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'2008'!$A$1:$O$53</definedName>
    <definedName name="_xlnm.Print_Area" localSheetId="14">'2009'!$A$1:$O$57</definedName>
    <definedName name="_xlnm.Print_Area" localSheetId="13">'2010'!$A$1:$O$55</definedName>
    <definedName name="_xlnm.Print_Area" localSheetId="12">'2011'!$A$1:$O$55</definedName>
    <definedName name="_xlnm.Print_Area" localSheetId="11">'2012'!$A$1:$O$55</definedName>
    <definedName name="_xlnm.Print_Area" localSheetId="10">'2013'!$A$1:$O$58</definedName>
    <definedName name="_xlnm.Print_Area" localSheetId="9">'2014'!$A$1:$O$59</definedName>
    <definedName name="_xlnm.Print_Area" localSheetId="8">'2015'!$A$1:$O$57</definedName>
    <definedName name="_xlnm.Print_Area" localSheetId="7">'2016'!$A$1:$O$58</definedName>
    <definedName name="_xlnm.Print_Area" localSheetId="6">'2017'!$A$1:$O$57</definedName>
    <definedName name="_xlnm.Print_Area" localSheetId="5">'2018'!$A$1:$O$57</definedName>
    <definedName name="_xlnm.Print_Area" localSheetId="4">'2019'!$A$1:$O$55</definedName>
    <definedName name="_xlnm.Print_Area" localSheetId="3">'2020'!$A$1:$O$57</definedName>
    <definedName name="_xlnm.Print_Area" localSheetId="2">'2021'!$A$1:$P$55</definedName>
    <definedName name="_xlnm.Print_Area" localSheetId="1">'2022'!$A$1:$P$53</definedName>
    <definedName name="_xlnm.Print_Area" localSheetId="0">'2023'!$A$1:$P$56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51" i="48" l="1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0" i="48" l="1"/>
  <c r="P50" i="48" s="1"/>
  <c r="O44" i="48"/>
  <c r="P44" i="48" s="1"/>
  <c r="O38" i="48"/>
  <c r="P38" i="48" s="1"/>
  <c r="O34" i="48"/>
  <c r="P34" i="48" s="1"/>
  <c r="G52" i="48"/>
  <c r="O25" i="48"/>
  <c r="P25" i="48" s="1"/>
  <c r="E52" i="48"/>
  <c r="I52" i="48"/>
  <c r="J52" i="48"/>
  <c r="F52" i="48"/>
  <c r="O19" i="48"/>
  <c r="P19" i="48" s="1"/>
  <c r="K52" i="48"/>
  <c r="M52" i="48"/>
  <c r="L52" i="48"/>
  <c r="H52" i="48"/>
  <c r="N52" i="48"/>
  <c r="O5" i="48"/>
  <c r="P5" i="48" s="1"/>
  <c r="D52" i="48"/>
  <c r="E49" i="47"/>
  <c r="F49" i="47"/>
  <c r="G49" i="47"/>
  <c r="H49" i="47"/>
  <c r="I49" i="47"/>
  <c r="J49" i="47"/>
  <c r="K49" i="47"/>
  <c r="L49" i="47"/>
  <c r="M49" i="47"/>
  <c r="N49" i="47"/>
  <c r="D49" i="47"/>
  <c r="O52" i="48" l="1"/>
  <c r="P52" i="48" s="1"/>
  <c r="O48" i="47"/>
  <c r="P48" i="47" s="1"/>
  <c r="O47" i="47"/>
  <c r="P47" i="47" s="1"/>
  <c r="O46" i="47"/>
  <c r="P46" i="47" s="1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O40" i="47"/>
  <c r="P40" i="47" s="1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43" i="47" l="1"/>
  <c r="P43" i="47" s="1"/>
  <c r="O37" i="47"/>
  <c r="P37" i="47" s="1"/>
  <c r="O33" i="47"/>
  <c r="P33" i="47" s="1"/>
  <c r="O25" i="47"/>
  <c r="P25" i="47" s="1"/>
  <c r="O19" i="47"/>
  <c r="P19" i="47" s="1"/>
  <c r="O5" i="47"/>
  <c r="P5" i="47" s="1"/>
  <c r="O50" i="46"/>
  <c r="P50" i="46"/>
  <c r="N49" i="46"/>
  <c r="M49" i="46"/>
  <c r="L49" i="46"/>
  <c r="K49" i="46"/>
  <c r="J49" i="46"/>
  <c r="I49" i="46"/>
  <c r="H49" i="46"/>
  <c r="G49" i="46"/>
  <c r="F49" i="46"/>
  <c r="O49" i="46" s="1"/>
  <c r="P49" i="46" s="1"/>
  <c r="E49" i="46"/>
  <c r="D49" i="46"/>
  <c r="O48" i="46"/>
  <c r="P48" i="46"/>
  <c r="O47" i="46"/>
  <c r="P47" i="46"/>
  <c r="O46" i="46"/>
  <c r="P46" i="46" s="1"/>
  <c r="O45" i="46"/>
  <c r="P45" i="46"/>
  <c r="O44" i="46"/>
  <c r="P44" i="46"/>
  <c r="N43" i="46"/>
  <c r="M43" i="46"/>
  <c r="L43" i="46"/>
  <c r="K43" i="46"/>
  <c r="J43" i="46"/>
  <c r="I43" i="46"/>
  <c r="H43" i="46"/>
  <c r="G43" i="46"/>
  <c r="F43" i="46"/>
  <c r="E43" i="46"/>
  <c r="D43" i="46"/>
  <c r="O42" i="46"/>
  <c r="P42" i="46" s="1"/>
  <c r="O41" i="46"/>
  <c r="P41" i="46"/>
  <c r="O40" i="46"/>
  <c r="P40" i="46" s="1"/>
  <c r="O39" i="46"/>
  <c r="P39" i="46" s="1"/>
  <c r="O38" i="46"/>
  <c r="P38" i="46" s="1"/>
  <c r="N37" i="46"/>
  <c r="M37" i="46"/>
  <c r="L37" i="46"/>
  <c r="K37" i="46"/>
  <c r="J37" i="46"/>
  <c r="I37" i="46"/>
  <c r="H37" i="46"/>
  <c r="G37" i="46"/>
  <c r="F37" i="46"/>
  <c r="E37" i="46"/>
  <c r="D37" i="46"/>
  <c r="O36" i="46"/>
  <c r="P36" i="46"/>
  <c r="O35" i="46"/>
  <c r="P35" i="46"/>
  <c r="O34" i="46"/>
  <c r="P34" i="46"/>
  <c r="N33" i="46"/>
  <c r="M33" i="46"/>
  <c r="L33" i="46"/>
  <c r="K33" i="46"/>
  <c r="J33" i="46"/>
  <c r="I33" i="46"/>
  <c r="H33" i="46"/>
  <c r="G33" i="46"/>
  <c r="F33" i="46"/>
  <c r="E33" i="46"/>
  <c r="D33" i="46"/>
  <c r="O32" i="46"/>
  <c r="P32" i="46"/>
  <c r="O31" i="46"/>
  <c r="P31" i="46" s="1"/>
  <c r="O30" i="46"/>
  <c r="P30" i="46" s="1"/>
  <c r="O29" i="46"/>
  <c r="P29" i="46" s="1"/>
  <c r="O28" i="46"/>
  <c r="P28" i="46"/>
  <c r="O27" i="46"/>
  <c r="P27" i="46" s="1"/>
  <c r="O26" i="46"/>
  <c r="P26" i="46"/>
  <c r="N25" i="46"/>
  <c r="M25" i="46"/>
  <c r="L25" i="46"/>
  <c r="K25" i="46"/>
  <c r="J25" i="46"/>
  <c r="I25" i="46"/>
  <c r="H25" i="46"/>
  <c r="G25" i="46"/>
  <c r="F25" i="46"/>
  <c r="E25" i="46"/>
  <c r="D25" i="46"/>
  <c r="O24" i="46"/>
  <c r="P24" i="46"/>
  <c r="O23" i="46"/>
  <c r="P23" i="46"/>
  <c r="O22" i="46"/>
  <c r="P22" i="46" s="1"/>
  <c r="O21" i="46"/>
  <c r="P21" i="46"/>
  <c r="O20" i="46"/>
  <c r="P20" i="46" s="1"/>
  <c r="N19" i="46"/>
  <c r="M19" i="46"/>
  <c r="L19" i="46"/>
  <c r="K19" i="46"/>
  <c r="J19" i="46"/>
  <c r="I19" i="46"/>
  <c r="H19" i="46"/>
  <c r="G19" i="46"/>
  <c r="F19" i="46"/>
  <c r="E19" i="46"/>
  <c r="D19" i="46"/>
  <c r="O19" i="46" s="1"/>
  <c r="P19" i="46" s="1"/>
  <c r="O18" i="46"/>
  <c r="P18" i="46" s="1"/>
  <c r="O17" i="46"/>
  <c r="P17" i="46"/>
  <c r="O16" i="46"/>
  <c r="P16" i="46" s="1"/>
  <c r="O15" i="46"/>
  <c r="P15" i="46" s="1"/>
  <c r="O14" i="46"/>
  <c r="P14" i="46" s="1"/>
  <c r="O13" i="46"/>
  <c r="P13" i="46"/>
  <c r="O12" i="46"/>
  <c r="P12" i="46" s="1"/>
  <c r="O11" i="46"/>
  <c r="P11" i="46"/>
  <c r="O10" i="46"/>
  <c r="P10" i="46" s="1"/>
  <c r="O9" i="46"/>
  <c r="P9" i="46" s="1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52" i="45"/>
  <c r="O52" i="45"/>
  <c r="M51" i="45"/>
  <c r="L51" i="45"/>
  <c r="K51" i="45"/>
  <c r="J51" i="45"/>
  <c r="I51" i="45"/>
  <c r="H51" i="45"/>
  <c r="G51" i="45"/>
  <c r="F51" i="45"/>
  <c r="E51" i="45"/>
  <c r="D51" i="45"/>
  <c r="N50" i="45"/>
  <c r="O50" i="45"/>
  <c r="N49" i="45"/>
  <c r="O49" i="45"/>
  <c r="N48" i="45"/>
  <c r="O48" i="45"/>
  <c r="N47" i="45"/>
  <c r="O47" i="45" s="1"/>
  <c r="N46" i="45"/>
  <c r="O46" i="45" s="1"/>
  <c r="M45" i="45"/>
  <c r="L45" i="45"/>
  <c r="K45" i="45"/>
  <c r="J45" i="45"/>
  <c r="I45" i="45"/>
  <c r="H45" i="45"/>
  <c r="G45" i="45"/>
  <c r="F45" i="45"/>
  <c r="E45" i="45"/>
  <c r="D45" i="45"/>
  <c r="N44" i="45"/>
  <c r="O44" i="45" s="1"/>
  <c r="N43" i="45"/>
  <c r="O43" i="45" s="1"/>
  <c r="N42" i="45"/>
  <c r="O42" i="45"/>
  <c r="N41" i="45"/>
  <c r="O41" i="45"/>
  <c r="N40" i="45"/>
  <c r="O40" i="45"/>
  <c r="N39" i="45"/>
  <c r="O39" i="45" s="1"/>
  <c r="M38" i="45"/>
  <c r="L38" i="45"/>
  <c r="K38" i="45"/>
  <c r="J38" i="45"/>
  <c r="J53" i="45" s="1"/>
  <c r="I38" i="45"/>
  <c r="H38" i="45"/>
  <c r="G38" i="45"/>
  <c r="F38" i="45"/>
  <c r="E38" i="45"/>
  <c r="D38" i="45"/>
  <c r="N37" i="45"/>
  <c r="O37" i="45" s="1"/>
  <c r="N36" i="45"/>
  <c r="O36" i="45" s="1"/>
  <c r="N35" i="45"/>
  <c r="O35" i="45"/>
  <c r="M34" i="45"/>
  <c r="L34" i="45"/>
  <c r="K34" i="45"/>
  <c r="J34" i="45"/>
  <c r="I34" i="45"/>
  <c r="H34" i="45"/>
  <c r="G34" i="45"/>
  <c r="F34" i="45"/>
  <c r="E34" i="45"/>
  <c r="D34" i="45"/>
  <c r="N33" i="45"/>
  <c r="O33" i="45"/>
  <c r="N32" i="45"/>
  <c r="O32" i="45"/>
  <c r="N31" i="45"/>
  <c r="O31" i="45"/>
  <c r="N30" i="45"/>
  <c r="O30" i="45"/>
  <c r="N29" i="45"/>
  <c r="O29" i="45" s="1"/>
  <c r="N28" i="45"/>
  <c r="O28" i="45" s="1"/>
  <c r="N27" i="45"/>
  <c r="O27" i="45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N23" i="45"/>
  <c r="O23" i="45"/>
  <c r="N22" i="45"/>
  <c r="O22" i="45"/>
  <c r="N21" i="45"/>
  <c r="O21" i="45" s="1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 s="1"/>
  <c r="N16" i="45"/>
  <c r="O16" i="45"/>
  <c r="N15" i="45"/>
  <c r="O15" i="45"/>
  <c r="N14" i="45"/>
  <c r="O14" i="45"/>
  <c r="N13" i="45"/>
  <c r="O13" i="45" s="1"/>
  <c r="N12" i="45"/>
  <c r="O12" i="45" s="1"/>
  <c r="N11" i="45"/>
  <c r="O11" i="45"/>
  <c r="N10" i="45"/>
  <c r="O10" i="45"/>
  <c r="N9" i="45"/>
  <c r="O9" i="45"/>
  <c r="N8" i="45"/>
  <c r="O8" i="45"/>
  <c r="N7" i="45"/>
  <c r="O7" i="45" s="1"/>
  <c r="N6" i="45"/>
  <c r="O6" i="45" s="1"/>
  <c r="M5" i="45"/>
  <c r="N5" i="45" s="1"/>
  <c r="O5" i="45" s="1"/>
  <c r="L5" i="45"/>
  <c r="K5" i="45"/>
  <c r="J5" i="45"/>
  <c r="I5" i="45"/>
  <c r="H5" i="45"/>
  <c r="G5" i="45"/>
  <c r="F5" i="45"/>
  <c r="E5" i="45"/>
  <c r="D5" i="45"/>
  <c r="H51" i="44"/>
  <c r="N50" i="44"/>
  <c r="O50" i="44" s="1"/>
  <c r="N49" i="44"/>
  <c r="O49" i="44" s="1"/>
  <c r="N48" i="44"/>
  <c r="O48" i="44"/>
  <c r="N47" i="44"/>
  <c r="O47" i="44"/>
  <c r="N46" i="44"/>
  <c r="O46" i="44"/>
  <c r="M45" i="44"/>
  <c r="L45" i="44"/>
  <c r="K45" i="44"/>
  <c r="J45" i="44"/>
  <c r="I45" i="44"/>
  <c r="H45" i="44"/>
  <c r="G45" i="44"/>
  <c r="F45" i="44"/>
  <c r="E45" i="44"/>
  <c r="D45" i="44"/>
  <c r="N44" i="44"/>
  <c r="O44" i="44"/>
  <c r="N43" i="44"/>
  <c r="O43" i="44" s="1"/>
  <c r="N42" i="44"/>
  <c r="O42" i="44" s="1"/>
  <c r="N41" i="44"/>
  <c r="O41" i="44" s="1"/>
  <c r="N40" i="44"/>
  <c r="O40" i="44" s="1"/>
  <c r="N39" i="44"/>
  <c r="O39" i="44"/>
  <c r="M38" i="44"/>
  <c r="L38" i="44"/>
  <c r="L51" i="44" s="1"/>
  <c r="K38" i="44"/>
  <c r="J38" i="44"/>
  <c r="I38" i="44"/>
  <c r="H38" i="44"/>
  <c r="G38" i="44"/>
  <c r="F38" i="44"/>
  <c r="E38" i="44"/>
  <c r="D38" i="44"/>
  <c r="N38" i="44" s="1"/>
  <c r="O38" i="44" s="1"/>
  <c r="N37" i="44"/>
  <c r="O37" i="44"/>
  <c r="N36" i="44"/>
  <c r="O36" i="44"/>
  <c r="M35" i="44"/>
  <c r="L35" i="44"/>
  <c r="K35" i="44"/>
  <c r="J35" i="44"/>
  <c r="I35" i="44"/>
  <c r="H35" i="44"/>
  <c r="G35" i="44"/>
  <c r="F35" i="44"/>
  <c r="N35" i="44" s="1"/>
  <c r="O35" i="44" s="1"/>
  <c r="E35" i="44"/>
  <c r="D35" i="44"/>
  <c r="N34" i="44"/>
  <c r="O34" i="44"/>
  <c r="N33" i="44"/>
  <c r="O33" i="44" s="1"/>
  <c r="N32" i="44"/>
  <c r="O32" i="44" s="1"/>
  <c r="N31" i="44"/>
  <c r="O31" i="44" s="1"/>
  <c r="N30" i="44"/>
  <c r="O30" i="44"/>
  <c r="N29" i="44"/>
  <c r="O29" i="44"/>
  <c r="N28" i="44"/>
  <c r="O28" i="44"/>
  <c r="N27" i="44"/>
  <c r="O27" i="44" s="1"/>
  <c r="N26" i="44"/>
  <c r="O26" i="44" s="1"/>
  <c r="M25" i="44"/>
  <c r="L25" i="44"/>
  <c r="K25" i="44"/>
  <c r="K51" i="44" s="1"/>
  <c r="J25" i="44"/>
  <c r="J51" i="44" s="1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N21" i="44"/>
  <c r="O21" i="44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 s="1"/>
  <c r="N16" i="44"/>
  <c r="O16" i="44" s="1"/>
  <c r="N15" i="44"/>
  <c r="O15" i="44" s="1"/>
  <c r="N14" i="44"/>
  <c r="O14" i="44" s="1"/>
  <c r="N13" i="44"/>
  <c r="O13" i="44"/>
  <c r="N12" i="44"/>
  <c r="O12" i="44"/>
  <c r="N11" i="44"/>
  <c r="O11" i="44" s="1"/>
  <c r="N10" i="44"/>
  <c r="O10" i="44" s="1"/>
  <c r="N9" i="44"/>
  <c r="O9" i="44" s="1"/>
  <c r="N8" i="44"/>
  <c r="O8" i="44"/>
  <c r="N7" i="44"/>
  <c r="O7" i="44"/>
  <c r="N6" i="44"/>
  <c r="O6" i="44"/>
  <c r="M5" i="44"/>
  <c r="M51" i="44" s="1"/>
  <c r="L5" i="44"/>
  <c r="K5" i="44"/>
  <c r="J5" i="44"/>
  <c r="I5" i="44"/>
  <c r="I51" i="44" s="1"/>
  <c r="H5" i="44"/>
  <c r="G5" i="44"/>
  <c r="G51" i="44" s="1"/>
  <c r="F5" i="44"/>
  <c r="F51" i="44" s="1"/>
  <c r="E5" i="44"/>
  <c r="D5" i="44"/>
  <c r="N52" i="43"/>
  <c r="O52" i="43"/>
  <c r="M51" i="43"/>
  <c r="L51" i="43"/>
  <c r="K51" i="43"/>
  <c r="J51" i="43"/>
  <c r="I51" i="43"/>
  <c r="H51" i="43"/>
  <c r="G51" i="43"/>
  <c r="F51" i="43"/>
  <c r="N51" i="43" s="1"/>
  <c r="O51" i="43" s="1"/>
  <c r="E51" i="43"/>
  <c r="D51" i="43"/>
  <c r="N50" i="43"/>
  <c r="O50" i="43"/>
  <c r="N49" i="43"/>
  <c r="O49" i="43" s="1"/>
  <c r="N48" i="43"/>
  <c r="O48" i="43" s="1"/>
  <c r="N47" i="43"/>
  <c r="O47" i="43" s="1"/>
  <c r="N46" i="43"/>
  <c r="O46" i="43"/>
  <c r="M45" i="43"/>
  <c r="L45" i="43"/>
  <c r="K45" i="43"/>
  <c r="J45" i="43"/>
  <c r="I45" i="43"/>
  <c r="H45" i="43"/>
  <c r="G45" i="43"/>
  <c r="F45" i="43"/>
  <c r="E45" i="43"/>
  <c r="D45" i="43"/>
  <c r="N44" i="43"/>
  <c r="O44" i="43"/>
  <c r="N43" i="43"/>
  <c r="O43" i="43"/>
  <c r="N42" i="43"/>
  <c r="O42" i="43"/>
  <c r="N41" i="43"/>
  <c r="O41" i="43" s="1"/>
  <c r="N40" i="43"/>
  <c r="O40" i="43" s="1"/>
  <c r="N39" i="43"/>
  <c r="O39" i="43" s="1"/>
  <c r="M38" i="43"/>
  <c r="L38" i="43"/>
  <c r="K38" i="43"/>
  <c r="J38" i="43"/>
  <c r="I38" i="43"/>
  <c r="H38" i="43"/>
  <c r="G38" i="43"/>
  <c r="F38" i="43"/>
  <c r="E38" i="43"/>
  <c r="D38" i="43"/>
  <c r="N37" i="43"/>
  <c r="O37" i="43" s="1"/>
  <c r="N36" i="43"/>
  <c r="O36" i="43"/>
  <c r="M35" i="43"/>
  <c r="L35" i="43"/>
  <c r="K35" i="43"/>
  <c r="J35" i="43"/>
  <c r="I35" i="43"/>
  <c r="H35" i="43"/>
  <c r="G35" i="43"/>
  <c r="F35" i="43"/>
  <c r="E35" i="43"/>
  <c r="D35" i="43"/>
  <c r="N34" i="43"/>
  <c r="O34" i="43"/>
  <c r="N33" i="43"/>
  <c r="O33" i="43"/>
  <c r="N32" i="43"/>
  <c r="O32" i="43"/>
  <c r="N31" i="43"/>
  <c r="O31" i="43" s="1"/>
  <c r="N30" i="43"/>
  <c r="O30" i="43" s="1"/>
  <c r="N29" i="43"/>
  <c r="O29" i="43" s="1"/>
  <c r="N28" i="43"/>
  <c r="O28" i="43" s="1"/>
  <c r="N27" i="43"/>
  <c r="O27" i="43"/>
  <c r="N26" i="43"/>
  <c r="O26" i="43"/>
  <c r="M25" i="43"/>
  <c r="L25" i="43"/>
  <c r="K25" i="43"/>
  <c r="J25" i="43"/>
  <c r="I25" i="43"/>
  <c r="H25" i="43"/>
  <c r="G25" i="43"/>
  <c r="N25" i="43" s="1"/>
  <c r="O25" i="43" s="1"/>
  <c r="F25" i="43"/>
  <c r="E25" i="43"/>
  <c r="D25" i="43"/>
  <c r="N24" i="43"/>
  <c r="O24" i="43"/>
  <c r="N23" i="43"/>
  <c r="O23" i="43" s="1"/>
  <c r="N22" i="43"/>
  <c r="O22" i="43" s="1"/>
  <c r="N21" i="43"/>
  <c r="O21" i="43" s="1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/>
  <c r="N17" i="43"/>
  <c r="O17" i="43"/>
  <c r="N16" i="43"/>
  <c r="O16" i="43"/>
  <c r="N15" i="43"/>
  <c r="O15" i="43" s="1"/>
  <c r="N14" i="43"/>
  <c r="O14" i="43" s="1"/>
  <c r="N13" i="43"/>
  <c r="O13" i="43" s="1"/>
  <c r="N12" i="43"/>
  <c r="O12" i="43" s="1"/>
  <c r="N11" i="43"/>
  <c r="O11" i="43"/>
  <c r="N10" i="43"/>
  <c r="O10" i="43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52" i="42"/>
  <c r="O52" i="42"/>
  <c r="M51" i="42"/>
  <c r="L51" i="42"/>
  <c r="K51" i="42"/>
  <c r="J51" i="42"/>
  <c r="I51" i="42"/>
  <c r="H51" i="42"/>
  <c r="G51" i="42"/>
  <c r="F51" i="42"/>
  <c r="E51" i="42"/>
  <c r="D51" i="42"/>
  <c r="N50" i="42"/>
  <c r="O50" i="42"/>
  <c r="N49" i="42"/>
  <c r="O49" i="42"/>
  <c r="N48" i="42"/>
  <c r="O48" i="42"/>
  <c r="N47" i="42"/>
  <c r="O47" i="42" s="1"/>
  <c r="N46" i="42"/>
  <c r="O46" i="42" s="1"/>
  <c r="N45" i="42"/>
  <c r="O45" i="42" s="1"/>
  <c r="M44" i="42"/>
  <c r="N44" i="42" s="1"/>
  <c r="O44" i="42" s="1"/>
  <c r="L44" i="42"/>
  <c r="K44" i="42"/>
  <c r="J44" i="42"/>
  <c r="I44" i="42"/>
  <c r="H44" i="42"/>
  <c r="G44" i="42"/>
  <c r="F44" i="42"/>
  <c r="E44" i="42"/>
  <c r="D44" i="42"/>
  <c r="N43" i="42"/>
  <c r="O43" i="42" s="1"/>
  <c r="N42" i="42"/>
  <c r="O42" i="42" s="1"/>
  <c r="N41" i="42"/>
  <c r="O41" i="42"/>
  <c r="N40" i="42"/>
  <c r="O40" i="42"/>
  <c r="N39" i="42"/>
  <c r="O39" i="42" s="1"/>
  <c r="N38" i="42"/>
  <c r="O38" i="42" s="1"/>
  <c r="M37" i="42"/>
  <c r="L37" i="42"/>
  <c r="K37" i="42"/>
  <c r="J37" i="42"/>
  <c r="J53" i="42" s="1"/>
  <c r="I37" i="42"/>
  <c r="H37" i="42"/>
  <c r="G37" i="42"/>
  <c r="F37" i="42"/>
  <c r="E37" i="42"/>
  <c r="D37" i="42"/>
  <c r="N36" i="42"/>
  <c r="O36" i="42" s="1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 s="1"/>
  <c r="N31" i="42"/>
  <c r="O31" i="42"/>
  <c r="N30" i="42"/>
  <c r="O30" i="42"/>
  <c r="N29" i="42"/>
  <c r="O29" i="42" s="1"/>
  <c r="N28" i="42"/>
  <c r="O28" i="42" s="1"/>
  <c r="N27" i="42"/>
  <c r="O27" i="42" s="1"/>
  <c r="N26" i="42"/>
  <c r="O26" i="42"/>
  <c r="M25" i="42"/>
  <c r="L25" i="42"/>
  <c r="K25" i="42"/>
  <c r="J25" i="42"/>
  <c r="I25" i="42"/>
  <c r="H25" i="42"/>
  <c r="G25" i="42"/>
  <c r="F25" i="42"/>
  <c r="E25" i="42"/>
  <c r="D25" i="42"/>
  <c r="N24" i="42"/>
  <c r="O24" i="42"/>
  <c r="N23" i="42"/>
  <c r="O23" i="42"/>
  <c r="N22" i="42"/>
  <c r="O22" i="42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N17" i="42"/>
  <c r="O17" i="42" s="1"/>
  <c r="N16" i="42"/>
  <c r="O16" i="42" s="1"/>
  <c r="N15" i="42"/>
  <c r="O15" i="42"/>
  <c r="N14" i="42"/>
  <c r="O14" i="42"/>
  <c r="N13" i="42"/>
  <c r="O13" i="42" s="1"/>
  <c r="N12" i="42"/>
  <c r="O12" i="42" s="1"/>
  <c r="N11" i="42"/>
  <c r="O11" i="42" s="1"/>
  <c r="N10" i="42"/>
  <c r="O10" i="42"/>
  <c r="N9" i="42"/>
  <c r="O9" i="42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3" i="41"/>
  <c r="O53" i="41" s="1"/>
  <c r="M52" i="41"/>
  <c r="L52" i="41"/>
  <c r="K52" i="41"/>
  <c r="J52" i="41"/>
  <c r="I52" i="41"/>
  <c r="H52" i="41"/>
  <c r="G52" i="41"/>
  <c r="F52" i="41"/>
  <c r="E52" i="41"/>
  <c r="D52" i="41"/>
  <c r="N51" i="41"/>
  <c r="O51" i="41" s="1"/>
  <c r="N50" i="41"/>
  <c r="O50" i="41" s="1"/>
  <c r="N49" i="41"/>
  <c r="O49" i="41"/>
  <c r="N48" i="41"/>
  <c r="O48" i="41"/>
  <c r="N47" i="41"/>
  <c r="O47" i="41"/>
  <c r="N46" i="41"/>
  <c r="O46" i="41" s="1"/>
  <c r="M45" i="41"/>
  <c r="L45" i="41"/>
  <c r="K45" i="41"/>
  <c r="J45" i="41"/>
  <c r="I45" i="41"/>
  <c r="H45" i="41"/>
  <c r="G45" i="41"/>
  <c r="F45" i="41"/>
  <c r="E45" i="41"/>
  <c r="D45" i="41"/>
  <c r="N44" i="41"/>
  <c r="O44" i="41" s="1"/>
  <c r="N43" i="41"/>
  <c r="O43" i="41" s="1"/>
  <c r="N42" i="41"/>
  <c r="O42" i="41" s="1"/>
  <c r="N41" i="41"/>
  <c r="O41" i="41" s="1"/>
  <c r="N40" i="41"/>
  <c r="O40" i="41"/>
  <c r="N39" i="41"/>
  <c r="O39" i="41"/>
  <c r="M38" i="41"/>
  <c r="L38" i="41"/>
  <c r="K38" i="41"/>
  <c r="J38" i="41"/>
  <c r="I38" i="41"/>
  <c r="H38" i="41"/>
  <c r="G38" i="41"/>
  <c r="F38" i="41"/>
  <c r="N38" i="41" s="1"/>
  <c r="O38" i="41" s="1"/>
  <c r="E38" i="41"/>
  <c r="D38" i="41"/>
  <c r="N37" i="41"/>
  <c r="O37" i="41"/>
  <c r="N36" i="41"/>
  <c r="O36" i="41" s="1"/>
  <c r="M35" i="41"/>
  <c r="L35" i="41"/>
  <c r="K35" i="41"/>
  <c r="J35" i="41"/>
  <c r="I35" i="41"/>
  <c r="I54" i="41" s="1"/>
  <c r="H35" i="41"/>
  <c r="N35" i="41" s="1"/>
  <c r="O35" i="41" s="1"/>
  <c r="G35" i="41"/>
  <c r="F35" i="41"/>
  <c r="E35" i="41"/>
  <c r="D35" i="41"/>
  <c r="N34" i="41"/>
  <c r="O34" i="41" s="1"/>
  <c r="N33" i="41"/>
  <c r="O33" i="41" s="1"/>
  <c r="N32" i="41"/>
  <c r="O32" i="41" s="1"/>
  <c r="N31" i="41"/>
  <c r="O31" i="41"/>
  <c r="N30" i="41"/>
  <c r="O30" i="41"/>
  <c r="N29" i="41"/>
  <c r="O29" i="41"/>
  <c r="N28" i="41"/>
  <c r="O28" i="41" s="1"/>
  <c r="N27" i="41"/>
  <c r="O27" i="41" s="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/>
  <c r="N22" i="41"/>
  <c r="O22" i="41"/>
  <c r="N21" i="41"/>
  <c r="O21" i="4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N17" i="41"/>
  <c r="O17" i="41" s="1"/>
  <c r="N16" i="41"/>
  <c r="O16" i="41" s="1"/>
  <c r="N15" i="41"/>
  <c r="O15" i="41" s="1"/>
  <c r="N14" i="41"/>
  <c r="O14" i="41"/>
  <c r="N13" i="41"/>
  <c r="O13" i="41"/>
  <c r="N12" i="41"/>
  <c r="O12" i="41" s="1"/>
  <c r="N11" i="41"/>
  <c r="O11" i="41" s="1"/>
  <c r="N10" i="41"/>
  <c r="O10" i="41" s="1"/>
  <c r="N9" i="41"/>
  <c r="O9" i="41"/>
  <c r="N8" i="41"/>
  <c r="O8" i="4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52" i="40"/>
  <c r="O52" i="40" s="1"/>
  <c r="M51" i="40"/>
  <c r="L51" i="40"/>
  <c r="K51" i="40"/>
  <c r="J51" i="40"/>
  <c r="I51" i="40"/>
  <c r="H51" i="40"/>
  <c r="G51" i="40"/>
  <c r="F51" i="40"/>
  <c r="E51" i="40"/>
  <c r="D51" i="40"/>
  <c r="N50" i="40"/>
  <c r="O50" i="40" s="1"/>
  <c r="N49" i="40"/>
  <c r="O49" i="40" s="1"/>
  <c r="N48" i="40"/>
  <c r="O48" i="40" s="1"/>
  <c r="N47" i="40"/>
  <c r="O47" i="40"/>
  <c r="N46" i="40"/>
  <c r="O46" i="40"/>
  <c r="N45" i="40"/>
  <c r="O45" i="40"/>
  <c r="M44" i="40"/>
  <c r="L44" i="40"/>
  <c r="K44" i="40"/>
  <c r="J44" i="40"/>
  <c r="I44" i="40"/>
  <c r="H44" i="40"/>
  <c r="G44" i="40"/>
  <c r="F44" i="40"/>
  <c r="E44" i="40"/>
  <c r="D44" i="40"/>
  <c r="N43" i="40"/>
  <c r="O43" i="40"/>
  <c r="N42" i="40"/>
  <c r="O42" i="40" s="1"/>
  <c r="N41" i="40"/>
  <c r="O41" i="40" s="1"/>
  <c r="N40" i="40"/>
  <c r="O40" i="40" s="1"/>
  <c r="N39" i="40"/>
  <c r="O39" i="40" s="1"/>
  <c r="N38" i="40"/>
  <c r="O38" i="40"/>
  <c r="M37" i="40"/>
  <c r="L37" i="40"/>
  <c r="K37" i="40"/>
  <c r="J37" i="40"/>
  <c r="I37" i="40"/>
  <c r="H37" i="40"/>
  <c r="G37" i="40"/>
  <c r="F37" i="40"/>
  <c r="E37" i="40"/>
  <c r="D37" i="40"/>
  <c r="N36" i="40"/>
  <c r="O36" i="40"/>
  <c r="N35" i="40"/>
  <c r="O35" i="40"/>
  <c r="M34" i="40"/>
  <c r="L34" i="40"/>
  <c r="K34" i="40"/>
  <c r="J34" i="40"/>
  <c r="I34" i="40"/>
  <c r="H34" i="40"/>
  <c r="G34" i="40"/>
  <c r="G53" i="40" s="1"/>
  <c r="F34" i="40"/>
  <c r="F53" i="40" s="1"/>
  <c r="E34" i="40"/>
  <c r="D34" i="40"/>
  <c r="N33" i="40"/>
  <c r="O33" i="40"/>
  <c r="N32" i="40"/>
  <c r="O32" i="40" s="1"/>
  <c r="N31" i="40"/>
  <c r="O31" i="40" s="1"/>
  <c r="N30" i="40"/>
  <c r="O30" i="40" s="1"/>
  <c r="N29" i="40"/>
  <c r="O29" i="40"/>
  <c r="N28" i="40"/>
  <c r="O28" i="40"/>
  <c r="N27" i="40"/>
  <c r="O27" i="40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N22" i="40"/>
  <c r="O22" i="40" s="1"/>
  <c r="N21" i="40"/>
  <c r="O21" i="40"/>
  <c r="N20" i="40"/>
  <c r="O20" i="40"/>
  <c r="M19" i="40"/>
  <c r="L19" i="40"/>
  <c r="K19" i="40"/>
  <c r="J19" i="40"/>
  <c r="I19" i="40"/>
  <c r="H19" i="40"/>
  <c r="G19" i="40"/>
  <c r="F19" i="40"/>
  <c r="E19" i="40"/>
  <c r="D19" i="40"/>
  <c r="N18" i="40"/>
  <c r="O18" i="40"/>
  <c r="N17" i="40"/>
  <c r="O17" i="40"/>
  <c r="N16" i="40"/>
  <c r="O16" i="40" s="1"/>
  <c r="N15" i="40"/>
  <c r="O15" i="40" s="1"/>
  <c r="N14" i="40"/>
  <c r="O14" i="40" s="1"/>
  <c r="N13" i="40"/>
  <c r="O13" i="40"/>
  <c r="N12" i="40"/>
  <c r="O12" i="40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F5" i="40"/>
  <c r="E5" i="40"/>
  <c r="E53" i="40" s="1"/>
  <c r="D5" i="40"/>
  <c r="D53" i="40" s="1"/>
  <c r="N54" i="39"/>
  <c r="O54" i="39"/>
  <c r="M53" i="39"/>
  <c r="L53" i="39"/>
  <c r="K53" i="39"/>
  <c r="J53" i="39"/>
  <c r="I53" i="39"/>
  <c r="H53" i="39"/>
  <c r="G53" i="39"/>
  <c r="F53" i="39"/>
  <c r="E53" i="39"/>
  <c r="E55" i="39" s="1"/>
  <c r="D53" i="39"/>
  <c r="N53" i="39" s="1"/>
  <c r="O53" i="39" s="1"/>
  <c r="N52" i="39"/>
  <c r="O52" i="39"/>
  <c r="N51" i="39"/>
  <c r="O51" i="39"/>
  <c r="N50" i="39"/>
  <c r="O50" i="39" s="1"/>
  <c r="N49" i="39"/>
  <c r="O49" i="39" s="1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N46" i="39"/>
  <c r="O46" i="39" s="1"/>
  <c r="N45" i="39"/>
  <c r="O45" i="39"/>
  <c r="N44" i="39"/>
  <c r="O44" i="39"/>
  <c r="N43" i="39"/>
  <c r="O43" i="39" s="1"/>
  <c r="N42" i="39"/>
  <c r="O42" i="39" s="1"/>
  <c r="N41" i="39"/>
  <c r="O41" i="39" s="1"/>
  <c r="N40" i="39"/>
  <c r="O40" i="39"/>
  <c r="N39" i="39"/>
  <c r="O39" i="39"/>
  <c r="M38" i="39"/>
  <c r="L38" i="39"/>
  <c r="K38" i="39"/>
  <c r="J38" i="39"/>
  <c r="I38" i="39"/>
  <c r="H38" i="39"/>
  <c r="G38" i="39"/>
  <c r="F38" i="39"/>
  <c r="F55" i="39" s="1"/>
  <c r="E38" i="39"/>
  <c r="N38" i="39" s="1"/>
  <c r="O38" i="39" s="1"/>
  <c r="D38" i="39"/>
  <c r="N37" i="39"/>
  <c r="O37" i="39" s="1"/>
  <c r="N36" i="39"/>
  <c r="O36" i="39" s="1"/>
  <c r="N35" i="39"/>
  <c r="O35" i="39"/>
  <c r="M34" i="39"/>
  <c r="L34" i="39"/>
  <c r="L55" i="39" s="1"/>
  <c r="K34" i="39"/>
  <c r="J34" i="39"/>
  <c r="I34" i="39"/>
  <c r="H34" i="39"/>
  <c r="G34" i="39"/>
  <c r="F34" i="39"/>
  <c r="E34" i="39"/>
  <c r="D34" i="39"/>
  <c r="N33" i="39"/>
  <c r="O33" i="39"/>
  <c r="N32" i="39"/>
  <c r="O32" i="39"/>
  <c r="N31" i="39"/>
  <c r="O31" i="39" s="1"/>
  <c r="N30" i="39"/>
  <c r="O30" i="39" s="1"/>
  <c r="N29" i="39"/>
  <c r="O29" i="39" s="1"/>
  <c r="N28" i="39"/>
  <c r="O28" i="39" s="1"/>
  <c r="N27" i="39"/>
  <c r="O27" i="39"/>
  <c r="N26" i="39"/>
  <c r="O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N20" i="39"/>
  <c r="O20" i="39" s="1"/>
  <c r="N19" i="39"/>
  <c r="O19" i="39"/>
  <c r="M18" i="39"/>
  <c r="L18" i="39"/>
  <c r="K18" i="39"/>
  <c r="J18" i="39"/>
  <c r="I18" i="39"/>
  <c r="H18" i="39"/>
  <c r="G18" i="39"/>
  <c r="F18" i="39"/>
  <c r="E18" i="39"/>
  <c r="D18" i="39"/>
  <c r="N17" i="39"/>
  <c r="O17" i="39"/>
  <c r="N16" i="39"/>
  <c r="O16" i="39"/>
  <c r="N15" i="39"/>
  <c r="O15" i="39" s="1"/>
  <c r="N14" i="39"/>
  <c r="O14" i="39" s="1"/>
  <c r="N13" i="39"/>
  <c r="O13" i="39" s="1"/>
  <c r="N12" i="39"/>
  <c r="O12" i="39" s="1"/>
  <c r="N11" i="39"/>
  <c r="O11" i="39"/>
  <c r="N10" i="39"/>
  <c r="O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H55" i="39" s="1"/>
  <c r="G5" i="39"/>
  <c r="F5" i="39"/>
  <c r="E5" i="39"/>
  <c r="D5" i="39"/>
  <c r="N53" i="38"/>
  <c r="O53" i="38" s="1"/>
  <c r="M52" i="38"/>
  <c r="L52" i="38"/>
  <c r="K52" i="38"/>
  <c r="J52" i="38"/>
  <c r="I52" i="38"/>
  <c r="H52" i="38"/>
  <c r="G52" i="38"/>
  <c r="F52" i="38"/>
  <c r="E52" i="38"/>
  <c r="D52" i="38"/>
  <c r="N51" i="38"/>
  <c r="O51" i="38" s="1"/>
  <c r="N50" i="38"/>
  <c r="O50" i="38" s="1"/>
  <c r="N49" i="38"/>
  <c r="O49" i="38"/>
  <c r="N48" i="38"/>
  <c r="O48" i="38"/>
  <c r="N47" i="38"/>
  <c r="O47" i="38" s="1"/>
  <c r="M46" i="38"/>
  <c r="L46" i="38"/>
  <c r="K46" i="38"/>
  <c r="J46" i="38"/>
  <c r="I46" i="38"/>
  <c r="H46" i="38"/>
  <c r="G46" i="38"/>
  <c r="F46" i="38"/>
  <c r="E46" i="38"/>
  <c r="D46" i="38"/>
  <c r="N45" i="38"/>
  <c r="O45" i="38" s="1"/>
  <c r="N44" i="38"/>
  <c r="O44" i="38" s="1"/>
  <c r="N43" i="38"/>
  <c r="O43" i="38" s="1"/>
  <c r="N42" i="38"/>
  <c r="O42" i="38" s="1"/>
  <c r="N41" i="38"/>
  <c r="O41" i="38"/>
  <c r="N40" i="38"/>
  <c r="O40" i="38"/>
  <c r="N39" i="38"/>
  <c r="O39" i="38" s="1"/>
  <c r="N38" i="38"/>
  <c r="O38" i="38" s="1"/>
  <c r="M37" i="38"/>
  <c r="L37" i="38"/>
  <c r="K37" i="38"/>
  <c r="J37" i="38"/>
  <c r="I37" i="38"/>
  <c r="H37" i="38"/>
  <c r="G37" i="38"/>
  <c r="F37" i="38"/>
  <c r="E37" i="38"/>
  <c r="D37" i="38"/>
  <c r="N36" i="38"/>
  <c r="O36" i="38" s="1"/>
  <c r="N35" i="38"/>
  <c r="O35" i="38" s="1"/>
  <c r="N34" i="38"/>
  <c r="O34" i="38" s="1"/>
  <c r="N33" i="38"/>
  <c r="O33" i="38"/>
  <c r="M32" i="38"/>
  <c r="L32" i="38"/>
  <c r="K32" i="38"/>
  <c r="J32" i="38"/>
  <c r="I32" i="38"/>
  <c r="H32" i="38"/>
  <c r="G32" i="38"/>
  <c r="F32" i="38"/>
  <c r="E32" i="38"/>
  <c r="D32" i="38"/>
  <c r="N31" i="38"/>
  <c r="O31" i="38"/>
  <c r="N30" i="38"/>
  <c r="O30" i="38" s="1"/>
  <c r="N29" i="38"/>
  <c r="O29" i="38" s="1"/>
  <c r="N28" i="38"/>
  <c r="O28" i="38" s="1"/>
  <c r="N27" i="38"/>
  <c r="O27" i="38" s="1"/>
  <c r="N26" i="38"/>
  <c r="O26" i="38"/>
  <c r="N25" i="38"/>
  <c r="O25" i="38"/>
  <c r="N24" i="38"/>
  <c r="O24" i="38" s="1"/>
  <c r="M23" i="38"/>
  <c r="L23" i="38"/>
  <c r="K23" i="38"/>
  <c r="J23" i="38"/>
  <c r="I23" i="38"/>
  <c r="H23" i="38"/>
  <c r="N23" i="38" s="1"/>
  <c r="O23" i="38" s="1"/>
  <c r="G23" i="38"/>
  <c r="F23" i="38"/>
  <c r="E23" i="38"/>
  <c r="D23" i="38"/>
  <c r="N22" i="38"/>
  <c r="O22" i="38" s="1"/>
  <c r="N21" i="38"/>
  <c r="O21" i="38" s="1"/>
  <c r="N20" i="38"/>
  <c r="O20" i="38" s="1"/>
  <c r="N19" i="38"/>
  <c r="O19" i="38" s="1"/>
  <c r="M18" i="38"/>
  <c r="M54" i="38"/>
  <c r="L18" i="38"/>
  <c r="K18" i="38"/>
  <c r="J18" i="38"/>
  <c r="I18" i="38"/>
  <c r="H18" i="38"/>
  <c r="G18" i="38"/>
  <c r="F18" i="38"/>
  <c r="E18" i="38"/>
  <c r="D18" i="38"/>
  <c r="N17" i="38"/>
  <c r="O17" i="38"/>
  <c r="N16" i="38"/>
  <c r="O16" i="38"/>
  <c r="N15" i="38"/>
  <c r="O15" i="38" s="1"/>
  <c r="N14" i="38"/>
  <c r="O14" i="38" s="1"/>
  <c r="N13" i="38"/>
  <c r="O13" i="38" s="1"/>
  <c r="N12" i="38"/>
  <c r="O12" i="38"/>
  <c r="N11" i="38"/>
  <c r="O11" i="38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O5" i="38"/>
  <c r="D5" i="38"/>
  <c r="N5" i="38" s="1"/>
  <c r="N48" i="37"/>
  <c r="O48" i="37"/>
  <c r="N47" i="37"/>
  <c r="O47" i="37"/>
  <c r="M46" i="37"/>
  <c r="L46" i="37"/>
  <c r="K46" i="37"/>
  <c r="J46" i="37"/>
  <c r="I46" i="37"/>
  <c r="H46" i="37"/>
  <c r="G46" i="37"/>
  <c r="F46" i="37"/>
  <c r="N46" i="37" s="1"/>
  <c r="O46" i="37" s="1"/>
  <c r="E46" i="37"/>
  <c r="D46" i="37"/>
  <c r="N45" i="37"/>
  <c r="O45" i="37"/>
  <c r="N44" i="37"/>
  <c r="O44" i="37" s="1"/>
  <c r="N43" i="37"/>
  <c r="O43" i="37" s="1"/>
  <c r="N42" i="37"/>
  <c r="O42" i="37" s="1"/>
  <c r="N41" i="37"/>
  <c r="O41" i="37" s="1"/>
  <c r="N40" i="37"/>
  <c r="O40" i="37"/>
  <c r="N39" i="37"/>
  <c r="O39" i="37"/>
  <c r="M38" i="37"/>
  <c r="L38" i="37"/>
  <c r="K38" i="37"/>
  <c r="J38" i="37"/>
  <c r="I38" i="37"/>
  <c r="H38" i="37"/>
  <c r="G38" i="37"/>
  <c r="F38" i="37"/>
  <c r="E38" i="37"/>
  <c r="D38" i="37"/>
  <c r="N37" i="37"/>
  <c r="O37" i="37"/>
  <c r="N36" i="37"/>
  <c r="O36" i="37" s="1"/>
  <c r="M35" i="37"/>
  <c r="L35" i="37"/>
  <c r="K35" i="37"/>
  <c r="J35" i="37"/>
  <c r="I35" i="37"/>
  <c r="I49" i="37" s="1"/>
  <c r="H35" i="37"/>
  <c r="G35" i="37"/>
  <c r="F35" i="37"/>
  <c r="E35" i="37"/>
  <c r="D35" i="37"/>
  <c r="N34" i="37"/>
  <c r="O34" i="37" s="1"/>
  <c r="N33" i="37"/>
  <c r="O33" i="37" s="1"/>
  <c r="N32" i="37"/>
  <c r="O32" i="37"/>
  <c r="M31" i="37"/>
  <c r="L31" i="37"/>
  <c r="K31" i="37"/>
  <c r="J31" i="37"/>
  <c r="I31" i="37"/>
  <c r="H31" i="37"/>
  <c r="G31" i="37"/>
  <c r="F31" i="37"/>
  <c r="E31" i="37"/>
  <c r="D31" i="37"/>
  <c r="N30" i="37"/>
  <c r="O30" i="37"/>
  <c r="N29" i="37"/>
  <c r="O29" i="37" s="1"/>
  <c r="N28" i="37"/>
  <c r="O28" i="37" s="1"/>
  <c r="N27" i="37"/>
  <c r="O27" i="37" s="1"/>
  <c r="N26" i="37"/>
  <c r="O26" i="37" s="1"/>
  <c r="N25" i="37"/>
  <c r="O25" i="37"/>
  <c r="N24" i="37"/>
  <c r="O24" i="37"/>
  <c r="N23" i="37"/>
  <c r="O23" i="37" s="1"/>
  <c r="M22" i="37"/>
  <c r="L22" i="37"/>
  <c r="K22" i="37"/>
  <c r="J22" i="37"/>
  <c r="I22" i="37"/>
  <c r="H22" i="37"/>
  <c r="G22" i="37"/>
  <c r="F22" i="37"/>
  <c r="E22" i="37"/>
  <c r="E49" i="37" s="1"/>
  <c r="D22" i="37"/>
  <c r="N22" i="37" s="1"/>
  <c r="O22" i="37" s="1"/>
  <c r="N21" i="37"/>
  <c r="O21" i="37"/>
  <c r="N20" i="37"/>
  <c r="O20" i="37"/>
  <c r="N19" i="37"/>
  <c r="O19" i="37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 s="1"/>
  <c r="N14" i="37"/>
  <c r="O14" i="37"/>
  <c r="N13" i="37"/>
  <c r="O13" i="37"/>
  <c r="N12" i="37"/>
  <c r="O12" i="37"/>
  <c r="N11" i="37"/>
  <c r="O11" i="37" s="1"/>
  <c r="N10" i="37"/>
  <c r="O10" i="37" s="1"/>
  <c r="N9" i="37"/>
  <c r="O9" i="37" s="1"/>
  <c r="N8" i="37"/>
  <c r="O8" i="37"/>
  <c r="N7" i="37"/>
  <c r="O7" i="37"/>
  <c r="N6" i="37"/>
  <c r="O6" i="37"/>
  <c r="M5" i="37"/>
  <c r="L5" i="37"/>
  <c r="K5" i="37"/>
  <c r="J5" i="37"/>
  <c r="I5" i="37"/>
  <c r="H5" i="37"/>
  <c r="G5" i="37"/>
  <c r="N5" i="37" s="1"/>
  <c r="O5" i="37" s="1"/>
  <c r="F5" i="37"/>
  <c r="E5" i="37"/>
  <c r="D5" i="37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8" i="36"/>
  <c r="O48" i="36" s="1"/>
  <c r="N47" i="36"/>
  <c r="O47" i="36" s="1"/>
  <c r="N46" i="36"/>
  <c r="O46" i="36"/>
  <c r="N45" i="36"/>
  <c r="O45" i="36"/>
  <c r="N44" i="36"/>
  <c r="O44" i="36"/>
  <c r="M43" i="36"/>
  <c r="L43" i="36"/>
  <c r="K43" i="36"/>
  <c r="J43" i="36"/>
  <c r="I43" i="36"/>
  <c r="H43" i="36"/>
  <c r="H51" i="36" s="1"/>
  <c r="G43" i="36"/>
  <c r="F43" i="36"/>
  <c r="E43" i="36"/>
  <c r="D43" i="36"/>
  <c r="N43" i="36" s="1"/>
  <c r="O43" i="36" s="1"/>
  <c r="N42" i="36"/>
  <c r="O42" i="36" s="1"/>
  <c r="N41" i="36"/>
  <c r="O41" i="36" s="1"/>
  <c r="N40" i="36"/>
  <c r="O40" i="36" s="1"/>
  <c r="N39" i="36"/>
  <c r="O39" i="36" s="1"/>
  <c r="N38" i="36"/>
  <c r="O38" i="36"/>
  <c r="N37" i="36"/>
  <c r="O37" i="36"/>
  <c r="M36" i="36"/>
  <c r="L36" i="36"/>
  <c r="K36" i="36"/>
  <c r="J36" i="36"/>
  <c r="I36" i="36"/>
  <c r="H36" i="36"/>
  <c r="G36" i="36"/>
  <c r="G51" i="36" s="1"/>
  <c r="F36" i="36"/>
  <c r="E36" i="36"/>
  <c r="D36" i="36"/>
  <c r="N35" i="36"/>
  <c r="O35" i="36" s="1"/>
  <c r="N34" i="36"/>
  <c r="O34" i="36" s="1"/>
  <c r="N33" i="36"/>
  <c r="O33" i="36" s="1"/>
  <c r="M32" i="36"/>
  <c r="M51" i="36" s="1"/>
  <c r="L32" i="36"/>
  <c r="L51" i="36" s="1"/>
  <c r="K32" i="36"/>
  <c r="J32" i="36"/>
  <c r="I32" i="36"/>
  <c r="H32" i="36"/>
  <c r="G32" i="36"/>
  <c r="F32" i="36"/>
  <c r="E32" i="36"/>
  <c r="D32" i="36"/>
  <c r="N31" i="36"/>
  <c r="O31" i="36"/>
  <c r="N30" i="36"/>
  <c r="O30" i="36"/>
  <c r="N29" i="36"/>
  <c r="O29" i="36"/>
  <c r="N28" i="36"/>
  <c r="O28" i="36" s="1"/>
  <c r="N27" i="36"/>
  <c r="O27" i="36" s="1"/>
  <c r="N26" i="36"/>
  <c r="O26" i="36" s="1"/>
  <c r="N25" i="36"/>
  <c r="O25" i="36"/>
  <c r="N24" i="36"/>
  <c r="O24" i="36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/>
  <c r="M18" i="36"/>
  <c r="L18" i="36"/>
  <c r="K18" i="36"/>
  <c r="J18" i="36"/>
  <c r="I18" i="36"/>
  <c r="H18" i="36"/>
  <c r="G18" i="36"/>
  <c r="F18" i="36"/>
  <c r="E18" i="36"/>
  <c r="D18" i="36"/>
  <c r="N17" i="36"/>
  <c r="O17" i="36" s="1"/>
  <c r="N16" i="36"/>
  <c r="O16" i="36" s="1"/>
  <c r="N15" i="36"/>
  <c r="O15" i="36"/>
  <c r="N14" i="36"/>
  <c r="O14" i="36"/>
  <c r="N13" i="36"/>
  <c r="O13" i="36" s="1"/>
  <c r="N12" i="36"/>
  <c r="O12" i="36" s="1"/>
  <c r="N11" i="36"/>
  <c r="O11" i="36" s="1"/>
  <c r="N10" i="36"/>
  <c r="O10" i="36"/>
  <c r="N9" i="36"/>
  <c r="O9" i="36"/>
  <c r="N8" i="36"/>
  <c r="O8" i="36"/>
  <c r="N7" i="36"/>
  <c r="O7" i="36" s="1"/>
  <c r="N6" i="36"/>
  <c r="O6" i="36" s="1"/>
  <c r="M5" i="36"/>
  <c r="L5" i="36"/>
  <c r="K5" i="36"/>
  <c r="K51" i="36" s="1"/>
  <c r="J5" i="36"/>
  <c r="I5" i="36"/>
  <c r="H5" i="36"/>
  <c r="G5" i="36"/>
  <c r="F5" i="36"/>
  <c r="F51" i="36" s="1"/>
  <c r="E5" i="36"/>
  <c r="D5" i="36"/>
  <c r="N50" i="35"/>
  <c r="O50" i="35"/>
  <c r="M49" i="35"/>
  <c r="L49" i="35"/>
  <c r="K49" i="35"/>
  <c r="J49" i="35"/>
  <c r="I49" i="35"/>
  <c r="H49" i="35"/>
  <c r="G49" i="35"/>
  <c r="F49" i="35"/>
  <c r="E49" i="35"/>
  <c r="D49" i="35"/>
  <c r="N48" i="35"/>
  <c r="O48" i="35"/>
  <c r="N47" i="35"/>
  <c r="O47" i="35" s="1"/>
  <c r="N46" i="35"/>
  <c r="O46" i="35" s="1"/>
  <c r="N45" i="35"/>
  <c r="O45" i="35" s="1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2" i="35"/>
  <c r="O42" i="35"/>
  <c r="N41" i="35"/>
  <c r="O41" i="35"/>
  <c r="M40" i="35"/>
  <c r="N40" i="35" s="1"/>
  <c r="O40" i="35" s="1"/>
  <c r="L40" i="35"/>
  <c r="K40" i="35"/>
  <c r="J40" i="35"/>
  <c r="I40" i="35"/>
  <c r="H40" i="35"/>
  <c r="G40" i="35"/>
  <c r="F40" i="35"/>
  <c r="E40" i="35"/>
  <c r="D40" i="35"/>
  <c r="D51" i="35" s="1"/>
  <c r="N39" i="35"/>
  <c r="O39" i="35"/>
  <c r="N38" i="35"/>
  <c r="O38" i="35"/>
  <c r="N37" i="35"/>
  <c r="O37" i="35" s="1"/>
  <c r="M36" i="35"/>
  <c r="L36" i="35"/>
  <c r="K36" i="35"/>
  <c r="J36" i="35"/>
  <c r="I36" i="35"/>
  <c r="H36" i="35"/>
  <c r="G36" i="35"/>
  <c r="F36" i="35"/>
  <c r="E36" i="35"/>
  <c r="D36" i="35"/>
  <c r="N36" i="35" s="1"/>
  <c r="O36" i="35" s="1"/>
  <c r="N35" i="35"/>
  <c r="O35" i="35" s="1"/>
  <c r="N34" i="35"/>
  <c r="O34" i="35" s="1"/>
  <c r="N33" i="35"/>
  <c r="O33" i="35"/>
  <c r="N32" i="35"/>
  <c r="O32" i="35" s="1"/>
  <c r="N31" i="35"/>
  <c r="O31" i="35" s="1"/>
  <c r="N30" i="35"/>
  <c r="O30" i="35" s="1"/>
  <c r="N29" i="35"/>
  <c r="O29" i="35" s="1"/>
  <c r="N28" i="35"/>
  <c r="O28" i="35" s="1"/>
  <c r="M27" i="35"/>
  <c r="L27" i="35"/>
  <c r="K27" i="35"/>
  <c r="N27" i="35" s="1"/>
  <c r="O27" i="35" s="1"/>
  <c r="J27" i="35"/>
  <c r="I27" i="35"/>
  <c r="H27" i="35"/>
  <c r="G27" i="35"/>
  <c r="F27" i="35"/>
  <c r="E27" i="35"/>
  <c r="D27" i="35"/>
  <c r="N26" i="35"/>
  <c r="O26" i="35" s="1"/>
  <c r="N25" i="35"/>
  <c r="O25" i="35"/>
  <c r="N24" i="35"/>
  <c r="O24" i="35"/>
  <c r="N23" i="35"/>
  <c r="O23" i="35"/>
  <c r="N22" i="35"/>
  <c r="O22" i="35" s="1"/>
  <c r="N21" i="35"/>
  <c r="O21" i="35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/>
  <c r="N17" i="35"/>
  <c r="O17" i="35" s="1"/>
  <c r="N16" i="35"/>
  <c r="O16" i="35" s="1"/>
  <c r="N15" i="35"/>
  <c r="O15" i="35" s="1"/>
  <c r="N14" i="35"/>
  <c r="O14" i="35" s="1"/>
  <c r="N13" i="35"/>
  <c r="O13" i="35" s="1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L51" i="35" s="1"/>
  <c r="K5" i="35"/>
  <c r="K51" i="35" s="1"/>
  <c r="J5" i="35"/>
  <c r="I5" i="35"/>
  <c r="H5" i="35"/>
  <c r="G5" i="35"/>
  <c r="G51" i="35" s="1"/>
  <c r="F5" i="35"/>
  <c r="E5" i="35"/>
  <c r="E51" i="35"/>
  <c r="D5" i="35"/>
  <c r="N50" i="34"/>
  <c r="O50" i="34" s="1"/>
  <c r="N49" i="34"/>
  <c r="O49" i="34" s="1"/>
  <c r="M48" i="34"/>
  <c r="L48" i="34"/>
  <c r="K48" i="34"/>
  <c r="J48" i="34"/>
  <c r="I48" i="34"/>
  <c r="H48" i="34"/>
  <c r="G48" i="34"/>
  <c r="F48" i="34"/>
  <c r="E48" i="34"/>
  <c r="D48" i="34"/>
  <c r="N47" i="34"/>
  <c r="O47" i="34" s="1"/>
  <c r="N46" i="34"/>
  <c r="O46" i="34" s="1"/>
  <c r="N45" i="34"/>
  <c r="O45" i="34"/>
  <c r="N44" i="34"/>
  <c r="O44" i="34" s="1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1" i="34"/>
  <c r="O41" i="34"/>
  <c r="N40" i="34"/>
  <c r="O40" i="34" s="1"/>
  <c r="M39" i="34"/>
  <c r="L39" i="34"/>
  <c r="K39" i="34"/>
  <c r="J39" i="34"/>
  <c r="I39" i="34"/>
  <c r="H39" i="34"/>
  <c r="G39" i="34"/>
  <c r="F39" i="34"/>
  <c r="N39" i="34" s="1"/>
  <c r="O39" i="34" s="1"/>
  <c r="E39" i="34"/>
  <c r="D39" i="34"/>
  <c r="N38" i="34"/>
  <c r="O38" i="34" s="1"/>
  <c r="N37" i="34"/>
  <c r="O37" i="34" s="1"/>
  <c r="N36" i="34"/>
  <c r="O36" i="34" s="1"/>
  <c r="M35" i="34"/>
  <c r="L35" i="34"/>
  <c r="K35" i="34"/>
  <c r="J35" i="34"/>
  <c r="I35" i="34"/>
  <c r="H35" i="34"/>
  <c r="G35" i="34"/>
  <c r="F35" i="34"/>
  <c r="E35" i="34"/>
  <c r="D35" i="34"/>
  <c r="N34" i="34"/>
  <c r="O34" i="34" s="1"/>
  <c r="N33" i="34"/>
  <c r="O33" i="34"/>
  <c r="N32" i="34"/>
  <c r="O32" i="34"/>
  <c r="N31" i="34"/>
  <c r="O31" i="34" s="1"/>
  <c r="N30" i="34"/>
  <c r="O30" i="34" s="1"/>
  <c r="N29" i="34"/>
  <c r="O29" i="34" s="1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6" i="34"/>
  <c r="O26" i="34" s="1"/>
  <c r="N25" i="34"/>
  <c r="O25" i="34"/>
  <c r="N24" i="34"/>
  <c r="O24" i="34"/>
  <c r="N23" i="34"/>
  <c r="O23" i="34" s="1"/>
  <c r="N22" i="34"/>
  <c r="O22" i="34" s="1"/>
  <c r="N21" i="34"/>
  <c r="O21" i="34" s="1"/>
  <c r="N20" i="34"/>
  <c r="O20" i="34"/>
  <c r="N19" i="34"/>
  <c r="O19" i="34"/>
  <c r="M18" i="34"/>
  <c r="L18" i="34"/>
  <c r="K18" i="34"/>
  <c r="J18" i="34"/>
  <c r="I18" i="34"/>
  <c r="H18" i="34"/>
  <c r="G18" i="34"/>
  <c r="F18" i="34"/>
  <c r="E18" i="34"/>
  <c r="E51" i="34" s="1"/>
  <c r="D18" i="34"/>
  <c r="N18" i="34" s="1"/>
  <c r="O18" i="34" s="1"/>
  <c r="N17" i="34"/>
  <c r="O17" i="34"/>
  <c r="N16" i="34"/>
  <c r="O16" i="34" s="1"/>
  <c r="N15" i="34"/>
  <c r="O15" i="34" s="1"/>
  <c r="N14" i="34"/>
  <c r="O14" i="34" s="1"/>
  <c r="N13" i="34"/>
  <c r="O13" i="34" s="1"/>
  <c r="N12" i="34"/>
  <c r="O12" i="34"/>
  <c r="N11" i="34"/>
  <c r="O11" i="34"/>
  <c r="N10" i="34"/>
  <c r="O10" i="34" s="1"/>
  <c r="N9" i="34"/>
  <c r="O9" i="34" s="1"/>
  <c r="N8" i="34"/>
  <c r="O8" i="34" s="1"/>
  <c r="N7" i="34"/>
  <c r="O7" i="34"/>
  <c r="N6" i="34"/>
  <c r="O6" i="34"/>
  <c r="M5" i="34"/>
  <c r="L5" i="34"/>
  <c r="L51" i="34" s="1"/>
  <c r="K5" i="34"/>
  <c r="J5" i="34"/>
  <c r="I5" i="34"/>
  <c r="I51" i="34" s="1"/>
  <c r="H5" i="34"/>
  <c r="H51" i="34" s="1"/>
  <c r="G5" i="34"/>
  <c r="N5" i="34" s="1"/>
  <c r="O5" i="34" s="1"/>
  <c r="F5" i="34"/>
  <c r="E5" i="34"/>
  <c r="D5" i="34"/>
  <c r="N37" i="33"/>
  <c r="O37" i="33" s="1"/>
  <c r="N52" i="33"/>
  <c r="O52" i="33" s="1"/>
  <c r="N38" i="33"/>
  <c r="O38" i="33" s="1"/>
  <c r="N39" i="33"/>
  <c r="O39" i="33" s="1"/>
  <c r="N40" i="33"/>
  <c r="O40" i="33"/>
  <c r="N28" i="33"/>
  <c r="O28" i="33"/>
  <c r="N29" i="33"/>
  <c r="O29" i="33" s="1"/>
  <c r="N30" i="33"/>
  <c r="O30" i="33" s="1"/>
  <c r="N31" i="33"/>
  <c r="O31" i="33" s="1"/>
  <c r="N32" i="33"/>
  <c r="O32" i="33" s="1"/>
  <c r="N33" i="33"/>
  <c r="O33" i="33"/>
  <c r="N34" i="33"/>
  <c r="O34" i="33"/>
  <c r="N35" i="33"/>
  <c r="O35" i="33" s="1"/>
  <c r="N10" i="33"/>
  <c r="O10" i="33" s="1"/>
  <c r="N11" i="33"/>
  <c r="O11" i="33" s="1"/>
  <c r="E36" i="33"/>
  <c r="F36" i="33"/>
  <c r="G36" i="33"/>
  <c r="H36" i="33"/>
  <c r="I36" i="33"/>
  <c r="J36" i="33"/>
  <c r="K36" i="33"/>
  <c r="L36" i="33"/>
  <c r="M36" i="33"/>
  <c r="D36" i="33"/>
  <c r="E27" i="33"/>
  <c r="F27" i="33"/>
  <c r="G27" i="33"/>
  <c r="H27" i="33"/>
  <c r="I27" i="33"/>
  <c r="J27" i="33"/>
  <c r="K27" i="33"/>
  <c r="L27" i="33"/>
  <c r="M27" i="33"/>
  <c r="D27" i="33"/>
  <c r="E18" i="33"/>
  <c r="N18" i="33" s="1"/>
  <c r="O18" i="33" s="1"/>
  <c r="F18" i="33"/>
  <c r="G18" i="33"/>
  <c r="H18" i="33"/>
  <c r="I18" i="33"/>
  <c r="J18" i="33"/>
  <c r="K18" i="33"/>
  <c r="L18" i="33"/>
  <c r="M18" i="33"/>
  <c r="D18" i="33"/>
  <c r="E5" i="33"/>
  <c r="F5" i="33"/>
  <c r="F53" i="33" s="1"/>
  <c r="G5" i="33"/>
  <c r="H5" i="33"/>
  <c r="I5" i="33"/>
  <c r="J5" i="33"/>
  <c r="K5" i="33"/>
  <c r="K53" i="33" s="1"/>
  <c r="L5" i="33"/>
  <c r="M5" i="33"/>
  <c r="D5" i="33"/>
  <c r="E50" i="33"/>
  <c r="F50" i="33"/>
  <c r="G50" i="33"/>
  <c r="H50" i="33"/>
  <c r="I50" i="33"/>
  <c r="J50" i="33"/>
  <c r="K50" i="33"/>
  <c r="L50" i="33"/>
  <c r="M50" i="33"/>
  <c r="D50" i="33"/>
  <c r="N51" i="33"/>
  <c r="O51" i="33"/>
  <c r="N46" i="33"/>
  <c r="O46" i="33"/>
  <c r="N47" i="33"/>
  <c r="O47" i="33"/>
  <c r="N48" i="33"/>
  <c r="O48" i="33" s="1"/>
  <c r="N49" i="33"/>
  <c r="O49" i="33" s="1"/>
  <c r="N45" i="33"/>
  <c r="O45" i="33" s="1"/>
  <c r="E44" i="33"/>
  <c r="F44" i="33"/>
  <c r="N44" i="33" s="1"/>
  <c r="O44" i="33" s="1"/>
  <c r="G44" i="33"/>
  <c r="H44" i="33"/>
  <c r="I44" i="33"/>
  <c r="J44" i="33"/>
  <c r="K44" i="33"/>
  <c r="L44" i="33"/>
  <c r="M44" i="33"/>
  <c r="D44" i="33"/>
  <c r="E41" i="33"/>
  <c r="F41" i="33"/>
  <c r="G41" i="33"/>
  <c r="N41" i="33" s="1"/>
  <c r="O41" i="33" s="1"/>
  <c r="H41" i="33"/>
  <c r="I41" i="33"/>
  <c r="J41" i="33"/>
  <c r="K41" i="33"/>
  <c r="L41" i="33"/>
  <c r="L53" i="33" s="1"/>
  <c r="M41" i="33"/>
  <c r="M53" i="33" s="1"/>
  <c r="D41" i="33"/>
  <c r="N42" i="33"/>
  <c r="O42" i="33" s="1"/>
  <c r="N43" i="33"/>
  <c r="O43" i="33"/>
  <c r="N20" i="33"/>
  <c r="O20" i="33"/>
  <c r="N21" i="33"/>
  <c r="O21" i="33" s="1"/>
  <c r="N22" i="33"/>
  <c r="O22" i="33" s="1"/>
  <c r="N23" i="33"/>
  <c r="O23" i="33" s="1"/>
  <c r="N24" i="33"/>
  <c r="O24" i="33"/>
  <c r="N25" i="33"/>
  <c r="O25" i="33"/>
  <c r="N26" i="33"/>
  <c r="O26" i="33"/>
  <c r="N7" i="33"/>
  <c r="O7" i="33" s="1"/>
  <c r="N8" i="33"/>
  <c r="O8" i="33" s="1"/>
  <c r="N9" i="33"/>
  <c r="O9" i="33" s="1"/>
  <c r="N12" i="33"/>
  <c r="O12" i="33"/>
  <c r="N13" i="33"/>
  <c r="O13" i="33"/>
  <c r="N14" i="33"/>
  <c r="O14" i="33"/>
  <c r="N15" i="33"/>
  <c r="O15" i="33" s="1"/>
  <c r="N16" i="33"/>
  <c r="O16" i="33" s="1"/>
  <c r="N17" i="33"/>
  <c r="O17" i="33" s="1"/>
  <c r="N6" i="33"/>
  <c r="O6" i="33"/>
  <c r="N19" i="33"/>
  <c r="O19" i="33"/>
  <c r="O18" i="35"/>
  <c r="N18" i="36"/>
  <c r="O18" i="36"/>
  <c r="E51" i="36"/>
  <c r="N23" i="36"/>
  <c r="O23" i="36" s="1"/>
  <c r="D51" i="36"/>
  <c r="L49" i="37"/>
  <c r="M49" i="37"/>
  <c r="K49" i="37"/>
  <c r="N38" i="37"/>
  <c r="O38" i="37" s="1"/>
  <c r="G49" i="37"/>
  <c r="H54" i="38"/>
  <c r="G54" i="38"/>
  <c r="N18" i="38"/>
  <c r="O18" i="38" s="1"/>
  <c r="K54" i="38"/>
  <c r="N37" i="38"/>
  <c r="O37" i="38"/>
  <c r="N35" i="34"/>
  <c r="O35" i="34"/>
  <c r="J55" i="39"/>
  <c r="G55" i="39"/>
  <c r="I55" i="39"/>
  <c r="N18" i="39"/>
  <c r="O18" i="39" s="1"/>
  <c r="M55" i="39"/>
  <c r="K55" i="39"/>
  <c r="N34" i="39"/>
  <c r="O34" i="39" s="1"/>
  <c r="N24" i="39"/>
  <c r="O24" i="39"/>
  <c r="D53" i="33"/>
  <c r="F54" i="38"/>
  <c r="J53" i="33"/>
  <c r="F51" i="34"/>
  <c r="M51" i="34"/>
  <c r="H51" i="35"/>
  <c r="N31" i="37"/>
  <c r="O31" i="37" s="1"/>
  <c r="E54" i="38"/>
  <c r="N27" i="34"/>
  <c r="O27" i="34"/>
  <c r="F51" i="35"/>
  <c r="N5" i="39"/>
  <c r="O5" i="39"/>
  <c r="N5" i="35"/>
  <c r="O5" i="35" s="1"/>
  <c r="H53" i="33"/>
  <c r="K51" i="34"/>
  <c r="L54" i="38"/>
  <c r="H53" i="40"/>
  <c r="J53" i="40"/>
  <c r="N51" i="40"/>
  <c r="O51" i="40" s="1"/>
  <c r="M53" i="40"/>
  <c r="I53" i="40"/>
  <c r="N34" i="40"/>
  <c r="O34" i="40" s="1"/>
  <c r="N24" i="40"/>
  <c r="O24" i="40"/>
  <c r="L53" i="40"/>
  <c r="K53" i="40"/>
  <c r="N19" i="40"/>
  <c r="O19" i="40" s="1"/>
  <c r="N44" i="40"/>
  <c r="O44" i="40"/>
  <c r="N37" i="40"/>
  <c r="O37" i="40" s="1"/>
  <c r="M54" i="41"/>
  <c r="L54" i="41"/>
  <c r="N52" i="41"/>
  <c r="O52" i="41"/>
  <c r="G54" i="41"/>
  <c r="N5" i="41"/>
  <c r="O5" i="41" s="1"/>
  <c r="J54" i="41"/>
  <c r="K54" i="41"/>
  <c r="N19" i="41"/>
  <c r="O19" i="41"/>
  <c r="N45" i="41"/>
  <c r="O45" i="41"/>
  <c r="E54" i="41"/>
  <c r="N25" i="41"/>
  <c r="O25" i="41"/>
  <c r="D54" i="41"/>
  <c r="L53" i="42"/>
  <c r="N51" i="42"/>
  <c r="O51" i="42"/>
  <c r="M53" i="42"/>
  <c r="K53" i="42"/>
  <c r="N5" i="42"/>
  <c r="O5" i="42"/>
  <c r="N34" i="42"/>
  <c r="O34" i="42"/>
  <c r="F53" i="42"/>
  <c r="G53" i="42"/>
  <c r="N19" i="42"/>
  <c r="O19" i="42" s="1"/>
  <c r="I53" i="42"/>
  <c r="N25" i="42"/>
  <c r="O25" i="42"/>
  <c r="E53" i="42"/>
  <c r="H53" i="42"/>
  <c r="D53" i="42"/>
  <c r="L53" i="43"/>
  <c r="K53" i="43"/>
  <c r="M53" i="43"/>
  <c r="E53" i="43"/>
  <c r="N35" i="43"/>
  <c r="O35" i="43" s="1"/>
  <c r="H53" i="43"/>
  <c r="I53" i="43"/>
  <c r="J53" i="43"/>
  <c r="N19" i="43"/>
  <c r="O19" i="43"/>
  <c r="N45" i="43"/>
  <c r="O45" i="43"/>
  <c r="N38" i="43"/>
  <c r="O38" i="43" s="1"/>
  <c r="D53" i="43"/>
  <c r="N5" i="43"/>
  <c r="O5" i="43"/>
  <c r="N25" i="44"/>
  <c r="O25" i="44"/>
  <c r="N19" i="44"/>
  <c r="O19" i="44"/>
  <c r="N45" i="44"/>
  <c r="O45" i="44"/>
  <c r="L53" i="45"/>
  <c r="H53" i="45"/>
  <c r="N51" i="45"/>
  <c r="O51" i="45" s="1"/>
  <c r="N34" i="45"/>
  <c r="O34" i="45" s="1"/>
  <c r="E53" i="45"/>
  <c r="F53" i="45"/>
  <c r="N25" i="45"/>
  <c r="O25" i="45" s="1"/>
  <c r="G53" i="45"/>
  <c r="N19" i="45"/>
  <c r="O19" i="45" s="1"/>
  <c r="I53" i="45"/>
  <c r="K53" i="45"/>
  <c r="N45" i="45"/>
  <c r="O45" i="45" s="1"/>
  <c r="D53" i="45"/>
  <c r="O43" i="46"/>
  <c r="P43" i="46" s="1"/>
  <c r="O37" i="46"/>
  <c r="P37" i="46"/>
  <c r="O33" i="46"/>
  <c r="P33" i="46"/>
  <c r="J51" i="46"/>
  <c r="O25" i="46"/>
  <c r="P25" i="46"/>
  <c r="H51" i="46"/>
  <c r="K51" i="46"/>
  <c r="L51" i="46"/>
  <c r="N51" i="46"/>
  <c r="M51" i="46"/>
  <c r="E51" i="46"/>
  <c r="F51" i="46"/>
  <c r="G51" i="46"/>
  <c r="I51" i="46"/>
  <c r="O5" i="46"/>
  <c r="P5" i="46"/>
  <c r="D51" i="46"/>
  <c r="O51" i="46" s="1"/>
  <c r="P51" i="46" s="1"/>
  <c r="O49" i="47" l="1"/>
  <c r="P49" i="47" s="1"/>
  <c r="N53" i="42"/>
  <c r="O53" i="42" s="1"/>
  <c r="N53" i="40"/>
  <c r="O53" i="40" s="1"/>
  <c r="N42" i="34"/>
  <c r="O42" i="34" s="1"/>
  <c r="N46" i="38"/>
  <c r="O46" i="38" s="1"/>
  <c r="E51" i="44"/>
  <c r="N38" i="45"/>
  <c r="O38" i="45" s="1"/>
  <c r="F54" i="41"/>
  <c r="N27" i="33"/>
  <c r="O27" i="33" s="1"/>
  <c r="J51" i="34"/>
  <c r="N17" i="37"/>
  <c r="O17" i="37" s="1"/>
  <c r="J49" i="37"/>
  <c r="F49" i="37"/>
  <c r="G51" i="34"/>
  <c r="D54" i="38"/>
  <c r="N50" i="33"/>
  <c r="O50" i="33" s="1"/>
  <c r="N5" i="36"/>
  <c r="O5" i="36" s="1"/>
  <c r="J51" i="36"/>
  <c r="N35" i="37"/>
  <c r="O35" i="37" s="1"/>
  <c r="N52" i="38"/>
  <c r="O52" i="38" s="1"/>
  <c r="N5" i="44"/>
  <c r="O5" i="44" s="1"/>
  <c r="F53" i="43"/>
  <c r="N53" i="43" s="1"/>
  <c r="O53" i="43" s="1"/>
  <c r="D49" i="37"/>
  <c r="N49" i="37" s="1"/>
  <c r="O49" i="37" s="1"/>
  <c r="D55" i="39"/>
  <c r="N55" i="39" s="1"/>
  <c r="O55" i="39" s="1"/>
  <c r="N36" i="36"/>
  <c r="O36" i="36" s="1"/>
  <c r="I51" i="36"/>
  <c r="N51" i="36" s="1"/>
  <c r="O51" i="36" s="1"/>
  <c r="J54" i="38"/>
  <c r="E53" i="33"/>
  <c r="N53" i="33" s="1"/>
  <c r="O53" i="33" s="1"/>
  <c r="N43" i="35"/>
  <c r="O43" i="35" s="1"/>
  <c r="N32" i="36"/>
  <c r="O32" i="36" s="1"/>
  <c r="N49" i="36"/>
  <c r="O49" i="36" s="1"/>
  <c r="I54" i="38"/>
  <c r="H54" i="41"/>
  <c r="N48" i="34"/>
  <c r="O48" i="34" s="1"/>
  <c r="N32" i="38"/>
  <c r="O32" i="38" s="1"/>
  <c r="N47" i="39"/>
  <c r="O47" i="39" s="1"/>
  <c r="N5" i="33"/>
  <c r="O5" i="33" s="1"/>
  <c r="D51" i="34"/>
  <c r="M53" i="45"/>
  <c r="N53" i="45" s="1"/>
  <c r="O53" i="45" s="1"/>
  <c r="G53" i="43"/>
  <c r="N5" i="40"/>
  <c r="O5" i="40" s="1"/>
  <c r="I53" i="33"/>
  <c r="H49" i="37"/>
  <c r="M51" i="35"/>
  <c r="N37" i="42"/>
  <c r="O37" i="42" s="1"/>
  <c r="N36" i="33"/>
  <c r="O36" i="33" s="1"/>
  <c r="I51" i="35"/>
  <c r="N51" i="35" s="1"/>
  <c r="O51" i="35" s="1"/>
  <c r="N49" i="35"/>
  <c r="O49" i="35" s="1"/>
  <c r="G53" i="33"/>
  <c r="J51" i="35"/>
  <c r="D51" i="44"/>
  <c r="N51" i="44" l="1"/>
  <c r="O51" i="44" s="1"/>
  <c r="N54" i="38"/>
  <c r="O54" i="38" s="1"/>
  <c r="N51" i="34"/>
  <c r="O51" i="34" s="1"/>
  <c r="N54" i="41"/>
  <c r="O54" i="41" s="1"/>
</calcChain>
</file>

<file path=xl/sharedStrings.xml><?xml version="1.0" encoding="utf-8"?>
<sst xmlns="http://schemas.openxmlformats.org/spreadsheetml/2006/main" count="1092" uniqueCount="148">
  <si>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</si>
  <si>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</si>
  <si>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</si>
  <si>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</si>
  <si>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</si>
  <si>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</si>
  <si>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</si>
  <si>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</si>
  <si>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</si>
  <si>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</si>
  <si>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</si>
  <si>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Second Local Option Fuel Tax (1 to 5 Cents)</t>
  </si>
  <si>
    <t>First Local Option Fuel Tax (1 to 6 Cents)</t>
  </si>
  <si>
    <t>Discretionary Sales Surtaxes</t>
  </si>
  <si>
    <t>Utility Service Tax - Electricity</t>
  </si>
  <si>
    <t>Utility Service Tax - Propane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</si>
  <si>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</si>
  <si>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</si>
  <si>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</si>
  <si>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</si>
  <si>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</si>
  <si>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Franchise Fee - Solid Waste</t>
  </si>
  <si>
    <t>Impact Fees - Residential - Public Safety</t>
  </si>
  <si>
    <t>Impact Fees - Commercial - Public Safety</t>
  </si>
  <si>
    <t>Impact Fees - Residential - Transportation</t>
  </si>
  <si>
    <t>Impact Fees - Commercial - Transportation</t>
  </si>
  <si>
    <t>Other Permits, Fees, and Special Assessments</t>
  </si>
  <si>
    <t>Intergovernmental Revenue</t>
  </si>
  <si>
    <t>State Grant - Public Safety</t>
  </si>
  <si>
    <t>State Grant - Physical Environment - Other Physical Environment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</si>
  <si>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</si>
  <si>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</si>
  <si>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</si>
  <si>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</si>
  <si>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</si>
  <si>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</si>
  <si>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</si>
  <si>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</si>
  <si>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</si>
  <si>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</si>
  <si>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</si>
  <si>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</si>
  <si>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</si>
  <si>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</si>
  <si>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</si>
  <si>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Physical Environment - Garbage / Solid Waste</t>
  </si>
  <si>
    <t>Physical Environment - Other Physical Environment Charges</t>
  </si>
  <si>
    <t>Total - All Account Codes</t>
  </si>
  <si>
    <t>Local Fiscal Year Ended September 30, 2009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</si>
  <si>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</si>
  <si>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</si>
  <si>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</si>
  <si>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</si>
  <si>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Disposition of Fixed Assets</t>
  </si>
  <si>
    <t>Pension Fund Contributions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</si>
  <si>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</si>
  <si>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</si>
  <si>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</si>
  <si>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</si>
  <si>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</si>
  <si>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</si>
  <si>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</si>
  <si>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</si>
  <si>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</si>
  <si>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</si>
  <si>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</si>
  <si>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</si>
  <si>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Okeechobee Revenues Reported by Account Code and Fund Type</t>
  </si>
  <si>
    <t>Local Fiscal Year Ended September 30, 2010</t>
  </si>
  <si>
    <t>Fire Insurance Premium Tax for Firefighters' Pension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</si>
  <si>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</si>
  <si>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</si>
  <si>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</si>
  <si>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General Government</t>
  </si>
  <si>
    <t>Court-Ordered Judgments and Fines - As Decided by County Court Criminal</t>
  </si>
  <si>
    <t>2011 Municipal Population:</t>
  </si>
  <si>
    <t>Local Fiscal Year Ended September 30, 2012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</si>
  <si>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</si>
  <si>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</si>
  <si>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</si>
  <si>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2012 Municipal Population:</t>
  </si>
  <si>
    <t>Local Fiscal Year Ended September 30, 2008</t>
  </si>
  <si>
    <t>Utility Service Tax - Telecommunications</t>
  </si>
  <si>
    <t>Permits and Franchise Fees</t>
  </si>
  <si>
    <t>Other Permits and Fees</t>
  </si>
  <si>
    <t>Impact Fees - Public Safety</t>
  </si>
  <si>
    <t>Impact Fees - Transportation</t>
  </si>
  <si>
    <t>2008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</si>
  <si>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</si>
  <si>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</si>
  <si>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</si>
  <si>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</si>
  <si>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Federal Grant - Physical Environment - Other Physical Environment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</si>
  <si>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</si>
  <si>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</si>
  <si>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</si>
  <si>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</si>
  <si>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Public Safety - Emergency Management Assistance</t>
  </si>
  <si>
    <t>General Government - Administrative Service Fees</t>
  </si>
  <si>
    <t>Public Safety - Law Enforcement Services</t>
  </si>
  <si>
    <t>Court-Ordered Judgments and Fines - As Decided by Traffic Court</t>
  </si>
  <si>
    <t>Court-Ordered Judgments and Fines - Other Court-Ordered</t>
  </si>
  <si>
    <t>Sales - Disposition of Fixed Assets</t>
  </si>
  <si>
    <t>2013 Municipal Population:</t>
  </si>
  <si>
    <t>Local Fiscal Year Ended September 30, 2014</t>
  </si>
  <si>
    <t>Franchise Fee - Gas</t>
  </si>
  <si>
    <t>State Shared Revenues - Transportation - Other Transportation</t>
  </si>
  <si>
    <t>Public Safety - Other Public Safety Charges and Fees</t>
  </si>
  <si>
    <t>2014 Municipal Population:</t>
  </si>
  <si>
    <t>Local Fiscal Year Ended September 30, 2015</t>
  </si>
  <si>
    <t>Utility Service Tax - Gas</t>
  </si>
  <si>
    <t>2015 Municipal Population:</t>
  </si>
  <si>
    <t>Local Fiscal Year Ended September 30, 2016</t>
  </si>
  <si>
    <t>Contributions and Donations from Private Sources</t>
  </si>
  <si>
    <t>2016 Municipal Population:</t>
  </si>
  <si>
    <t>Local Fiscal Year Ended September 30, 2017</t>
  </si>
  <si>
    <t>State Grant - Transportation - Other Transportation</t>
  </si>
  <si>
    <t>2017 Municipal Population:</t>
  </si>
  <si>
    <t>Local Fiscal Year Ended September 30, 2018</t>
  </si>
  <si>
    <t>2018 Municipal Population:</t>
  </si>
  <si>
    <t>Local Fiscal Year Ended September 30, 2019</t>
  </si>
  <si>
    <t>State Shared Revenues - Physical Environment - Other Physical Environment</t>
  </si>
  <si>
    <t>Grants from Other Local Units - Other</t>
  </si>
  <si>
    <t>2019 Municipal Population:</t>
  </si>
  <si>
    <t>Local Fiscal Year Ended September 30, 2020</t>
  </si>
  <si>
    <t>State Grant - Economic Environment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</si>
  <si>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</si>
  <si>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</si>
  <si>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</si>
  <si>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</si>
  <si>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</si>
  <si>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</si>
  <si>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</si>
  <si>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</si>
  <si>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Small County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</si>
  <si>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</si>
  <si>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</si>
  <si>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</si>
  <si>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</si>
  <si>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Grant - Physical Environment - Stormwater Management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</si>
  <si>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</si>
  <si>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</si>
  <si>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</si>
  <si>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</si>
  <si>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2022 Municipal Population:</t>
  </si>
  <si>
    <t>Local Fiscal Year Ended September 30, 2023</t>
  </si>
  <si>
    <t>Federal Grant - American Rescue Plan Act Funds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</si>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</sst>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58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128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129</v>
      </c>
      <c r="N4" s="35" t="s">
        <v>9</v>
      </c>
      <c r="O4" s="35" t="s">
        <v>130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131</v>
      </c>
      <c r="B5" s="26"/>
      <c r="C5" s="26"/>
      <c r="D5" s="27">
        <f>SUM(D6:D18)</f>
        <v>5855695</v>
      </c>
      <c r="E5" s="27">
        <f>SUM(E6:E18)</f>
        <v>0</v>
      </c>
      <c r="F5" s="27">
        <f>SUM(F6:F18)</f>
        <v>0</v>
      </c>
      <c r="G5" s="27">
        <f>SUM(G6:G18)</f>
        <v>0</v>
      </c>
      <c r="H5" s="27">
        <f>SUM(H6:H18)</f>
        <v>0</v>
      </c>
      <c r="I5" s="27">
        <f>SUM(I6:I18)</f>
        <v>0</v>
      </c>
      <c r="J5" s="27">
        <f>SUM(J6:J18)</f>
        <v>0</v>
      </c>
      <c r="K5" s="27">
        <f>SUM(K6:K18)</f>
        <v>0</v>
      </c>
      <c r="L5" s="27">
        <f>SUM(L6:L18)</f>
        <v>0</v>
      </c>
      <c r="M5" s="27">
        <f>SUM(M6:M18)</f>
        <v>0</v>
      </c>
      <c r="N5" s="27">
        <f>SUM(N6:N18)</f>
        <v>0</v>
      </c>
      <c r="O5" s="28">
        <f>SUM(D5:N5)</f>
        <v>5855695</v>
      </c>
      <c r="P5" s="33">
        <f>(O5/P$54)</f>
        <v>1092.2766274948704</v>
      </c>
      <c r="Q5" s="6"/>
    </row>
    <row r="6" spans="1:134">
      <c r="A6" s="12"/>
      <c r="B6" s="25">
        <v>311</v>
      </c>
      <c r="C6" s="20" t="s">
        <v>2</v>
      </c>
      <c r="D6" s="46">
        <v>2640256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2640256</v>
      </c>
      <c r="P6" s="47">
        <f>(O6/P$54)</f>
        <v>492.49319156873719</v>
      </c>
      <c r="Q6" s="9"/>
    </row>
    <row r="7" spans="1:134">
      <c r="A7" s="12"/>
      <c r="B7" s="25">
        <v>312.3</v>
      </c>
      <c r="C7" s="20" t="s">
        <v>10</v>
      </c>
      <c r="D7" s="46">
        <v>76497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7" si="0">SUM(D7:N7)</f>
        <v>76497</v>
      </c>
      <c r="P7" s="47">
        <f>(O7/P$54)</f>
        <v>14.269166200335759</v>
      </c>
      <c r="Q7" s="9"/>
    </row>
    <row r="8" spans="1:134">
      <c r="A8" s="12"/>
      <c r="B8" s="25">
        <v>312.41000000000003</v>
      </c>
      <c r="C8" s="20" t="s">
        <v>132</v>
      </c>
      <c r="D8" s="46">
        <v>426623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426623</v>
      </c>
      <c r="P8" s="47">
        <f>(O8/P$54)</f>
        <v>79.57899645588509</v>
      </c>
      <c r="Q8" s="9"/>
    </row>
    <row r="9" spans="1:134">
      <c r="A9" s="12"/>
      <c r="B9" s="25">
        <v>312.43</v>
      </c>
      <c r="C9" s="20" t="s">
        <v>133</v>
      </c>
      <c r="D9" s="46">
        <v>258593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258593</v>
      </c>
      <c r="P9" s="47">
        <f>(O9/P$54)</f>
        <v>48.235963439656778</v>
      </c>
      <c r="Q9" s="9"/>
    </row>
    <row r="10" spans="1:134">
      <c r="A10" s="12"/>
      <c r="B10" s="25">
        <v>312.51</v>
      </c>
      <c r="C10" s="20" t="s">
        <v>65</v>
      </c>
      <c r="D10" s="46">
        <v>77569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77569</v>
      </c>
      <c r="P10" s="47">
        <f>(O10/P$54)</f>
        <v>14.469128893863084</v>
      </c>
      <c r="Q10" s="9"/>
    </row>
    <row r="11" spans="1:134">
      <c r="A11" s="12"/>
      <c r="B11" s="25">
        <v>312.52</v>
      </c>
      <c r="C11" s="20" t="s">
        <v>89</v>
      </c>
      <c r="D11" s="46">
        <v>103937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103937</v>
      </c>
      <c r="P11" s="47">
        <f>(O11/P$54)</f>
        <v>19.387614251072563</v>
      </c>
      <c r="Q11" s="9"/>
    </row>
    <row r="12" spans="1:134">
      <c r="A12" s="12"/>
      <c r="B12" s="25">
        <v>312.64</v>
      </c>
      <c r="C12" s="20" t="s">
        <v>134</v>
      </c>
      <c r="D12" s="46">
        <v>1148388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1148388</v>
      </c>
      <c r="P12" s="47">
        <f>(O12/P$54)</f>
        <v>214.21152770005597</v>
      </c>
      <c r="Q12" s="9"/>
    </row>
    <row r="13" spans="1:134">
      <c r="A13" s="12"/>
      <c r="B13" s="25">
        <v>314.10000000000002</v>
      </c>
      <c r="C13" s="20" t="s">
        <v>14</v>
      </c>
      <c r="D13" s="46">
        <v>697598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697598</v>
      </c>
      <c r="P13" s="47">
        <f>(O13/P$54)</f>
        <v>130.12460361872786</v>
      </c>
      <c r="Q13" s="9"/>
    </row>
    <row r="14" spans="1:134">
      <c r="A14" s="12"/>
      <c r="B14" s="25">
        <v>314.39999999999998</v>
      </c>
      <c r="C14" s="20" t="s">
        <v>110</v>
      </c>
      <c r="D14" s="46">
        <v>26729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0"/>
        <v>26729</v>
      </c>
      <c r="P14" s="47">
        <f>(O14/P$54)</f>
        <v>4.9858235403842563</v>
      </c>
      <c r="Q14" s="9"/>
    </row>
    <row r="15" spans="1:134">
      <c r="A15" s="12"/>
      <c r="B15" s="25">
        <v>314.8</v>
      </c>
      <c r="C15" s="20" t="s">
        <v>15</v>
      </c>
      <c r="D15" s="46">
        <v>33237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0"/>
        <v>33237</v>
      </c>
      <c r="P15" s="47">
        <f>(O15/P$54)</f>
        <v>6.1997761611639621</v>
      </c>
      <c r="Q15" s="9"/>
    </row>
    <row r="16" spans="1:134">
      <c r="A16" s="12"/>
      <c r="B16" s="25">
        <v>315.10000000000002</v>
      </c>
      <c r="C16" s="20" t="s">
        <v>135</v>
      </c>
      <c r="D16" s="46">
        <v>279644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0"/>
        <v>279644</v>
      </c>
      <c r="P16" s="47">
        <f>(O16/P$54)</f>
        <v>52.162656220854316</v>
      </c>
      <c r="Q16" s="9"/>
    </row>
    <row r="17" spans="1:17">
      <c r="A17" s="12"/>
      <c r="B17" s="25">
        <v>316</v>
      </c>
      <c r="C17" s="20" t="s">
        <v>91</v>
      </c>
      <c r="D17" s="46">
        <v>73981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0"/>
        <v>73981</v>
      </c>
      <c r="P17" s="47">
        <f>(O17/P$54)</f>
        <v>13.799850774109307</v>
      </c>
      <c r="Q17" s="9"/>
    </row>
    <row r="18" spans="1:17">
      <c r="A18" s="12"/>
      <c r="B18" s="25">
        <v>319.89999999999998</v>
      </c>
      <c r="C18" s="20" t="s">
        <v>18</v>
      </c>
      <c r="D18" s="46">
        <v>12643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12643</v>
      </c>
      <c r="P18" s="47">
        <f>(O18/P$54)</f>
        <v>2.3583286700242492</v>
      </c>
      <c r="Q18" s="9"/>
    </row>
    <row r="19" spans="1:17" ht="15.75">
      <c r="A19" s="29" t="s">
        <v>19</v>
      </c>
      <c r="B19" s="30"/>
      <c r="C19" s="31"/>
      <c r="D19" s="32">
        <f>SUM(D20:D24)</f>
        <v>938499</v>
      </c>
      <c r="E19" s="32">
        <f>SUM(E20:E24)</f>
        <v>75</v>
      </c>
      <c r="F19" s="32">
        <f>SUM(F20:F24)</f>
        <v>0</v>
      </c>
      <c r="G19" s="32">
        <f>SUM(G20:G24)</f>
        <v>0</v>
      </c>
      <c r="H19" s="32">
        <f>SUM(H20:H24)</f>
        <v>0</v>
      </c>
      <c r="I19" s="32">
        <f>SUM(I20:I24)</f>
        <v>0</v>
      </c>
      <c r="J19" s="32">
        <f>SUM(J20:J24)</f>
        <v>0</v>
      </c>
      <c r="K19" s="32">
        <f>SUM(K20:K24)</f>
        <v>0</v>
      </c>
      <c r="L19" s="32">
        <f>SUM(L20:L24)</f>
        <v>0</v>
      </c>
      <c r="M19" s="32">
        <f>SUM(M20:M24)</f>
        <v>0</v>
      </c>
      <c r="N19" s="32">
        <f>SUM(N20:N24)</f>
        <v>0</v>
      </c>
      <c r="O19" s="44">
        <f>SUM(D19:N19)</f>
        <v>938574</v>
      </c>
      <c r="P19" s="45">
        <f>(O19/P$54)</f>
        <v>175.07442641298266</v>
      </c>
      <c r="Q19" s="10"/>
    </row>
    <row r="20" spans="1:17">
      <c r="A20" s="12"/>
      <c r="B20" s="25">
        <v>322</v>
      </c>
      <c r="C20" s="20" t="s">
        <v>136</v>
      </c>
      <c r="D20" s="46">
        <v>131098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131098</v>
      </c>
      <c r="P20" s="47">
        <f>(O20/P$54)</f>
        <v>24.454019772430517</v>
      </c>
      <c r="Q20" s="9"/>
    </row>
    <row r="21" spans="1:17">
      <c r="A21" s="12"/>
      <c r="B21" s="25">
        <v>323.10000000000002</v>
      </c>
      <c r="C21" s="20" t="s">
        <v>20</v>
      </c>
      <c r="D21" s="46">
        <v>568536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4" si="1">SUM(D21:N21)</f>
        <v>568536</v>
      </c>
      <c r="P21" s="47">
        <f>(O21/P$54)</f>
        <v>106.05036373810856</v>
      </c>
      <c r="Q21" s="9"/>
    </row>
    <row r="22" spans="1:17">
      <c r="A22" s="12"/>
      <c r="B22" s="25">
        <v>323.39999999999998</v>
      </c>
      <c r="C22" s="20" t="s">
        <v>105</v>
      </c>
      <c r="D22" s="46">
        <v>18849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18849</v>
      </c>
      <c r="P22" s="47">
        <f>(O22/P$54)</f>
        <v>3.5159485170677112</v>
      </c>
      <c r="Q22" s="9"/>
    </row>
    <row r="23" spans="1:17">
      <c r="A23" s="12"/>
      <c r="B23" s="25">
        <v>323.7</v>
      </c>
      <c r="C23" s="20" t="s">
        <v>21</v>
      </c>
      <c r="D23" s="46">
        <v>211287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211287</v>
      </c>
      <c r="P23" s="47">
        <f>(O23/P$54)</f>
        <v>39.411863458310016</v>
      </c>
      <c r="Q23" s="9"/>
    </row>
    <row r="24" spans="1:17">
      <c r="A24" s="12"/>
      <c r="B24" s="25">
        <v>329.5</v>
      </c>
      <c r="C24" s="20" t="s">
        <v>137</v>
      </c>
      <c r="D24" s="46">
        <v>8729</v>
      </c>
      <c r="E24" s="46">
        <v>75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8804</v>
      </c>
      <c r="P24" s="47">
        <f>(O24/P$54)</f>
        <v>1.6422309270658459</v>
      </c>
      <c r="Q24" s="9"/>
    </row>
    <row r="25" spans="1:17" ht="15.75">
      <c r="A25" s="29" t="s">
        <v>138</v>
      </c>
      <c r="B25" s="30"/>
      <c r="C25" s="31"/>
      <c r="D25" s="32">
        <f>SUM(D26:D33)</f>
        <v>2340499</v>
      </c>
      <c r="E25" s="32">
        <f>SUM(E26:E33)</f>
        <v>0</v>
      </c>
      <c r="F25" s="32">
        <f>SUM(F26:F33)</f>
        <v>0</v>
      </c>
      <c r="G25" s="32">
        <f>SUM(G26:G33)</f>
        <v>0</v>
      </c>
      <c r="H25" s="32">
        <f>SUM(H26:H33)</f>
        <v>0</v>
      </c>
      <c r="I25" s="32">
        <f>SUM(I26:I33)</f>
        <v>0</v>
      </c>
      <c r="J25" s="32">
        <f>SUM(J26:J33)</f>
        <v>0</v>
      </c>
      <c r="K25" s="32">
        <f>SUM(K26:K33)</f>
        <v>0</v>
      </c>
      <c r="L25" s="32">
        <f>SUM(L26:L33)</f>
        <v>0</v>
      </c>
      <c r="M25" s="32">
        <f>SUM(M26:M33)</f>
        <v>0</v>
      </c>
      <c r="N25" s="32">
        <f>SUM(N26:N33)</f>
        <v>0</v>
      </c>
      <c r="O25" s="44">
        <f>SUM(D25:N25)</f>
        <v>2340499</v>
      </c>
      <c r="P25" s="45">
        <f>(O25/P$54)</f>
        <v>436.5788099235217</v>
      </c>
      <c r="Q25" s="10"/>
    </row>
    <row r="26" spans="1:17">
      <c r="A26" s="12"/>
      <c r="B26" s="25">
        <v>331.51</v>
      </c>
      <c r="C26" s="20" t="s">
        <v>146</v>
      </c>
      <c r="D26" s="46">
        <v>1313585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1" si="2">SUM(D26:N26)</f>
        <v>1313585</v>
      </c>
      <c r="P26" s="47">
        <f>(O26/P$54)</f>
        <v>245.0261145308711</v>
      </c>
      <c r="Q26" s="9"/>
    </row>
    <row r="27" spans="1:17">
      <c r="A27" s="12"/>
      <c r="B27" s="25">
        <v>334.2</v>
      </c>
      <c r="C27" s="20" t="s">
        <v>28</v>
      </c>
      <c r="D27" s="46">
        <v>34792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34792</v>
      </c>
      <c r="P27" s="47">
        <f>(O27/P$54)</f>
        <v>6.4898339861966052</v>
      </c>
      <c r="Q27" s="9"/>
    </row>
    <row r="28" spans="1:17">
      <c r="A28" s="12"/>
      <c r="B28" s="25">
        <v>335.125</v>
      </c>
      <c r="C28" s="20" t="s">
        <v>140</v>
      </c>
      <c r="D28" s="46">
        <v>295783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295783</v>
      </c>
      <c r="P28" s="47">
        <f>(O28/P$54)</f>
        <v>55.17310203320276</v>
      </c>
      <c r="Q28" s="9"/>
    </row>
    <row r="29" spans="1:17">
      <c r="A29" s="12"/>
      <c r="B29" s="25">
        <v>335.14</v>
      </c>
      <c r="C29" s="20" t="s">
        <v>94</v>
      </c>
      <c r="D29" s="46">
        <v>11671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11671</v>
      </c>
      <c r="P29" s="47">
        <f>(O29/P$54)</f>
        <v>2.1770192128334265</v>
      </c>
      <c r="Q29" s="9"/>
    </row>
    <row r="30" spans="1:17">
      <c r="A30" s="12"/>
      <c r="B30" s="25">
        <v>335.15</v>
      </c>
      <c r="C30" s="20" t="s">
        <v>95</v>
      </c>
      <c r="D30" s="46">
        <v>12605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12605</v>
      </c>
      <c r="P30" s="47">
        <f>(O30/P$54)</f>
        <v>2.3512404402163773</v>
      </c>
      <c r="Q30" s="9"/>
    </row>
    <row r="31" spans="1:17">
      <c r="A31" s="12"/>
      <c r="B31" s="25">
        <v>335.18</v>
      </c>
      <c r="C31" s="20" t="s">
        <v>141</v>
      </c>
      <c r="D31" s="46">
        <v>522333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2"/>
        <v>522333</v>
      </c>
      <c r="P31" s="47">
        <f>(O31/P$54)</f>
        <v>97.432008953553435</v>
      </c>
      <c r="Q31" s="9"/>
    </row>
    <row r="32" spans="1:17">
      <c r="A32" s="12"/>
      <c r="B32" s="25">
        <v>335.48</v>
      </c>
      <c r="C32" s="20" t="s">
        <v>106</v>
      </c>
      <c r="D32" s="46">
        <v>2565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" si="3">SUM(D32:N32)</f>
        <v>2565</v>
      </c>
      <c r="P32" s="47">
        <f>(O32/P$54)</f>
        <v>0.47845551203133746</v>
      </c>
      <c r="Q32" s="9"/>
    </row>
    <row r="33" spans="1:17">
      <c r="A33" s="12"/>
      <c r="B33" s="25">
        <v>338</v>
      </c>
      <c r="C33" s="20" t="s">
        <v>35</v>
      </c>
      <c r="D33" s="46">
        <v>147165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147165</v>
      </c>
      <c r="P33" s="47">
        <f>(O33/P$54)</f>
        <v>27.451035254616677</v>
      </c>
      <c r="Q33" s="9"/>
    </row>
    <row r="34" spans="1:17" ht="15.75">
      <c r="A34" s="29" t="s">
        <v>40</v>
      </c>
      <c r="B34" s="30"/>
      <c r="C34" s="31"/>
      <c r="D34" s="32">
        <f>SUM(D35:D37)</f>
        <v>805484</v>
      </c>
      <c r="E34" s="32">
        <f>SUM(E35:E37)</f>
        <v>0</v>
      </c>
      <c r="F34" s="32">
        <f>SUM(F35:F37)</f>
        <v>0</v>
      </c>
      <c r="G34" s="32">
        <f>SUM(G35:G37)</f>
        <v>0</v>
      </c>
      <c r="H34" s="32">
        <f>SUM(H35:H37)</f>
        <v>0</v>
      </c>
      <c r="I34" s="32">
        <f>SUM(I35:I37)</f>
        <v>0</v>
      </c>
      <c r="J34" s="32">
        <f>SUM(J35:J37)</f>
        <v>0</v>
      </c>
      <c r="K34" s="32">
        <f>SUM(K35:K37)</f>
        <v>0</v>
      </c>
      <c r="L34" s="32">
        <f>SUM(L35:L37)</f>
        <v>0</v>
      </c>
      <c r="M34" s="32">
        <f>SUM(M35:M37)</f>
        <v>0</v>
      </c>
      <c r="N34" s="32">
        <f>SUM(N35:N37)</f>
        <v>0</v>
      </c>
      <c r="O34" s="32">
        <f>SUM(D34:N34)</f>
        <v>805484</v>
      </c>
      <c r="P34" s="45">
        <f>(O34/P$54)</f>
        <v>150.24883417272898</v>
      </c>
      <c r="Q34" s="10"/>
    </row>
    <row r="35" spans="1:17">
      <c r="A35" s="12"/>
      <c r="B35" s="25">
        <v>342.1</v>
      </c>
      <c r="C35" s="20" t="s">
        <v>99</v>
      </c>
      <c r="D35" s="46">
        <v>165146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ref="O35:O37" si="4">SUM(D35:N35)</f>
        <v>165146</v>
      </c>
      <c r="P35" s="47">
        <f>(O35/P$54)</f>
        <v>30.805073680283527</v>
      </c>
      <c r="Q35" s="9"/>
    </row>
    <row r="36" spans="1:17">
      <c r="A36" s="12"/>
      <c r="B36" s="25">
        <v>343.4</v>
      </c>
      <c r="C36" s="20" t="s">
        <v>45</v>
      </c>
      <c r="D36" s="46">
        <v>606740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4"/>
        <v>606740</v>
      </c>
      <c r="P36" s="47">
        <f>(O36/P$54)</f>
        <v>113.1766461481067</v>
      </c>
      <c r="Q36" s="9"/>
    </row>
    <row r="37" spans="1:17">
      <c r="A37" s="12"/>
      <c r="B37" s="25">
        <v>343.9</v>
      </c>
      <c r="C37" s="20" t="s">
        <v>46</v>
      </c>
      <c r="D37" s="46">
        <v>33598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33598</v>
      </c>
      <c r="P37" s="47">
        <f>(O37/P$54)</f>
        <v>6.2671143443387427</v>
      </c>
      <c r="Q37" s="9"/>
    </row>
    <row r="38" spans="1:17" ht="15.75">
      <c r="A38" s="29" t="s">
        <v>41</v>
      </c>
      <c r="B38" s="30"/>
      <c r="C38" s="31"/>
      <c r="D38" s="32">
        <f>SUM(D39:D43)</f>
        <v>60883</v>
      </c>
      <c r="E38" s="32">
        <f>SUM(E39:E43)</f>
        <v>3537</v>
      </c>
      <c r="F38" s="32">
        <f>SUM(F39:F43)</f>
        <v>0</v>
      </c>
      <c r="G38" s="32">
        <f>SUM(G39:G43)</f>
        <v>0</v>
      </c>
      <c r="H38" s="32">
        <f>SUM(H39:H43)</f>
        <v>0</v>
      </c>
      <c r="I38" s="32">
        <f>SUM(I39:I43)</f>
        <v>0</v>
      </c>
      <c r="J38" s="32">
        <f>SUM(J39:J43)</f>
        <v>0</v>
      </c>
      <c r="K38" s="32">
        <f>SUM(K39:K43)</f>
        <v>0</v>
      </c>
      <c r="L38" s="32">
        <f>SUM(L39:L43)</f>
        <v>0</v>
      </c>
      <c r="M38" s="32">
        <f>SUM(M39:M43)</f>
        <v>0</v>
      </c>
      <c r="N38" s="32">
        <f>SUM(N39:N43)</f>
        <v>0</v>
      </c>
      <c r="O38" s="32">
        <f>SUM(D38:N38)</f>
        <v>64420</v>
      </c>
      <c r="P38" s="45">
        <f>(O38/P$54)</f>
        <v>12.016414847976124</v>
      </c>
      <c r="Q38" s="10"/>
    </row>
    <row r="39" spans="1:17">
      <c r="A39" s="13"/>
      <c r="B39" s="39">
        <v>351.1</v>
      </c>
      <c r="C39" s="21" t="s">
        <v>74</v>
      </c>
      <c r="D39" s="46">
        <v>17950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17950</v>
      </c>
      <c r="P39" s="47">
        <f>(O39/P$54)</f>
        <v>3.348255922402537</v>
      </c>
      <c r="Q39" s="9"/>
    </row>
    <row r="40" spans="1:17">
      <c r="A40" s="13"/>
      <c r="B40" s="39">
        <v>351.2</v>
      </c>
      <c r="C40" s="21" t="s">
        <v>77</v>
      </c>
      <c r="D40" s="46">
        <v>9319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3" si="5">SUM(D40:N40)</f>
        <v>9319</v>
      </c>
      <c r="P40" s="47">
        <f>(O40/P$54)</f>
        <v>1.7382950941988435</v>
      </c>
      <c r="Q40" s="9"/>
    </row>
    <row r="41" spans="1:17">
      <c r="A41" s="13"/>
      <c r="B41" s="39">
        <v>351.3</v>
      </c>
      <c r="C41" s="21" t="s">
        <v>78</v>
      </c>
      <c r="D41" s="46">
        <v>2310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5"/>
        <v>2310</v>
      </c>
      <c r="P41" s="47">
        <f>(O41/P$54)</f>
        <v>0.43088975937325125</v>
      </c>
      <c r="Q41" s="9"/>
    </row>
    <row r="42" spans="1:17">
      <c r="A42" s="13"/>
      <c r="B42" s="39">
        <v>351.4</v>
      </c>
      <c r="C42" s="21" t="s">
        <v>79</v>
      </c>
      <c r="D42" s="46">
        <v>1951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5"/>
        <v>1951</v>
      </c>
      <c r="P42" s="47">
        <f>(O42/P$54)</f>
        <v>0.36392464092520055</v>
      </c>
      <c r="Q42" s="9"/>
    </row>
    <row r="43" spans="1:17">
      <c r="A43" s="13"/>
      <c r="B43" s="39">
        <v>354</v>
      </c>
      <c r="C43" s="21" t="s">
        <v>49</v>
      </c>
      <c r="D43" s="46">
        <v>29353</v>
      </c>
      <c r="E43" s="46">
        <v>3537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5"/>
        <v>32890</v>
      </c>
      <c r="P43" s="47">
        <f>(O43/P$54)</f>
        <v>6.1350494310762915</v>
      </c>
      <c r="Q43" s="9"/>
    </row>
    <row r="44" spans="1:17" ht="15.75">
      <c r="A44" s="29" t="s">
        <v>3</v>
      </c>
      <c r="B44" s="30"/>
      <c r="C44" s="31"/>
      <c r="D44" s="32">
        <f>SUM(D45:D49)</f>
        <v>580078</v>
      </c>
      <c r="E44" s="32">
        <f>SUM(E45:E49)</f>
        <v>0</v>
      </c>
      <c r="F44" s="32">
        <f>SUM(F45:F49)</f>
        <v>0</v>
      </c>
      <c r="G44" s="32">
        <f>SUM(G45:G49)</f>
        <v>0</v>
      </c>
      <c r="H44" s="32">
        <f>SUM(H45:H49)</f>
        <v>0</v>
      </c>
      <c r="I44" s="32">
        <f>SUM(I45:I49)</f>
        <v>0</v>
      </c>
      <c r="J44" s="32">
        <f>SUM(J45:J49)</f>
        <v>0</v>
      </c>
      <c r="K44" s="32">
        <f>SUM(K45:K49)</f>
        <v>2681141</v>
      </c>
      <c r="L44" s="32">
        <f>SUM(L45:L49)</f>
        <v>0</v>
      </c>
      <c r="M44" s="32">
        <f>SUM(M45:M49)</f>
        <v>0</v>
      </c>
      <c r="N44" s="32">
        <f>SUM(N45:N49)</f>
        <v>0</v>
      </c>
      <c r="O44" s="32">
        <f>SUM(D44:N44)</f>
        <v>3261219</v>
      </c>
      <c r="P44" s="45">
        <f>(O44/P$54)</f>
        <v>608.32288752098486</v>
      </c>
      <c r="Q44" s="10"/>
    </row>
    <row r="45" spans="1:17">
      <c r="A45" s="12"/>
      <c r="B45" s="25">
        <v>361.1</v>
      </c>
      <c r="C45" s="20" t="s">
        <v>51</v>
      </c>
      <c r="D45" s="46">
        <v>528394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622002</v>
      </c>
      <c r="L45" s="46">
        <v>0</v>
      </c>
      <c r="M45" s="46">
        <v>0</v>
      </c>
      <c r="N45" s="46">
        <v>0</v>
      </c>
      <c r="O45" s="46">
        <f>SUM(D45:N45)</f>
        <v>1150396</v>
      </c>
      <c r="P45" s="47">
        <f>(O45/P$54)</f>
        <v>214.58608468569298</v>
      </c>
      <c r="Q45" s="9"/>
    </row>
    <row r="46" spans="1:17">
      <c r="A46" s="12"/>
      <c r="B46" s="25">
        <v>361.3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1726235</v>
      </c>
      <c r="L46" s="46">
        <v>0</v>
      </c>
      <c r="M46" s="46">
        <v>0</v>
      </c>
      <c r="N46" s="46">
        <v>0</v>
      </c>
      <c r="O46" s="46">
        <f t="shared" ref="O46:O51" si="6">SUM(D46:N46)</f>
        <v>1726235</v>
      </c>
      <c r="P46" s="47">
        <f>(O46/P$54)</f>
        <v>321.99869427345646</v>
      </c>
      <c r="Q46" s="9"/>
    </row>
    <row r="47" spans="1:17">
      <c r="A47" s="12"/>
      <c r="B47" s="25">
        <v>364</v>
      </c>
      <c r="C47" s="20" t="s">
        <v>102</v>
      </c>
      <c r="D47" s="46">
        <v>8654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8654</v>
      </c>
      <c r="P47" s="47">
        <f>(O47/P$54)</f>
        <v>1.6142510725610892</v>
      </c>
      <c r="Q47" s="9"/>
    </row>
    <row r="48" spans="1:17">
      <c r="A48" s="12"/>
      <c r="B48" s="25">
        <v>368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400054</v>
      </c>
      <c r="L48" s="46">
        <v>0</v>
      </c>
      <c r="M48" s="46">
        <v>0</v>
      </c>
      <c r="N48" s="46">
        <v>0</v>
      </c>
      <c r="O48" s="46">
        <f t="shared" si="6"/>
        <v>400054</v>
      </c>
      <c r="P48" s="47">
        <f>(O48/P$54)</f>
        <v>74.623018093639246</v>
      </c>
      <c r="Q48" s="9"/>
    </row>
    <row r="49" spans="1:120">
      <c r="A49" s="12"/>
      <c r="B49" s="25">
        <v>369.9</v>
      </c>
      <c r="C49" s="20" t="s">
        <v>55</v>
      </c>
      <c r="D49" s="46">
        <v>43030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-67150</v>
      </c>
      <c r="L49" s="46">
        <v>0</v>
      </c>
      <c r="M49" s="46">
        <v>0</v>
      </c>
      <c r="N49" s="46">
        <v>0</v>
      </c>
      <c r="O49" s="46">
        <f t="shared" si="6"/>
        <v>-24120</v>
      </c>
      <c r="P49" s="47">
        <f>(O49/P$54)</f>
        <v>-4.4991606043648575</v>
      </c>
      <c r="Q49" s="9"/>
    </row>
    <row r="50" spans="1:120" ht="15.75">
      <c r="A50" s="29" t="s">
        <v>42</v>
      </c>
      <c r="B50" s="30"/>
      <c r="C50" s="31"/>
      <c r="D50" s="32">
        <f>SUM(D51:D51)</f>
        <v>0</v>
      </c>
      <c r="E50" s="32">
        <f>SUM(E51:E51)</f>
        <v>1377225</v>
      </c>
      <c r="F50" s="32">
        <f>SUM(F51:F51)</f>
        <v>0</v>
      </c>
      <c r="G50" s="32">
        <f>SUM(G51:G51)</f>
        <v>0</v>
      </c>
      <c r="H50" s="32">
        <f>SUM(H51:H51)</f>
        <v>0</v>
      </c>
      <c r="I50" s="32">
        <f>SUM(I51:I51)</f>
        <v>0</v>
      </c>
      <c r="J50" s="32">
        <f>SUM(J51:J51)</f>
        <v>0</v>
      </c>
      <c r="K50" s="32">
        <f>SUM(K51:K51)</f>
        <v>0</v>
      </c>
      <c r="L50" s="32">
        <f>SUM(L51:L51)</f>
        <v>0</v>
      </c>
      <c r="M50" s="32">
        <f>SUM(M51:M51)</f>
        <v>0</v>
      </c>
      <c r="N50" s="32">
        <f>SUM(N51:N51)</f>
        <v>0</v>
      </c>
      <c r="O50" s="32">
        <f t="shared" si="6"/>
        <v>1377225</v>
      </c>
      <c r="P50" s="45">
        <f>(O50/P$54)</f>
        <v>256.89703413542247</v>
      </c>
      <c r="Q50" s="9"/>
    </row>
    <row r="51" spans="1:120" ht="15.75" thickBot="1">
      <c r="A51" s="12"/>
      <c r="B51" s="25">
        <v>381</v>
      </c>
      <c r="C51" s="20" t="s">
        <v>56</v>
      </c>
      <c r="D51" s="46">
        <v>0</v>
      </c>
      <c r="E51" s="46">
        <v>1377225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6"/>
        <v>1377225</v>
      </c>
      <c r="P51" s="47">
        <f>(O51/P$54)</f>
        <v>256.89703413542247</v>
      </c>
      <c r="Q51" s="9"/>
    </row>
    <row r="52" spans="1:120" ht="16.5" thickBot="1">
      <c r="A52" s="14" t="s">
        <v>47</v>
      </c>
      <c r="B52" s="23"/>
      <c r="C52" s="22"/>
      <c r="D52" s="15">
        <f>SUM(D5,D19,D25,D34,D38,D44,D50)</f>
        <v>10581138</v>
      </c>
      <c r="E52" s="15">
        <f>SUM(E5,E19,E25,E34,E38,E44,E50)</f>
        <v>1380837</v>
      </c>
      <c r="F52" s="15">
        <f>SUM(F5,F19,F25,F34,F38,F44,F50)</f>
        <v>0</v>
      </c>
      <c r="G52" s="15">
        <f>SUM(G5,G19,G25,G34,G38,G44,G50)</f>
        <v>0</v>
      </c>
      <c r="H52" s="15">
        <f>SUM(H5,H19,H25,H34,H38,H44,H50)</f>
        <v>0</v>
      </c>
      <c r="I52" s="15">
        <f>SUM(I5,I19,I25,I34,I38,I44,I50)</f>
        <v>0</v>
      </c>
      <c r="J52" s="15">
        <f>SUM(J5,J19,J25,J34,J38,J44,J50)</f>
        <v>0</v>
      </c>
      <c r="K52" s="15">
        <f>SUM(K5,K19,K25,K34,K38,K44,K50)</f>
        <v>2681141</v>
      </c>
      <c r="L52" s="15">
        <f>SUM(L5,L19,L25,L34,L38,L44,L50)</f>
        <v>0</v>
      </c>
      <c r="M52" s="15">
        <f>SUM(M5,M19,M25,M34,M38,M44,M50)</f>
        <v>0</v>
      </c>
      <c r="N52" s="15">
        <f>SUM(N5,N19,N25,N34,N38,N44,N50)</f>
        <v>0</v>
      </c>
      <c r="O52" s="15">
        <f>SUM(D52:N52)</f>
        <v>14643116</v>
      </c>
      <c r="P52" s="38">
        <f>(O52/P$54)</f>
        <v>2731.4150345084872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8" t="s">
        <v>147</v>
      </c>
      <c r="N54" s="48"/>
      <c r="O54" s="48"/>
      <c r="P54" s="43">
        <v>5361</v>
      </c>
    </row>
    <row r="55" spans="1:120">
      <c r="A55" s="49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1"/>
    </row>
    <row r="56" spans="1:120" ht="15.75" customHeight="1" thickBot="1">
      <c r="A56" s="52" t="s">
        <v>71</v>
      </c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4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3959207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3959207</v>
      </c>
      <c r="O5" s="33">
        <f t="shared" ref="O5:O36" si="1">(N5/O$57)</f>
        <v>709.15403904710729</v>
      </c>
      <c r="P5" s="6"/>
    </row>
    <row r="6" spans="1:133">
      <c r="A6" s="12"/>
      <c r="B6" s="25">
        <v>311</v>
      </c>
      <c r="C6" s="20" t="s">
        <v>2</v>
      </c>
      <c r="D6" s="46">
        <v>1771380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1771380</v>
      </c>
      <c r="O6" s="47">
        <f t="shared" si="1"/>
        <v>317.28103170338528</v>
      </c>
      <c r="P6" s="9"/>
    </row>
    <row r="7" spans="1:133">
      <c r="A7" s="12"/>
      <c r="B7" s="25">
        <v>312.3</v>
      </c>
      <c r="C7" s="20" t="s">
        <v>10</v>
      </c>
      <c r="D7" s="46">
        <v>61089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61089</v>
      </c>
      <c r="O7" s="47">
        <f t="shared" si="1"/>
        <v>10.941966684578183</v>
      </c>
      <c r="P7" s="9"/>
    </row>
    <row r="8" spans="1:133">
      <c r="A8" s="12"/>
      <c r="B8" s="25">
        <v>312.41000000000003</v>
      </c>
      <c r="C8" s="20" t="s">
        <v>12</v>
      </c>
      <c r="D8" s="46">
        <v>338345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338345</v>
      </c>
      <c r="O8" s="47">
        <f t="shared" si="1"/>
        <v>60.602722550600035</v>
      </c>
      <c r="P8" s="9"/>
    </row>
    <row r="9" spans="1:133">
      <c r="A9" s="12"/>
      <c r="B9" s="25">
        <v>312.42</v>
      </c>
      <c r="C9" s="20" t="s">
        <v>11</v>
      </c>
      <c r="D9" s="46">
        <v>220046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220046</v>
      </c>
      <c r="O9" s="47">
        <f t="shared" si="1"/>
        <v>39.41357692996597</v>
      </c>
      <c r="P9" s="9"/>
    </row>
    <row r="10" spans="1:133">
      <c r="A10" s="12"/>
      <c r="B10" s="25">
        <v>312.51</v>
      </c>
      <c r="C10" s="20" t="s">
        <v>65</v>
      </c>
      <c r="D10" s="46">
        <v>53235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53235</v>
      </c>
      <c r="O10" s="47">
        <f t="shared" si="1"/>
        <v>9.5351961311123059</v>
      </c>
      <c r="P10" s="9"/>
    </row>
    <row r="11" spans="1:133">
      <c r="A11" s="12"/>
      <c r="B11" s="25">
        <v>312.52</v>
      </c>
      <c r="C11" s="20" t="s">
        <v>89</v>
      </c>
      <c r="D11" s="46">
        <v>67639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67639</v>
      </c>
      <c r="O11" s="47">
        <f t="shared" si="1"/>
        <v>12.115171054988357</v>
      </c>
      <c r="P11" s="9"/>
    </row>
    <row r="12" spans="1:133">
      <c r="A12" s="12"/>
      <c r="B12" s="25">
        <v>312.60000000000002</v>
      </c>
      <c r="C12" s="20" t="s">
        <v>13</v>
      </c>
      <c r="D12" s="46">
        <v>602181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602181</v>
      </c>
      <c r="O12" s="47">
        <f t="shared" si="1"/>
        <v>107.85975282106395</v>
      </c>
      <c r="P12" s="9"/>
    </row>
    <row r="13" spans="1:133">
      <c r="A13" s="12"/>
      <c r="B13" s="25">
        <v>314.10000000000002</v>
      </c>
      <c r="C13" s="20" t="s">
        <v>14</v>
      </c>
      <c r="D13" s="46">
        <v>473801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473801</v>
      </c>
      <c r="O13" s="47">
        <f t="shared" si="1"/>
        <v>84.864947161024546</v>
      </c>
      <c r="P13" s="9"/>
    </row>
    <row r="14" spans="1:133">
      <c r="A14" s="12"/>
      <c r="B14" s="25">
        <v>314.8</v>
      </c>
      <c r="C14" s="20" t="s">
        <v>15</v>
      </c>
      <c r="D14" s="46">
        <v>57854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57854</v>
      </c>
      <c r="O14" s="47">
        <f t="shared" si="1"/>
        <v>10.362529106215296</v>
      </c>
      <c r="P14" s="9"/>
    </row>
    <row r="15" spans="1:133">
      <c r="A15" s="12"/>
      <c r="B15" s="25">
        <v>315</v>
      </c>
      <c r="C15" s="20" t="s">
        <v>90</v>
      </c>
      <c r="D15" s="46">
        <v>244046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244046</v>
      </c>
      <c r="O15" s="47">
        <f t="shared" si="1"/>
        <v>43.712341035285689</v>
      </c>
      <c r="P15" s="9"/>
    </row>
    <row r="16" spans="1:133">
      <c r="A16" s="12"/>
      <c r="B16" s="25">
        <v>316</v>
      </c>
      <c r="C16" s="20" t="s">
        <v>91</v>
      </c>
      <c r="D16" s="46">
        <v>69215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69215</v>
      </c>
      <c r="O16" s="47">
        <f t="shared" si="1"/>
        <v>12.397456564571019</v>
      </c>
      <c r="P16" s="9"/>
    </row>
    <row r="17" spans="1:16">
      <c r="A17" s="12"/>
      <c r="B17" s="25">
        <v>319</v>
      </c>
      <c r="C17" s="20" t="s">
        <v>18</v>
      </c>
      <c r="D17" s="46">
        <v>376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376</v>
      </c>
      <c r="O17" s="47">
        <f t="shared" si="1"/>
        <v>6.7347304316675627E-2</v>
      </c>
      <c r="P17" s="9"/>
    </row>
    <row r="18" spans="1:16" ht="15.75">
      <c r="A18" s="29" t="s">
        <v>19</v>
      </c>
      <c r="B18" s="30"/>
      <c r="C18" s="31"/>
      <c r="D18" s="32">
        <f t="shared" ref="D18:M18" si="3">SUM(D19:D23)</f>
        <v>579075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26" si="4">SUM(D18:M18)</f>
        <v>579075</v>
      </c>
      <c r="O18" s="45">
        <f t="shared" si="1"/>
        <v>103.72111767866738</v>
      </c>
      <c r="P18" s="10"/>
    </row>
    <row r="19" spans="1:16">
      <c r="A19" s="12"/>
      <c r="B19" s="25">
        <v>322</v>
      </c>
      <c r="C19" s="20" t="s">
        <v>0</v>
      </c>
      <c r="D19" s="46">
        <v>61739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61739</v>
      </c>
      <c r="O19" s="47">
        <f t="shared" si="1"/>
        <v>11.058391545763927</v>
      </c>
      <c r="P19" s="9"/>
    </row>
    <row r="20" spans="1:16">
      <c r="A20" s="12"/>
      <c r="B20" s="25">
        <v>323.10000000000002</v>
      </c>
      <c r="C20" s="20" t="s">
        <v>20</v>
      </c>
      <c r="D20" s="46">
        <v>402172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402172</v>
      </c>
      <c r="O20" s="47">
        <f t="shared" si="1"/>
        <v>72.035106573526775</v>
      </c>
      <c r="P20" s="9"/>
    </row>
    <row r="21" spans="1:16">
      <c r="A21" s="12"/>
      <c r="B21" s="25">
        <v>323.39999999999998</v>
      </c>
      <c r="C21" s="20" t="s">
        <v>105</v>
      </c>
      <c r="D21" s="46">
        <v>4033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4033</v>
      </c>
      <c r="O21" s="47">
        <f t="shared" si="1"/>
        <v>0.7223714848647681</v>
      </c>
      <c r="P21" s="9"/>
    </row>
    <row r="22" spans="1:16">
      <c r="A22" s="12"/>
      <c r="B22" s="25">
        <v>323.7</v>
      </c>
      <c r="C22" s="20" t="s">
        <v>21</v>
      </c>
      <c r="D22" s="46">
        <v>108981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108981</v>
      </c>
      <c r="O22" s="47">
        <f t="shared" si="1"/>
        <v>19.520150456743686</v>
      </c>
      <c r="P22" s="9"/>
    </row>
    <row r="23" spans="1:16">
      <c r="A23" s="12"/>
      <c r="B23" s="25">
        <v>329</v>
      </c>
      <c r="C23" s="20" t="s">
        <v>26</v>
      </c>
      <c r="D23" s="46">
        <v>2150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2150</v>
      </c>
      <c r="O23" s="47">
        <f t="shared" si="1"/>
        <v>0.38509761776822499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SUM(D25:D33)</f>
        <v>625612</v>
      </c>
      <c r="E24" s="32">
        <f t="shared" si="5"/>
        <v>0</v>
      </c>
      <c r="F24" s="32">
        <f t="shared" si="5"/>
        <v>0</v>
      </c>
      <c r="G24" s="32">
        <f t="shared" si="5"/>
        <v>474276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1099888</v>
      </c>
      <c r="O24" s="45">
        <f t="shared" si="1"/>
        <v>197.00662726132904</v>
      </c>
      <c r="P24" s="10"/>
    </row>
    <row r="25" spans="1:16">
      <c r="A25" s="12"/>
      <c r="B25" s="25">
        <v>331.39</v>
      </c>
      <c r="C25" s="20" t="s">
        <v>92</v>
      </c>
      <c r="D25" s="46">
        <v>0</v>
      </c>
      <c r="E25" s="46">
        <v>0</v>
      </c>
      <c r="F25" s="46">
        <v>0</v>
      </c>
      <c r="G25" s="46">
        <v>474276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474276</v>
      </c>
      <c r="O25" s="47">
        <f t="shared" si="1"/>
        <v>84.950026867275653</v>
      </c>
      <c r="P25" s="9"/>
    </row>
    <row r="26" spans="1:16">
      <c r="A26" s="12"/>
      <c r="B26" s="25">
        <v>334.2</v>
      </c>
      <c r="C26" s="20" t="s">
        <v>28</v>
      </c>
      <c r="D26" s="46">
        <v>1886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1886</v>
      </c>
      <c r="O26" s="47">
        <f t="shared" si="1"/>
        <v>0.33781121260970803</v>
      </c>
      <c r="P26" s="9"/>
    </row>
    <row r="27" spans="1:16">
      <c r="A27" s="12"/>
      <c r="B27" s="25">
        <v>335.12</v>
      </c>
      <c r="C27" s="20" t="s">
        <v>93</v>
      </c>
      <c r="D27" s="46">
        <v>272188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272188</v>
      </c>
      <c r="O27" s="47">
        <f t="shared" si="1"/>
        <v>48.753000179115169</v>
      </c>
      <c r="P27" s="9"/>
    </row>
    <row r="28" spans="1:16">
      <c r="A28" s="12"/>
      <c r="B28" s="25">
        <v>335.14</v>
      </c>
      <c r="C28" s="20" t="s">
        <v>94</v>
      </c>
      <c r="D28" s="46">
        <v>23816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23816</v>
      </c>
      <c r="O28" s="47">
        <f t="shared" si="1"/>
        <v>4.2658069138456023</v>
      </c>
      <c r="P28" s="9"/>
    </row>
    <row r="29" spans="1:16">
      <c r="A29" s="12"/>
      <c r="B29" s="25">
        <v>335.15</v>
      </c>
      <c r="C29" s="20" t="s">
        <v>95</v>
      </c>
      <c r="D29" s="46">
        <v>11597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11597</v>
      </c>
      <c r="O29" s="47">
        <f t="shared" si="1"/>
        <v>2.0771986387246999</v>
      </c>
      <c r="P29" s="9"/>
    </row>
    <row r="30" spans="1:16">
      <c r="A30" s="12"/>
      <c r="B30" s="25">
        <v>335.18</v>
      </c>
      <c r="C30" s="20" t="s">
        <v>96</v>
      </c>
      <c r="D30" s="46">
        <v>302942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302942</v>
      </c>
      <c r="O30" s="47">
        <f t="shared" si="1"/>
        <v>54.26150814974028</v>
      </c>
      <c r="P30" s="9"/>
    </row>
    <row r="31" spans="1:16">
      <c r="A31" s="12"/>
      <c r="B31" s="25">
        <v>335.23</v>
      </c>
      <c r="C31" s="20" t="s">
        <v>97</v>
      </c>
      <c r="D31" s="46">
        <v>600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600</v>
      </c>
      <c r="O31" s="47">
        <f t="shared" si="1"/>
        <v>0.10746910263299302</v>
      </c>
      <c r="P31" s="9"/>
    </row>
    <row r="32" spans="1:16">
      <c r="A32" s="12"/>
      <c r="B32" s="25">
        <v>335.49</v>
      </c>
      <c r="C32" s="20" t="s">
        <v>106</v>
      </c>
      <c r="D32" s="46">
        <v>3434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3434</v>
      </c>
      <c r="O32" s="47">
        <f t="shared" si="1"/>
        <v>0.61508149740283002</v>
      </c>
      <c r="P32" s="9"/>
    </row>
    <row r="33" spans="1:16">
      <c r="A33" s="12"/>
      <c r="B33" s="25">
        <v>338</v>
      </c>
      <c r="C33" s="20" t="s">
        <v>35</v>
      </c>
      <c r="D33" s="46">
        <v>9149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7">SUM(D33:M33)</f>
        <v>9149</v>
      </c>
      <c r="O33" s="47">
        <f t="shared" si="1"/>
        <v>1.6387246999820886</v>
      </c>
      <c r="P33" s="9"/>
    </row>
    <row r="34" spans="1:16" ht="15.75">
      <c r="A34" s="29" t="s">
        <v>40</v>
      </c>
      <c r="B34" s="30"/>
      <c r="C34" s="31"/>
      <c r="D34" s="32">
        <f t="shared" ref="D34:M34" si="8">SUM(D35:D37)</f>
        <v>398758</v>
      </c>
      <c r="E34" s="32">
        <f t="shared" si="8"/>
        <v>0</v>
      </c>
      <c r="F34" s="32">
        <f t="shared" si="8"/>
        <v>0</v>
      </c>
      <c r="G34" s="32">
        <f t="shared" si="8"/>
        <v>57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398815</v>
      </c>
      <c r="O34" s="45">
        <f t="shared" si="1"/>
        <v>71.433816944295188</v>
      </c>
      <c r="P34" s="10"/>
    </row>
    <row r="35" spans="1:16">
      <c r="A35" s="12"/>
      <c r="B35" s="25">
        <v>341.3</v>
      </c>
      <c r="C35" s="20" t="s">
        <v>98</v>
      </c>
      <c r="D35" s="46">
        <v>0</v>
      </c>
      <c r="E35" s="46">
        <v>0</v>
      </c>
      <c r="F35" s="46">
        <v>0</v>
      </c>
      <c r="G35" s="46">
        <v>57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57</v>
      </c>
      <c r="O35" s="47">
        <f t="shared" si="1"/>
        <v>1.0209564750134336E-2</v>
      </c>
      <c r="P35" s="9"/>
    </row>
    <row r="36" spans="1:16">
      <c r="A36" s="12"/>
      <c r="B36" s="25">
        <v>342.9</v>
      </c>
      <c r="C36" s="20" t="s">
        <v>107</v>
      </c>
      <c r="D36" s="46">
        <v>19615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19615</v>
      </c>
      <c r="O36" s="47">
        <f t="shared" si="1"/>
        <v>3.5133440802435967</v>
      </c>
      <c r="P36" s="9"/>
    </row>
    <row r="37" spans="1:16">
      <c r="A37" s="12"/>
      <c r="B37" s="25">
        <v>343.4</v>
      </c>
      <c r="C37" s="20" t="s">
        <v>45</v>
      </c>
      <c r="D37" s="46">
        <v>379143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379143</v>
      </c>
      <c r="O37" s="47">
        <f t="shared" ref="O37:O55" si="9">(N37/O$57)</f>
        <v>67.910263299301448</v>
      </c>
      <c r="P37" s="9"/>
    </row>
    <row r="38" spans="1:16" ht="15.75">
      <c r="A38" s="29" t="s">
        <v>41</v>
      </c>
      <c r="B38" s="30"/>
      <c r="C38" s="31"/>
      <c r="D38" s="32">
        <f t="shared" ref="D38:M38" si="10">SUM(D39:D46)</f>
        <v>19493</v>
      </c>
      <c r="E38" s="32">
        <f t="shared" si="10"/>
        <v>2750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7"/>
        <v>22243</v>
      </c>
      <c r="O38" s="45">
        <f t="shared" si="9"/>
        <v>3.9840587497761062</v>
      </c>
      <c r="P38" s="10"/>
    </row>
    <row r="39" spans="1:16">
      <c r="A39" s="13"/>
      <c r="B39" s="39">
        <v>351.1</v>
      </c>
      <c r="C39" s="21" t="s">
        <v>74</v>
      </c>
      <c r="D39" s="46">
        <v>9270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9270</v>
      </c>
      <c r="O39" s="47">
        <f t="shared" si="9"/>
        <v>1.6603976356797421</v>
      </c>
      <c r="P39" s="9"/>
    </row>
    <row r="40" spans="1:16">
      <c r="A40" s="13"/>
      <c r="B40" s="39">
        <v>351.2</v>
      </c>
      <c r="C40" s="21" t="s">
        <v>77</v>
      </c>
      <c r="D40" s="46">
        <v>3617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11">SUM(D40:M40)</f>
        <v>3617</v>
      </c>
      <c r="O40" s="47">
        <f t="shared" si="9"/>
        <v>0.64785957370589287</v>
      </c>
      <c r="P40" s="9"/>
    </row>
    <row r="41" spans="1:16">
      <c r="A41" s="13"/>
      <c r="B41" s="39">
        <v>351.3</v>
      </c>
      <c r="C41" s="21" t="s">
        <v>78</v>
      </c>
      <c r="D41" s="46">
        <v>1626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1626</v>
      </c>
      <c r="O41" s="47">
        <f t="shared" si="9"/>
        <v>0.29124126813541107</v>
      </c>
      <c r="P41" s="9"/>
    </row>
    <row r="42" spans="1:16">
      <c r="A42" s="13"/>
      <c r="B42" s="39">
        <v>351.4</v>
      </c>
      <c r="C42" s="21" t="s">
        <v>79</v>
      </c>
      <c r="D42" s="46">
        <v>1950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1950</v>
      </c>
      <c r="O42" s="47">
        <f t="shared" si="9"/>
        <v>0.34927458355722729</v>
      </c>
      <c r="P42" s="9"/>
    </row>
    <row r="43" spans="1:16">
      <c r="A43" s="13"/>
      <c r="B43" s="39">
        <v>351.5</v>
      </c>
      <c r="C43" s="21" t="s">
        <v>100</v>
      </c>
      <c r="D43" s="46">
        <v>172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172</v>
      </c>
      <c r="O43" s="47">
        <f t="shared" si="9"/>
        <v>3.0807809421457999E-2</v>
      </c>
      <c r="P43" s="9"/>
    </row>
    <row r="44" spans="1:16">
      <c r="A44" s="13"/>
      <c r="B44" s="39">
        <v>351.9</v>
      </c>
      <c r="C44" s="21" t="s">
        <v>101</v>
      </c>
      <c r="D44" s="46">
        <v>0</v>
      </c>
      <c r="E44" s="46">
        <v>2750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2750</v>
      </c>
      <c r="O44" s="47">
        <f t="shared" si="9"/>
        <v>0.49256672040121796</v>
      </c>
      <c r="P44" s="9"/>
    </row>
    <row r="45" spans="1:16">
      <c r="A45" s="13"/>
      <c r="B45" s="39">
        <v>354</v>
      </c>
      <c r="C45" s="21" t="s">
        <v>49</v>
      </c>
      <c r="D45" s="46">
        <v>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60</v>
      </c>
      <c r="O45" s="47">
        <f t="shared" si="9"/>
        <v>1.0746910263299301E-2</v>
      </c>
      <c r="P45" s="9"/>
    </row>
    <row r="46" spans="1:16">
      <c r="A46" s="13"/>
      <c r="B46" s="39">
        <v>359</v>
      </c>
      <c r="C46" s="21" t="s">
        <v>50</v>
      </c>
      <c r="D46" s="46">
        <v>2798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2798</v>
      </c>
      <c r="O46" s="47">
        <f t="shared" si="9"/>
        <v>0.50116424861185738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SUM(D48:D52)</f>
        <v>316287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0</v>
      </c>
      <c r="J47" s="32">
        <f t="shared" si="12"/>
        <v>0</v>
      </c>
      <c r="K47" s="32">
        <f t="shared" si="12"/>
        <v>3117371</v>
      </c>
      <c r="L47" s="32">
        <f t="shared" si="12"/>
        <v>0</v>
      </c>
      <c r="M47" s="32">
        <f t="shared" si="12"/>
        <v>0</v>
      </c>
      <c r="N47" s="32">
        <f t="shared" ref="N47:N55" si="13">SUM(D47:M47)</f>
        <v>3433658</v>
      </c>
      <c r="O47" s="45">
        <f t="shared" si="9"/>
        <v>615.02024001432926</v>
      </c>
      <c r="P47" s="10"/>
    </row>
    <row r="48" spans="1:16">
      <c r="A48" s="12"/>
      <c r="B48" s="25">
        <v>361.1</v>
      </c>
      <c r="C48" s="20" t="s">
        <v>51</v>
      </c>
      <c r="D48" s="46">
        <v>6844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416062</v>
      </c>
      <c r="L48" s="46">
        <v>0</v>
      </c>
      <c r="M48" s="46">
        <v>0</v>
      </c>
      <c r="N48" s="46">
        <f t="shared" si="13"/>
        <v>422906</v>
      </c>
      <c r="O48" s="47">
        <f t="shared" si="9"/>
        <v>75.748880530180912</v>
      </c>
      <c r="P48" s="9"/>
    </row>
    <row r="49" spans="1:119">
      <c r="A49" s="12"/>
      <c r="B49" s="25">
        <v>361.3</v>
      </c>
      <c r="C49" s="20" t="s">
        <v>52</v>
      </c>
      <c r="D49" s="46">
        <v>-6918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1675028</v>
      </c>
      <c r="L49" s="46">
        <v>0</v>
      </c>
      <c r="M49" s="46">
        <v>0</v>
      </c>
      <c r="N49" s="46">
        <f t="shared" si="13"/>
        <v>1668110</v>
      </c>
      <c r="O49" s="47">
        <f t="shared" si="9"/>
        <v>298.78380798853664</v>
      </c>
      <c r="P49" s="9"/>
    </row>
    <row r="50" spans="1:119">
      <c r="A50" s="12"/>
      <c r="B50" s="25">
        <v>364</v>
      </c>
      <c r="C50" s="20" t="s">
        <v>102</v>
      </c>
      <c r="D50" s="46">
        <v>260604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260604</v>
      </c>
      <c r="O50" s="47">
        <f t="shared" si="9"/>
        <v>46.678130037614189</v>
      </c>
      <c r="P50" s="9"/>
    </row>
    <row r="51" spans="1:119">
      <c r="A51" s="12"/>
      <c r="B51" s="25">
        <v>368</v>
      </c>
      <c r="C51" s="20" t="s">
        <v>54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1026281</v>
      </c>
      <c r="L51" s="46">
        <v>0</v>
      </c>
      <c r="M51" s="46">
        <v>0</v>
      </c>
      <c r="N51" s="46">
        <f t="shared" si="13"/>
        <v>1026281</v>
      </c>
      <c r="O51" s="47">
        <f t="shared" si="9"/>
        <v>183.82249686548451</v>
      </c>
      <c r="P51" s="9"/>
    </row>
    <row r="52" spans="1:119">
      <c r="A52" s="12"/>
      <c r="B52" s="25">
        <v>369.9</v>
      </c>
      <c r="C52" s="20" t="s">
        <v>55</v>
      </c>
      <c r="D52" s="46">
        <v>55757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55757</v>
      </c>
      <c r="O52" s="47">
        <f t="shared" si="9"/>
        <v>9.9869245925129864</v>
      </c>
      <c r="P52" s="9"/>
    </row>
    <row r="53" spans="1:119" ht="15.75">
      <c r="A53" s="29" t="s">
        <v>42</v>
      </c>
      <c r="B53" s="30"/>
      <c r="C53" s="31"/>
      <c r="D53" s="32">
        <f t="shared" ref="D53:M53" si="14">SUM(D54:D54)</f>
        <v>57</v>
      </c>
      <c r="E53" s="32">
        <f t="shared" si="14"/>
        <v>0</v>
      </c>
      <c r="F53" s="32">
        <f t="shared" si="14"/>
        <v>0</v>
      </c>
      <c r="G53" s="32">
        <f t="shared" si="14"/>
        <v>28785</v>
      </c>
      <c r="H53" s="32">
        <f t="shared" si="14"/>
        <v>0</v>
      </c>
      <c r="I53" s="32">
        <f t="shared" si="14"/>
        <v>0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 t="shared" si="13"/>
        <v>28842</v>
      </c>
      <c r="O53" s="45">
        <f t="shared" si="9"/>
        <v>5.1660397635679738</v>
      </c>
      <c r="P53" s="9"/>
    </row>
    <row r="54" spans="1:119" ht="15.75" thickBot="1">
      <c r="A54" s="12"/>
      <c r="B54" s="25">
        <v>381</v>
      </c>
      <c r="C54" s="20" t="s">
        <v>56</v>
      </c>
      <c r="D54" s="46">
        <v>57</v>
      </c>
      <c r="E54" s="46">
        <v>0</v>
      </c>
      <c r="F54" s="46">
        <v>0</v>
      </c>
      <c r="G54" s="46">
        <v>28785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28842</v>
      </c>
      <c r="O54" s="47">
        <f t="shared" si="9"/>
        <v>5.1660397635679738</v>
      </c>
      <c r="P54" s="9"/>
    </row>
    <row r="55" spans="1:119" ht="16.5" thickBot="1">
      <c r="A55" s="14" t="s">
        <v>47</v>
      </c>
      <c r="B55" s="23"/>
      <c r="C55" s="22"/>
      <c r="D55" s="15">
        <f t="shared" ref="D55:M55" si="15">SUM(D5,D18,D24,D34,D38,D47,D53)</f>
        <v>5898489</v>
      </c>
      <c r="E55" s="15">
        <f t="shared" si="15"/>
        <v>2750</v>
      </c>
      <c r="F55" s="15">
        <f t="shared" si="15"/>
        <v>0</v>
      </c>
      <c r="G55" s="15">
        <f t="shared" si="15"/>
        <v>503118</v>
      </c>
      <c r="H55" s="15">
        <f t="shared" si="15"/>
        <v>0</v>
      </c>
      <c r="I55" s="15">
        <f t="shared" si="15"/>
        <v>0</v>
      </c>
      <c r="J55" s="15">
        <f t="shared" si="15"/>
        <v>0</v>
      </c>
      <c r="K55" s="15">
        <f t="shared" si="15"/>
        <v>3117371</v>
      </c>
      <c r="L55" s="15">
        <f t="shared" si="15"/>
        <v>0</v>
      </c>
      <c r="M55" s="15">
        <f t="shared" si="15"/>
        <v>0</v>
      </c>
      <c r="N55" s="15">
        <f t="shared" si="13"/>
        <v>9521728</v>
      </c>
      <c r="O55" s="38">
        <f t="shared" si="9"/>
        <v>1705.4859394590721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108</v>
      </c>
      <c r="M57" s="48"/>
      <c r="N57" s="48"/>
      <c r="O57" s="43">
        <v>5583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71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3910747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3910747</v>
      </c>
      <c r="O5" s="33">
        <f t="shared" ref="O5:O36" si="1">(N5/O$56)</f>
        <v>704.6390990990991</v>
      </c>
      <c r="P5" s="6"/>
    </row>
    <row r="6" spans="1:133">
      <c r="A6" s="12"/>
      <c r="B6" s="25">
        <v>311</v>
      </c>
      <c r="C6" s="20" t="s">
        <v>2</v>
      </c>
      <c r="D6" s="46">
        <v>1786371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1786371</v>
      </c>
      <c r="O6" s="47">
        <f t="shared" si="1"/>
        <v>321.86864864864867</v>
      </c>
      <c r="P6" s="9"/>
    </row>
    <row r="7" spans="1:133">
      <c r="A7" s="12"/>
      <c r="B7" s="25">
        <v>312.3</v>
      </c>
      <c r="C7" s="20" t="s">
        <v>10</v>
      </c>
      <c r="D7" s="46">
        <v>59150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59150</v>
      </c>
      <c r="O7" s="47">
        <f t="shared" si="1"/>
        <v>10.657657657657658</v>
      </c>
      <c r="P7" s="9"/>
    </row>
    <row r="8" spans="1:133">
      <c r="A8" s="12"/>
      <c r="B8" s="25">
        <v>312.41000000000003</v>
      </c>
      <c r="C8" s="20" t="s">
        <v>12</v>
      </c>
      <c r="D8" s="46">
        <v>327774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327774</v>
      </c>
      <c r="O8" s="47">
        <f t="shared" si="1"/>
        <v>59.058378378378379</v>
      </c>
      <c r="P8" s="9"/>
    </row>
    <row r="9" spans="1:133">
      <c r="A9" s="12"/>
      <c r="B9" s="25">
        <v>312.42</v>
      </c>
      <c r="C9" s="20" t="s">
        <v>11</v>
      </c>
      <c r="D9" s="46">
        <v>208696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208696</v>
      </c>
      <c r="O9" s="47">
        <f t="shared" si="1"/>
        <v>37.602882882882881</v>
      </c>
      <c r="P9" s="9"/>
    </row>
    <row r="10" spans="1:133">
      <c r="A10" s="12"/>
      <c r="B10" s="25">
        <v>312.51</v>
      </c>
      <c r="C10" s="20" t="s">
        <v>65</v>
      </c>
      <c r="D10" s="46">
        <v>56060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56060</v>
      </c>
      <c r="O10" s="47">
        <f t="shared" si="1"/>
        <v>10.100900900900902</v>
      </c>
      <c r="P10" s="9"/>
    </row>
    <row r="11" spans="1:133">
      <c r="A11" s="12"/>
      <c r="B11" s="25">
        <v>312.52</v>
      </c>
      <c r="C11" s="20" t="s">
        <v>89</v>
      </c>
      <c r="D11" s="46">
        <v>75947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75947</v>
      </c>
      <c r="O11" s="47">
        <f t="shared" si="1"/>
        <v>13.684144144144144</v>
      </c>
      <c r="P11" s="9"/>
    </row>
    <row r="12" spans="1:133">
      <c r="A12" s="12"/>
      <c r="B12" s="25">
        <v>312.60000000000002</v>
      </c>
      <c r="C12" s="20" t="s">
        <v>13</v>
      </c>
      <c r="D12" s="46">
        <v>546175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546175</v>
      </c>
      <c r="O12" s="47">
        <f t="shared" si="1"/>
        <v>98.409909909909913</v>
      </c>
      <c r="P12" s="9"/>
    </row>
    <row r="13" spans="1:133">
      <c r="A13" s="12"/>
      <c r="B13" s="25">
        <v>314.10000000000002</v>
      </c>
      <c r="C13" s="20" t="s">
        <v>14</v>
      </c>
      <c r="D13" s="46">
        <v>436682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436682</v>
      </c>
      <c r="O13" s="47">
        <f t="shared" si="1"/>
        <v>78.681441441441436</v>
      </c>
      <c r="P13" s="9"/>
    </row>
    <row r="14" spans="1:133">
      <c r="A14" s="12"/>
      <c r="B14" s="25">
        <v>314.8</v>
      </c>
      <c r="C14" s="20" t="s">
        <v>15</v>
      </c>
      <c r="D14" s="46">
        <v>39058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39058</v>
      </c>
      <c r="O14" s="47">
        <f t="shared" si="1"/>
        <v>7.0374774774774771</v>
      </c>
      <c r="P14" s="9"/>
    </row>
    <row r="15" spans="1:133">
      <c r="A15" s="12"/>
      <c r="B15" s="25">
        <v>315</v>
      </c>
      <c r="C15" s="20" t="s">
        <v>90</v>
      </c>
      <c r="D15" s="46">
        <v>300753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300753</v>
      </c>
      <c r="O15" s="47">
        <f t="shared" si="1"/>
        <v>54.189729729729727</v>
      </c>
      <c r="P15" s="9"/>
    </row>
    <row r="16" spans="1:133">
      <c r="A16" s="12"/>
      <c r="B16" s="25">
        <v>316</v>
      </c>
      <c r="C16" s="20" t="s">
        <v>91</v>
      </c>
      <c r="D16" s="46">
        <v>70022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70022</v>
      </c>
      <c r="O16" s="47">
        <f t="shared" si="1"/>
        <v>12.616576576576577</v>
      </c>
      <c r="P16" s="9"/>
    </row>
    <row r="17" spans="1:16">
      <c r="A17" s="12"/>
      <c r="B17" s="25">
        <v>319</v>
      </c>
      <c r="C17" s="20" t="s">
        <v>18</v>
      </c>
      <c r="D17" s="46">
        <v>4059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4059</v>
      </c>
      <c r="O17" s="47">
        <f t="shared" si="1"/>
        <v>0.73135135135135132</v>
      </c>
      <c r="P17" s="9"/>
    </row>
    <row r="18" spans="1:16" ht="15.75">
      <c r="A18" s="29" t="s">
        <v>19</v>
      </c>
      <c r="B18" s="30"/>
      <c r="C18" s="31"/>
      <c r="D18" s="32">
        <f t="shared" ref="D18:M18" si="3">SUM(D19:D22)</f>
        <v>533876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38" si="4">SUM(D18:M18)</f>
        <v>533876</v>
      </c>
      <c r="O18" s="45">
        <f t="shared" si="1"/>
        <v>96.193873873873869</v>
      </c>
      <c r="P18" s="10"/>
    </row>
    <row r="19" spans="1:16">
      <c r="A19" s="12"/>
      <c r="B19" s="25">
        <v>322</v>
      </c>
      <c r="C19" s="20" t="s">
        <v>0</v>
      </c>
      <c r="D19" s="46">
        <v>53258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53258</v>
      </c>
      <c r="O19" s="47">
        <f t="shared" si="1"/>
        <v>9.5960360360360362</v>
      </c>
      <c r="P19" s="9"/>
    </row>
    <row r="20" spans="1:16">
      <c r="A20" s="12"/>
      <c r="B20" s="25">
        <v>323.10000000000002</v>
      </c>
      <c r="C20" s="20" t="s">
        <v>20</v>
      </c>
      <c r="D20" s="46">
        <v>373515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373515</v>
      </c>
      <c r="O20" s="47">
        <f t="shared" si="1"/>
        <v>67.3</v>
      </c>
      <c r="P20" s="9"/>
    </row>
    <row r="21" spans="1:16">
      <c r="A21" s="12"/>
      <c r="B21" s="25">
        <v>323.7</v>
      </c>
      <c r="C21" s="20" t="s">
        <v>21</v>
      </c>
      <c r="D21" s="46">
        <v>103182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103182</v>
      </c>
      <c r="O21" s="47">
        <f t="shared" si="1"/>
        <v>18.591351351351353</v>
      </c>
      <c r="P21" s="9"/>
    </row>
    <row r="22" spans="1:16">
      <c r="A22" s="12"/>
      <c r="B22" s="25">
        <v>329</v>
      </c>
      <c r="C22" s="20" t="s">
        <v>26</v>
      </c>
      <c r="D22" s="46">
        <v>3921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3921</v>
      </c>
      <c r="O22" s="47">
        <f t="shared" si="1"/>
        <v>0.70648648648648649</v>
      </c>
      <c r="P22" s="9"/>
    </row>
    <row r="23" spans="1:16" ht="15.75">
      <c r="A23" s="29" t="s">
        <v>27</v>
      </c>
      <c r="B23" s="30"/>
      <c r="C23" s="31"/>
      <c r="D23" s="32">
        <f t="shared" ref="D23:M23" si="5">SUM(D24:D31)</f>
        <v>603967</v>
      </c>
      <c r="E23" s="32">
        <f t="shared" si="5"/>
        <v>0</v>
      </c>
      <c r="F23" s="32">
        <f t="shared" si="5"/>
        <v>0</v>
      </c>
      <c r="G23" s="32">
        <f t="shared" si="5"/>
        <v>565863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1169830</v>
      </c>
      <c r="O23" s="45">
        <f t="shared" si="1"/>
        <v>210.78018018018017</v>
      </c>
      <c r="P23" s="10"/>
    </row>
    <row r="24" spans="1:16">
      <c r="A24" s="12"/>
      <c r="B24" s="25">
        <v>331.39</v>
      </c>
      <c r="C24" s="20" t="s">
        <v>92</v>
      </c>
      <c r="D24" s="46">
        <v>0</v>
      </c>
      <c r="E24" s="46">
        <v>0</v>
      </c>
      <c r="F24" s="46">
        <v>0</v>
      </c>
      <c r="G24" s="46">
        <v>565863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565863</v>
      </c>
      <c r="O24" s="47">
        <f t="shared" si="1"/>
        <v>101.9572972972973</v>
      </c>
      <c r="P24" s="9"/>
    </row>
    <row r="25" spans="1:16">
      <c r="A25" s="12"/>
      <c r="B25" s="25">
        <v>334.2</v>
      </c>
      <c r="C25" s="20" t="s">
        <v>28</v>
      </c>
      <c r="D25" s="46">
        <v>2202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2202</v>
      </c>
      <c r="O25" s="47">
        <f t="shared" si="1"/>
        <v>0.39675675675675676</v>
      </c>
      <c r="P25" s="9"/>
    </row>
    <row r="26" spans="1:16">
      <c r="A26" s="12"/>
      <c r="B26" s="25">
        <v>335.12</v>
      </c>
      <c r="C26" s="20" t="s">
        <v>93</v>
      </c>
      <c r="D26" s="46">
        <v>270469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270469</v>
      </c>
      <c r="O26" s="47">
        <f t="shared" si="1"/>
        <v>48.733153153153154</v>
      </c>
      <c r="P26" s="9"/>
    </row>
    <row r="27" spans="1:16">
      <c r="A27" s="12"/>
      <c r="B27" s="25">
        <v>335.14</v>
      </c>
      <c r="C27" s="20" t="s">
        <v>94</v>
      </c>
      <c r="D27" s="46">
        <v>27274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27274</v>
      </c>
      <c r="O27" s="47">
        <f t="shared" si="1"/>
        <v>4.9142342342342342</v>
      </c>
      <c r="P27" s="9"/>
    </row>
    <row r="28" spans="1:16">
      <c r="A28" s="12"/>
      <c r="B28" s="25">
        <v>335.15</v>
      </c>
      <c r="C28" s="20" t="s">
        <v>95</v>
      </c>
      <c r="D28" s="46">
        <v>6798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6798</v>
      </c>
      <c r="O28" s="47">
        <f t="shared" si="1"/>
        <v>1.2248648648648648</v>
      </c>
      <c r="P28" s="9"/>
    </row>
    <row r="29" spans="1:16">
      <c r="A29" s="12"/>
      <c r="B29" s="25">
        <v>335.18</v>
      </c>
      <c r="C29" s="20" t="s">
        <v>96</v>
      </c>
      <c r="D29" s="46">
        <v>285678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285678</v>
      </c>
      <c r="O29" s="47">
        <f t="shared" si="1"/>
        <v>51.473513513513517</v>
      </c>
      <c r="P29" s="9"/>
    </row>
    <row r="30" spans="1:16">
      <c r="A30" s="12"/>
      <c r="B30" s="25">
        <v>335.23</v>
      </c>
      <c r="C30" s="20" t="s">
        <v>97</v>
      </c>
      <c r="D30" s="46">
        <v>1200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1200</v>
      </c>
      <c r="O30" s="47">
        <f t="shared" si="1"/>
        <v>0.21621621621621623</v>
      </c>
      <c r="P30" s="9"/>
    </row>
    <row r="31" spans="1:16">
      <c r="A31" s="12"/>
      <c r="B31" s="25">
        <v>338</v>
      </c>
      <c r="C31" s="20" t="s">
        <v>35</v>
      </c>
      <c r="D31" s="46">
        <v>10346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10346</v>
      </c>
      <c r="O31" s="47">
        <f t="shared" si="1"/>
        <v>1.8641441441441442</v>
      </c>
      <c r="P31" s="9"/>
    </row>
    <row r="32" spans="1:16" ht="15.75">
      <c r="A32" s="29" t="s">
        <v>40</v>
      </c>
      <c r="B32" s="30"/>
      <c r="C32" s="31"/>
      <c r="D32" s="32">
        <f t="shared" ref="D32:M32" si="6">SUM(D33:D36)</f>
        <v>419588</v>
      </c>
      <c r="E32" s="32">
        <f t="shared" si="6"/>
        <v>75</v>
      </c>
      <c r="F32" s="32">
        <f t="shared" si="6"/>
        <v>0</v>
      </c>
      <c r="G32" s="32">
        <f t="shared" si="6"/>
        <v>97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419760</v>
      </c>
      <c r="O32" s="45">
        <f t="shared" si="1"/>
        <v>75.632432432432438</v>
      </c>
      <c r="P32" s="10"/>
    </row>
    <row r="33" spans="1:16">
      <c r="A33" s="12"/>
      <c r="B33" s="25">
        <v>341.3</v>
      </c>
      <c r="C33" s="20" t="s">
        <v>98</v>
      </c>
      <c r="D33" s="46">
        <v>0</v>
      </c>
      <c r="E33" s="46">
        <v>0</v>
      </c>
      <c r="F33" s="46">
        <v>0</v>
      </c>
      <c r="G33" s="46">
        <v>97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97</v>
      </c>
      <c r="O33" s="47">
        <f t="shared" si="1"/>
        <v>1.7477477477477476E-2</v>
      </c>
      <c r="P33" s="9"/>
    </row>
    <row r="34" spans="1:16">
      <c r="A34" s="12"/>
      <c r="B34" s="25">
        <v>342.1</v>
      </c>
      <c r="C34" s="20" t="s">
        <v>99</v>
      </c>
      <c r="D34" s="46">
        <v>0</v>
      </c>
      <c r="E34" s="46">
        <v>75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75</v>
      </c>
      <c r="O34" s="47">
        <f t="shared" si="1"/>
        <v>1.3513513513513514E-2</v>
      </c>
      <c r="P34" s="9"/>
    </row>
    <row r="35" spans="1:16">
      <c r="A35" s="12"/>
      <c r="B35" s="25">
        <v>343.4</v>
      </c>
      <c r="C35" s="20" t="s">
        <v>45</v>
      </c>
      <c r="D35" s="46">
        <v>376832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376832</v>
      </c>
      <c r="O35" s="47">
        <f t="shared" si="1"/>
        <v>67.89765765765766</v>
      </c>
      <c r="P35" s="9"/>
    </row>
    <row r="36" spans="1:16">
      <c r="A36" s="12"/>
      <c r="B36" s="25">
        <v>343.9</v>
      </c>
      <c r="C36" s="20" t="s">
        <v>46</v>
      </c>
      <c r="D36" s="46">
        <v>42756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42756</v>
      </c>
      <c r="O36" s="47">
        <f t="shared" si="1"/>
        <v>7.7037837837837841</v>
      </c>
      <c r="P36" s="9"/>
    </row>
    <row r="37" spans="1:16" ht="15.75">
      <c r="A37" s="29" t="s">
        <v>41</v>
      </c>
      <c r="B37" s="30"/>
      <c r="C37" s="31"/>
      <c r="D37" s="32">
        <f t="shared" ref="D37:M37" si="7">SUM(D38:D45)</f>
        <v>26543</v>
      </c>
      <c r="E37" s="32">
        <f t="shared" si="7"/>
        <v>1890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4"/>
        <v>28433</v>
      </c>
      <c r="O37" s="45">
        <f t="shared" ref="O37:O54" si="8">(N37/O$56)</f>
        <v>5.1230630630630634</v>
      </c>
      <c r="P37" s="10"/>
    </row>
    <row r="38" spans="1:16">
      <c r="A38" s="13"/>
      <c r="B38" s="39">
        <v>351.1</v>
      </c>
      <c r="C38" s="21" t="s">
        <v>74</v>
      </c>
      <c r="D38" s="46">
        <v>12280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12280</v>
      </c>
      <c r="O38" s="47">
        <f t="shared" si="8"/>
        <v>2.2126126126126127</v>
      </c>
      <c r="P38" s="9"/>
    </row>
    <row r="39" spans="1:16">
      <c r="A39" s="13"/>
      <c r="B39" s="39">
        <v>351.2</v>
      </c>
      <c r="C39" s="21" t="s">
        <v>77</v>
      </c>
      <c r="D39" s="46">
        <v>5211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9">SUM(D39:M39)</f>
        <v>5211</v>
      </c>
      <c r="O39" s="47">
        <f t="shared" si="8"/>
        <v>0.93891891891891888</v>
      </c>
      <c r="P39" s="9"/>
    </row>
    <row r="40" spans="1:16">
      <c r="A40" s="13"/>
      <c r="B40" s="39">
        <v>351.3</v>
      </c>
      <c r="C40" s="21" t="s">
        <v>78</v>
      </c>
      <c r="D40" s="46">
        <v>1735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1735</v>
      </c>
      <c r="O40" s="47">
        <f t="shared" si="8"/>
        <v>0.31261261261261264</v>
      </c>
      <c r="P40" s="9"/>
    </row>
    <row r="41" spans="1:16">
      <c r="A41" s="13"/>
      <c r="B41" s="39">
        <v>351.4</v>
      </c>
      <c r="C41" s="21" t="s">
        <v>79</v>
      </c>
      <c r="D41" s="46">
        <v>1504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1504</v>
      </c>
      <c r="O41" s="47">
        <f t="shared" si="8"/>
        <v>0.270990990990991</v>
      </c>
      <c r="P41" s="9"/>
    </row>
    <row r="42" spans="1:16">
      <c r="A42" s="13"/>
      <c r="B42" s="39">
        <v>351.5</v>
      </c>
      <c r="C42" s="21" t="s">
        <v>100</v>
      </c>
      <c r="D42" s="46">
        <v>1893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1893</v>
      </c>
      <c r="O42" s="47">
        <f t="shared" si="8"/>
        <v>0.34108108108108109</v>
      </c>
      <c r="P42" s="9"/>
    </row>
    <row r="43" spans="1:16">
      <c r="A43" s="13"/>
      <c r="B43" s="39">
        <v>351.9</v>
      </c>
      <c r="C43" s="21" t="s">
        <v>101</v>
      </c>
      <c r="D43" s="46">
        <v>0</v>
      </c>
      <c r="E43" s="46">
        <v>1890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1890</v>
      </c>
      <c r="O43" s="47">
        <f t="shared" si="8"/>
        <v>0.34054054054054056</v>
      </c>
      <c r="P43" s="9"/>
    </row>
    <row r="44" spans="1:16">
      <c r="A44" s="13"/>
      <c r="B44" s="39">
        <v>354</v>
      </c>
      <c r="C44" s="21" t="s">
        <v>49</v>
      </c>
      <c r="D44" s="46">
        <v>170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170</v>
      </c>
      <c r="O44" s="47">
        <f t="shared" si="8"/>
        <v>3.063063063063063E-2</v>
      </c>
      <c r="P44" s="9"/>
    </row>
    <row r="45" spans="1:16">
      <c r="A45" s="13"/>
      <c r="B45" s="39">
        <v>359</v>
      </c>
      <c r="C45" s="21" t="s">
        <v>50</v>
      </c>
      <c r="D45" s="46">
        <v>3750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3750</v>
      </c>
      <c r="O45" s="47">
        <f t="shared" si="8"/>
        <v>0.67567567567567566</v>
      </c>
      <c r="P45" s="9"/>
    </row>
    <row r="46" spans="1:16" ht="15.75">
      <c r="A46" s="29" t="s">
        <v>3</v>
      </c>
      <c r="B46" s="30"/>
      <c r="C46" s="31"/>
      <c r="D46" s="32">
        <f t="shared" ref="D46:M46" si="10">SUM(D47:D51)</f>
        <v>334552</v>
      </c>
      <c r="E46" s="32">
        <f t="shared" si="10"/>
        <v>0</v>
      </c>
      <c r="F46" s="32">
        <f t="shared" si="10"/>
        <v>0</v>
      </c>
      <c r="G46" s="32">
        <f t="shared" si="10"/>
        <v>10871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2461318</v>
      </c>
      <c r="L46" s="32">
        <f t="shared" si="10"/>
        <v>0</v>
      </c>
      <c r="M46" s="32">
        <f t="shared" si="10"/>
        <v>0</v>
      </c>
      <c r="N46" s="32">
        <f t="shared" ref="N46:N54" si="11">SUM(D46:M46)</f>
        <v>2806741</v>
      </c>
      <c r="O46" s="45">
        <f t="shared" si="8"/>
        <v>505.71909909909908</v>
      </c>
      <c r="P46" s="10"/>
    </row>
    <row r="47" spans="1:16">
      <c r="A47" s="12"/>
      <c r="B47" s="25">
        <v>361.1</v>
      </c>
      <c r="C47" s="20" t="s">
        <v>51</v>
      </c>
      <c r="D47" s="46">
        <v>11108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456373</v>
      </c>
      <c r="L47" s="46">
        <v>0</v>
      </c>
      <c r="M47" s="46">
        <v>0</v>
      </c>
      <c r="N47" s="46">
        <f t="shared" si="11"/>
        <v>467481</v>
      </c>
      <c r="O47" s="47">
        <f t="shared" si="8"/>
        <v>84.230810810810809</v>
      </c>
      <c r="P47" s="9"/>
    </row>
    <row r="48" spans="1:16">
      <c r="A48" s="12"/>
      <c r="B48" s="25">
        <v>361.3</v>
      </c>
      <c r="C48" s="20" t="s">
        <v>52</v>
      </c>
      <c r="D48" s="46">
        <v>12733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1057684</v>
      </c>
      <c r="L48" s="46">
        <v>0</v>
      </c>
      <c r="M48" s="46">
        <v>0</v>
      </c>
      <c r="N48" s="46">
        <f t="shared" si="11"/>
        <v>1070417</v>
      </c>
      <c r="O48" s="47">
        <f t="shared" si="8"/>
        <v>192.86792792792792</v>
      </c>
      <c r="P48" s="9"/>
    </row>
    <row r="49" spans="1:119">
      <c r="A49" s="12"/>
      <c r="B49" s="25">
        <v>364</v>
      </c>
      <c r="C49" s="20" t="s">
        <v>102</v>
      </c>
      <c r="D49" s="46">
        <v>285863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285863</v>
      </c>
      <c r="O49" s="47">
        <f t="shared" si="8"/>
        <v>51.506846846846848</v>
      </c>
      <c r="P49" s="9"/>
    </row>
    <row r="50" spans="1:119">
      <c r="A50" s="12"/>
      <c r="B50" s="25">
        <v>368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947261</v>
      </c>
      <c r="L50" s="46">
        <v>0</v>
      </c>
      <c r="M50" s="46">
        <v>0</v>
      </c>
      <c r="N50" s="46">
        <f t="shared" si="11"/>
        <v>947261</v>
      </c>
      <c r="O50" s="47">
        <f t="shared" si="8"/>
        <v>170.67765765765765</v>
      </c>
      <c r="P50" s="9"/>
    </row>
    <row r="51" spans="1:119">
      <c r="A51" s="12"/>
      <c r="B51" s="25">
        <v>369.9</v>
      </c>
      <c r="C51" s="20" t="s">
        <v>55</v>
      </c>
      <c r="D51" s="46">
        <v>24848</v>
      </c>
      <c r="E51" s="46">
        <v>0</v>
      </c>
      <c r="F51" s="46">
        <v>0</v>
      </c>
      <c r="G51" s="46">
        <v>10871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35719</v>
      </c>
      <c r="O51" s="47">
        <f t="shared" si="8"/>
        <v>6.4358558558558556</v>
      </c>
      <c r="P51" s="9"/>
    </row>
    <row r="52" spans="1:119" ht="15.75">
      <c r="A52" s="29" t="s">
        <v>42</v>
      </c>
      <c r="B52" s="30"/>
      <c r="C52" s="31"/>
      <c r="D52" s="32">
        <f t="shared" ref="D52:M52" si="12">SUM(D53:D53)</f>
        <v>97</v>
      </c>
      <c r="E52" s="32">
        <f t="shared" si="12"/>
        <v>0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1"/>
        <v>97</v>
      </c>
      <c r="O52" s="45">
        <f t="shared" si="8"/>
        <v>1.7477477477477476E-2</v>
      </c>
      <c r="P52" s="9"/>
    </row>
    <row r="53" spans="1:119" ht="15.75" thickBot="1">
      <c r="A53" s="12"/>
      <c r="B53" s="25">
        <v>381</v>
      </c>
      <c r="C53" s="20" t="s">
        <v>56</v>
      </c>
      <c r="D53" s="46">
        <v>97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97</v>
      </c>
      <c r="O53" s="47">
        <f t="shared" si="8"/>
        <v>1.7477477477477476E-2</v>
      </c>
      <c r="P53" s="9"/>
    </row>
    <row r="54" spans="1:119" ht="16.5" thickBot="1">
      <c r="A54" s="14" t="s">
        <v>47</v>
      </c>
      <c r="B54" s="23"/>
      <c r="C54" s="22"/>
      <c r="D54" s="15">
        <f t="shared" ref="D54:M54" si="13">SUM(D5,D18,D23,D32,D37,D46,D52)</f>
        <v>5829370</v>
      </c>
      <c r="E54" s="15">
        <f t="shared" si="13"/>
        <v>1965</v>
      </c>
      <c r="F54" s="15">
        <f t="shared" si="13"/>
        <v>0</v>
      </c>
      <c r="G54" s="15">
        <f t="shared" si="13"/>
        <v>576831</v>
      </c>
      <c r="H54" s="15">
        <f t="shared" si="13"/>
        <v>0</v>
      </c>
      <c r="I54" s="15">
        <f t="shared" si="13"/>
        <v>0</v>
      </c>
      <c r="J54" s="15">
        <f t="shared" si="13"/>
        <v>0</v>
      </c>
      <c r="K54" s="15">
        <f t="shared" si="13"/>
        <v>2461318</v>
      </c>
      <c r="L54" s="15">
        <f t="shared" si="13"/>
        <v>0</v>
      </c>
      <c r="M54" s="15">
        <f t="shared" si="13"/>
        <v>0</v>
      </c>
      <c r="N54" s="15">
        <f t="shared" si="11"/>
        <v>8869484</v>
      </c>
      <c r="O54" s="38">
        <f t="shared" si="8"/>
        <v>1598.1052252252252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103</v>
      </c>
      <c r="M56" s="48"/>
      <c r="N56" s="48"/>
      <c r="O56" s="43">
        <v>5550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71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3816030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3816030</v>
      </c>
      <c r="O5" s="33">
        <f t="shared" ref="O5:O51" si="1">(N5/O$53)</f>
        <v>684.12154894227319</v>
      </c>
      <c r="P5" s="6"/>
    </row>
    <row r="6" spans="1:133">
      <c r="A6" s="12"/>
      <c r="B6" s="25">
        <v>311</v>
      </c>
      <c r="C6" s="20" t="s">
        <v>2</v>
      </c>
      <c r="D6" s="46">
        <v>1753849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1753849</v>
      </c>
      <c r="O6" s="47">
        <f t="shared" si="1"/>
        <v>314.42255288633919</v>
      </c>
      <c r="P6" s="9"/>
    </row>
    <row r="7" spans="1:133">
      <c r="A7" s="12"/>
      <c r="B7" s="25">
        <v>312.3</v>
      </c>
      <c r="C7" s="20" t="s">
        <v>10</v>
      </c>
      <c r="D7" s="46">
        <v>60797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60797</v>
      </c>
      <c r="O7" s="47">
        <f t="shared" si="1"/>
        <v>10.899426317676587</v>
      </c>
      <c r="P7" s="9"/>
    </row>
    <row r="8" spans="1:133">
      <c r="A8" s="12"/>
      <c r="B8" s="25">
        <v>312.41000000000003</v>
      </c>
      <c r="C8" s="20" t="s">
        <v>12</v>
      </c>
      <c r="D8" s="46">
        <v>336731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336731</v>
      </c>
      <c r="O8" s="47">
        <f t="shared" si="1"/>
        <v>60.367694514162785</v>
      </c>
      <c r="P8" s="9"/>
    </row>
    <row r="9" spans="1:133">
      <c r="A9" s="12"/>
      <c r="B9" s="25">
        <v>312.42</v>
      </c>
      <c r="C9" s="20" t="s">
        <v>11</v>
      </c>
      <c r="D9" s="46">
        <v>216086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216086</v>
      </c>
      <c r="O9" s="47">
        <f t="shared" si="1"/>
        <v>38.738974542846897</v>
      </c>
      <c r="P9" s="9"/>
    </row>
    <row r="10" spans="1:133">
      <c r="A10" s="12"/>
      <c r="B10" s="25">
        <v>312.51</v>
      </c>
      <c r="C10" s="20" t="s">
        <v>69</v>
      </c>
      <c r="D10" s="46">
        <v>49588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49588</v>
      </c>
      <c r="O10" s="47">
        <f t="shared" si="1"/>
        <v>8.8899247041950513</v>
      </c>
      <c r="P10" s="9"/>
    </row>
    <row r="11" spans="1:133">
      <c r="A11" s="12"/>
      <c r="B11" s="25">
        <v>312.52</v>
      </c>
      <c r="C11" s="20" t="s">
        <v>66</v>
      </c>
      <c r="D11" s="46">
        <v>74974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74974</v>
      </c>
      <c r="O11" s="47">
        <f t="shared" si="1"/>
        <v>13.441018286124059</v>
      </c>
      <c r="P11" s="9"/>
    </row>
    <row r="12" spans="1:133">
      <c r="A12" s="12"/>
      <c r="B12" s="25">
        <v>312.60000000000002</v>
      </c>
      <c r="C12" s="20" t="s">
        <v>13</v>
      </c>
      <c r="D12" s="46">
        <v>527212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527212</v>
      </c>
      <c r="O12" s="47">
        <f t="shared" si="1"/>
        <v>94.516314091072076</v>
      </c>
      <c r="P12" s="9"/>
    </row>
    <row r="13" spans="1:133">
      <c r="A13" s="12"/>
      <c r="B13" s="25">
        <v>314.10000000000002</v>
      </c>
      <c r="C13" s="20" t="s">
        <v>14</v>
      </c>
      <c r="D13" s="46">
        <v>411944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411944</v>
      </c>
      <c r="O13" s="47">
        <f t="shared" si="1"/>
        <v>73.851559698816786</v>
      </c>
      <c r="P13" s="9"/>
    </row>
    <row r="14" spans="1:133">
      <c r="A14" s="12"/>
      <c r="B14" s="25">
        <v>314.8</v>
      </c>
      <c r="C14" s="20" t="s">
        <v>15</v>
      </c>
      <c r="D14" s="46">
        <v>32390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32390</v>
      </c>
      <c r="O14" s="47">
        <f t="shared" si="1"/>
        <v>5.8067407673001075</v>
      </c>
      <c r="P14" s="9"/>
    </row>
    <row r="15" spans="1:133">
      <c r="A15" s="12"/>
      <c r="B15" s="25">
        <v>315</v>
      </c>
      <c r="C15" s="20" t="s">
        <v>16</v>
      </c>
      <c r="D15" s="46">
        <v>279316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279316</v>
      </c>
      <c r="O15" s="47">
        <f t="shared" si="1"/>
        <v>50.074578702043745</v>
      </c>
      <c r="P15" s="9"/>
    </row>
    <row r="16" spans="1:133">
      <c r="A16" s="12"/>
      <c r="B16" s="25">
        <v>316</v>
      </c>
      <c r="C16" s="20" t="s">
        <v>17</v>
      </c>
      <c r="D16" s="46">
        <v>68955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68955</v>
      </c>
      <c r="O16" s="47">
        <f t="shared" si="1"/>
        <v>12.361957690928648</v>
      </c>
      <c r="P16" s="9"/>
    </row>
    <row r="17" spans="1:16">
      <c r="A17" s="12"/>
      <c r="B17" s="25">
        <v>319</v>
      </c>
      <c r="C17" s="20" t="s">
        <v>18</v>
      </c>
      <c r="D17" s="46">
        <v>4188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4188</v>
      </c>
      <c r="O17" s="47">
        <f t="shared" si="1"/>
        <v>0.75080674076730014</v>
      </c>
      <c r="P17" s="9"/>
    </row>
    <row r="18" spans="1:16" ht="15.75">
      <c r="A18" s="29" t="s">
        <v>19</v>
      </c>
      <c r="B18" s="30"/>
      <c r="C18" s="31"/>
      <c r="D18" s="32">
        <f t="shared" ref="D18:M18" si="3">SUM(D19:D22)</f>
        <v>609609</v>
      </c>
      <c r="E18" s="32">
        <f t="shared" si="3"/>
        <v>0</v>
      </c>
      <c r="F18" s="32">
        <f t="shared" si="3"/>
        <v>0</v>
      </c>
      <c r="G18" s="32">
        <f t="shared" si="3"/>
        <v>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 t="shared" ref="N18:N51" si="4">SUM(D18:M18)</f>
        <v>609609</v>
      </c>
      <c r="O18" s="45">
        <f t="shared" si="1"/>
        <v>109.28809609178917</v>
      </c>
      <c r="P18" s="10"/>
    </row>
    <row r="19" spans="1:16">
      <c r="A19" s="12"/>
      <c r="B19" s="25">
        <v>322</v>
      </c>
      <c r="C19" s="20" t="s">
        <v>0</v>
      </c>
      <c r="D19" s="46">
        <v>113515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113515</v>
      </c>
      <c r="O19" s="47">
        <f t="shared" si="1"/>
        <v>20.35048404446038</v>
      </c>
      <c r="P19" s="9"/>
    </row>
    <row r="20" spans="1:16">
      <c r="A20" s="12"/>
      <c r="B20" s="25">
        <v>323.10000000000002</v>
      </c>
      <c r="C20" s="20" t="s">
        <v>20</v>
      </c>
      <c r="D20" s="46">
        <v>383620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383620</v>
      </c>
      <c r="O20" s="47">
        <f t="shared" si="1"/>
        <v>68.773754033703838</v>
      </c>
      <c r="P20" s="9"/>
    </row>
    <row r="21" spans="1:16">
      <c r="A21" s="12"/>
      <c r="B21" s="25">
        <v>323.7</v>
      </c>
      <c r="C21" s="20" t="s">
        <v>21</v>
      </c>
      <c r="D21" s="46">
        <v>107818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107818</v>
      </c>
      <c r="O21" s="47">
        <f t="shared" si="1"/>
        <v>19.329150233058442</v>
      </c>
      <c r="P21" s="9"/>
    </row>
    <row r="22" spans="1:16">
      <c r="A22" s="12"/>
      <c r="B22" s="25">
        <v>329</v>
      </c>
      <c r="C22" s="20" t="s">
        <v>26</v>
      </c>
      <c r="D22" s="46">
        <v>4656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4656</v>
      </c>
      <c r="O22" s="47">
        <f t="shared" si="1"/>
        <v>0.83470778056651129</v>
      </c>
      <c r="P22" s="9"/>
    </row>
    <row r="23" spans="1:16" ht="15.75">
      <c r="A23" s="29" t="s">
        <v>27</v>
      </c>
      <c r="B23" s="30"/>
      <c r="C23" s="31"/>
      <c r="D23" s="32">
        <f t="shared" ref="D23:M23" si="5">SUM(D24:D31)</f>
        <v>582883</v>
      </c>
      <c r="E23" s="32">
        <f t="shared" si="5"/>
        <v>106197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689080</v>
      </c>
      <c r="O23" s="45">
        <f t="shared" si="1"/>
        <v>123.53531731803514</v>
      </c>
      <c r="P23" s="10"/>
    </row>
    <row r="24" spans="1:16">
      <c r="A24" s="12"/>
      <c r="B24" s="25">
        <v>331.1</v>
      </c>
      <c r="C24" s="20" t="s">
        <v>73</v>
      </c>
      <c r="D24" s="46">
        <v>0</v>
      </c>
      <c r="E24" s="46">
        <v>106197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106197</v>
      </c>
      <c r="O24" s="47">
        <f t="shared" si="1"/>
        <v>19.03854428110434</v>
      </c>
      <c r="P24" s="9"/>
    </row>
    <row r="25" spans="1:16">
      <c r="A25" s="12"/>
      <c r="B25" s="25">
        <v>334.2</v>
      </c>
      <c r="C25" s="20" t="s">
        <v>28</v>
      </c>
      <c r="D25" s="46">
        <v>6790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6790</v>
      </c>
      <c r="O25" s="47">
        <f t="shared" si="1"/>
        <v>1.2172821799928291</v>
      </c>
      <c r="P25" s="9"/>
    </row>
    <row r="26" spans="1:16">
      <c r="A26" s="12"/>
      <c r="B26" s="25">
        <v>335.12</v>
      </c>
      <c r="C26" s="20" t="s">
        <v>30</v>
      </c>
      <c r="D26" s="46">
        <v>269296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269296</v>
      </c>
      <c r="O26" s="47">
        <f t="shared" si="1"/>
        <v>48.278235926855501</v>
      </c>
      <c r="P26" s="9"/>
    </row>
    <row r="27" spans="1:16">
      <c r="A27" s="12"/>
      <c r="B27" s="25">
        <v>335.14</v>
      </c>
      <c r="C27" s="20" t="s">
        <v>31</v>
      </c>
      <c r="D27" s="46">
        <v>24695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24695</v>
      </c>
      <c r="O27" s="47">
        <f t="shared" si="1"/>
        <v>4.4272140552169237</v>
      </c>
      <c r="P27" s="9"/>
    </row>
    <row r="28" spans="1:16">
      <c r="A28" s="12"/>
      <c r="B28" s="25">
        <v>335.15</v>
      </c>
      <c r="C28" s="20" t="s">
        <v>32</v>
      </c>
      <c r="D28" s="46">
        <v>6466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6466</v>
      </c>
      <c r="O28" s="47">
        <f t="shared" si="1"/>
        <v>1.1591968447472212</v>
      </c>
      <c r="P28" s="9"/>
    </row>
    <row r="29" spans="1:16">
      <c r="A29" s="12"/>
      <c r="B29" s="25">
        <v>335.18</v>
      </c>
      <c r="C29" s="20" t="s">
        <v>33</v>
      </c>
      <c r="D29" s="46">
        <v>264154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264154</v>
      </c>
      <c r="O29" s="47">
        <f t="shared" si="1"/>
        <v>47.356400143420579</v>
      </c>
      <c r="P29" s="9"/>
    </row>
    <row r="30" spans="1:16">
      <c r="A30" s="12"/>
      <c r="B30" s="25">
        <v>335.21</v>
      </c>
      <c r="C30" s="20" t="s">
        <v>34</v>
      </c>
      <c r="D30" s="46">
        <v>1200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1200</v>
      </c>
      <c r="O30" s="47">
        <f t="shared" si="1"/>
        <v>0.2151308712800287</v>
      </c>
      <c r="P30" s="9"/>
    </row>
    <row r="31" spans="1:16">
      <c r="A31" s="12"/>
      <c r="B31" s="25">
        <v>338</v>
      </c>
      <c r="C31" s="20" t="s">
        <v>35</v>
      </c>
      <c r="D31" s="46">
        <v>10282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10282</v>
      </c>
      <c r="O31" s="47">
        <f t="shared" si="1"/>
        <v>1.8433130154177124</v>
      </c>
      <c r="P31" s="9"/>
    </row>
    <row r="32" spans="1:16" ht="15.75">
      <c r="A32" s="29" t="s">
        <v>40</v>
      </c>
      <c r="B32" s="30"/>
      <c r="C32" s="31"/>
      <c r="D32" s="32">
        <f t="shared" ref="D32:M32" si="6">SUM(D33:D35)</f>
        <v>413489</v>
      </c>
      <c r="E32" s="32">
        <f t="shared" si="6"/>
        <v>0</v>
      </c>
      <c r="F32" s="32">
        <f t="shared" si="6"/>
        <v>0</v>
      </c>
      <c r="G32" s="32">
        <f t="shared" si="6"/>
        <v>1432</v>
      </c>
      <c r="H32" s="32">
        <f t="shared" si="6"/>
        <v>0</v>
      </c>
      <c r="I32" s="32">
        <f t="shared" si="6"/>
        <v>0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414921</v>
      </c>
      <c r="O32" s="45">
        <f t="shared" si="1"/>
        <v>74.385263535317321</v>
      </c>
      <c r="P32" s="10"/>
    </row>
    <row r="33" spans="1:16">
      <c r="A33" s="12"/>
      <c r="B33" s="25">
        <v>341.3</v>
      </c>
      <c r="C33" s="20" t="s">
        <v>44</v>
      </c>
      <c r="D33" s="46">
        <v>0</v>
      </c>
      <c r="E33" s="46">
        <v>0</v>
      </c>
      <c r="F33" s="46">
        <v>0</v>
      </c>
      <c r="G33" s="46">
        <v>1432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1432</v>
      </c>
      <c r="O33" s="47">
        <f t="shared" si="1"/>
        <v>0.25672283972750087</v>
      </c>
      <c r="P33" s="9"/>
    </row>
    <row r="34" spans="1:16">
      <c r="A34" s="12"/>
      <c r="B34" s="25">
        <v>343.4</v>
      </c>
      <c r="C34" s="20" t="s">
        <v>45</v>
      </c>
      <c r="D34" s="46">
        <v>371847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371847</v>
      </c>
      <c r="O34" s="47">
        <f t="shared" si="1"/>
        <v>66.663140910720685</v>
      </c>
      <c r="P34" s="9"/>
    </row>
    <row r="35" spans="1:16">
      <c r="A35" s="12"/>
      <c r="B35" s="25">
        <v>343.9</v>
      </c>
      <c r="C35" s="20" t="s">
        <v>46</v>
      </c>
      <c r="D35" s="46">
        <v>41642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41642</v>
      </c>
      <c r="O35" s="47">
        <f t="shared" si="1"/>
        <v>7.4653997848691285</v>
      </c>
      <c r="P35" s="9"/>
    </row>
    <row r="36" spans="1:16" ht="15.75">
      <c r="A36" s="29" t="s">
        <v>41</v>
      </c>
      <c r="B36" s="30"/>
      <c r="C36" s="31"/>
      <c r="D36" s="32">
        <f t="shared" ref="D36:M36" si="7">SUM(D37:D42)</f>
        <v>23425</v>
      </c>
      <c r="E36" s="32">
        <f t="shared" si="7"/>
        <v>500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4"/>
        <v>23925</v>
      </c>
      <c r="O36" s="45">
        <f t="shared" si="1"/>
        <v>4.2891717461455716</v>
      </c>
      <c r="P36" s="10"/>
    </row>
    <row r="37" spans="1:16">
      <c r="A37" s="13"/>
      <c r="B37" s="39">
        <v>351.1</v>
      </c>
      <c r="C37" s="21" t="s">
        <v>74</v>
      </c>
      <c r="D37" s="46">
        <v>13123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13123</v>
      </c>
      <c r="O37" s="47">
        <f t="shared" si="1"/>
        <v>2.3526353531731803</v>
      </c>
      <c r="P37" s="9"/>
    </row>
    <row r="38" spans="1:16">
      <c r="A38" s="13"/>
      <c r="B38" s="39">
        <v>351.2</v>
      </c>
      <c r="C38" s="21" t="s">
        <v>77</v>
      </c>
      <c r="D38" s="46">
        <v>5095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5095</v>
      </c>
      <c r="O38" s="47">
        <f t="shared" si="1"/>
        <v>0.91340982430978845</v>
      </c>
      <c r="P38" s="9"/>
    </row>
    <row r="39" spans="1:16">
      <c r="A39" s="13"/>
      <c r="B39" s="39">
        <v>351.3</v>
      </c>
      <c r="C39" s="21" t="s">
        <v>78</v>
      </c>
      <c r="D39" s="46">
        <v>1610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1610</v>
      </c>
      <c r="O39" s="47">
        <f t="shared" si="1"/>
        <v>0.28863391896737184</v>
      </c>
      <c r="P39" s="9"/>
    </row>
    <row r="40" spans="1:16">
      <c r="A40" s="13"/>
      <c r="B40" s="39">
        <v>351.4</v>
      </c>
      <c r="C40" s="21" t="s">
        <v>79</v>
      </c>
      <c r="D40" s="46">
        <v>1223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1223</v>
      </c>
      <c r="O40" s="47">
        <f t="shared" si="1"/>
        <v>0.21925421297956257</v>
      </c>
      <c r="P40" s="9"/>
    </row>
    <row r="41" spans="1:16">
      <c r="A41" s="13"/>
      <c r="B41" s="39">
        <v>354</v>
      </c>
      <c r="C41" s="21" t="s">
        <v>49</v>
      </c>
      <c r="D41" s="46">
        <v>474</v>
      </c>
      <c r="E41" s="46">
        <v>500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974</v>
      </c>
      <c r="O41" s="47">
        <f t="shared" si="1"/>
        <v>0.1746145571889566</v>
      </c>
      <c r="P41" s="9"/>
    </row>
    <row r="42" spans="1:16">
      <c r="A42" s="13"/>
      <c r="B42" s="39">
        <v>359</v>
      </c>
      <c r="C42" s="21" t="s">
        <v>50</v>
      </c>
      <c r="D42" s="46">
        <v>1900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4"/>
        <v>1900</v>
      </c>
      <c r="O42" s="47">
        <f t="shared" si="1"/>
        <v>0.34062387952671208</v>
      </c>
      <c r="P42" s="9"/>
    </row>
    <row r="43" spans="1:16" ht="15.75">
      <c r="A43" s="29" t="s">
        <v>3</v>
      </c>
      <c r="B43" s="30"/>
      <c r="C43" s="31"/>
      <c r="D43" s="32">
        <f t="shared" ref="D43:M43" si="8">SUM(D44:D48)</f>
        <v>396545</v>
      </c>
      <c r="E43" s="32">
        <f t="shared" si="8"/>
        <v>0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>
        <f t="shared" si="8"/>
        <v>3551618</v>
      </c>
      <c r="L43" s="32">
        <f t="shared" si="8"/>
        <v>0</v>
      </c>
      <c r="M43" s="32">
        <f t="shared" si="8"/>
        <v>0</v>
      </c>
      <c r="N43" s="32">
        <f t="shared" si="4"/>
        <v>3948163</v>
      </c>
      <c r="O43" s="45">
        <f t="shared" si="1"/>
        <v>707.80978845464324</v>
      </c>
      <c r="P43" s="10"/>
    </row>
    <row r="44" spans="1:16">
      <c r="A44" s="12"/>
      <c r="B44" s="25">
        <v>361.1</v>
      </c>
      <c r="C44" s="20" t="s">
        <v>51</v>
      </c>
      <c r="D44" s="46">
        <v>16620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353667</v>
      </c>
      <c r="L44" s="46">
        <v>0</v>
      </c>
      <c r="M44" s="46">
        <v>0</v>
      </c>
      <c r="N44" s="46">
        <f t="shared" si="4"/>
        <v>370287</v>
      </c>
      <c r="O44" s="47">
        <f t="shared" si="1"/>
        <v>66.383470778056648</v>
      </c>
      <c r="P44" s="9"/>
    </row>
    <row r="45" spans="1:16">
      <c r="A45" s="12"/>
      <c r="B45" s="25">
        <v>361.3</v>
      </c>
      <c r="C45" s="20" t="s">
        <v>52</v>
      </c>
      <c r="D45" s="46">
        <v>27853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2309478</v>
      </c>
      <c r="L45" s="46">
        <v>0</v>
      </c>
      <c r="M45" s="46">
        <v>0</v>
      </c>
      <c r="N45" s="46">
        <f t="shared" si="4"/>
        <v>2337331</v>
      </c>
      <c r="O45" s="47">
        <f t="shared" si="1"/>
        <v>419.02671208318395</v>
      </c>
      <c r="P45" s="9"/>
    </row>
    <row r="46" spans="1:16">
      <c r="A46" s="12"/>
      <c r="B46" s="25">
        <v>364</v>
      </c>
      <c r="C46" s="20" t="s">
        <v>53</v>
      </c>
      <c r="D46" s="46">
        <v>337400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4"/>
        <v>337400</v>
      </c>
      <c r="O46" s="47">
        <f t="shared" si="1"/>
        <v>60.487629974901395</v>
      </c>
      <c r="P46" s="9"/>
    </row>
    <row r="47" spans="1:16">
      <c r="A47" s="12"/>
      <c r="B47" s="25">
        <v>368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888473</v>
      </c>
      <c r="L47" s="46">
        <v>0</v>
      </c>
      <c r="M47" s="46">
        <v>0</v>
      </c>
      <c r="N47" s="46">
        <f t="shared" si="4"/>
        <v>888473</v>
      </c>
      <c r="O47" s="47">
        <f t="shared" si="1"/>
        <v>159.28164216565077</v>
      </c>
      <c r="P47" s="9"/>
    </row>
    <row r="48" spans="1:16">
      <c r="A48" s="12"/>
      <c r="B48" s="25">
        <v>369.9</v>
      </c>
      <c r="C48" s="20" t="s">
        <v>55</v>
      </c>
      <c r="D48" s="46">
        <v>14672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4"/>
        <v>14672</v>
      </c>
      <c r="O48" s="47">
        <f t="shared" si="1"/>
        <v>2.630333452850484</v>
      </c>
      <c r="P48" s="9"/>
    </row>
    <row r="49" spans="1:119" ht="15.75">
      <c r="A49" s="29" t="s">
        <v>42</v>
      </c>
      <c r="B49" s="30"/>
      <c r="C49" s="31"/>
      <c r="D49" s="32">
        <f t="shared" ref="D49:M49" si="9">SUM(D50:D50)</f>
        <v>1432</v>
      </c>
      <c r="E49" s="32">
        <f t="shared" si="9"/>
        <v>0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0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4"/>
        <v>1432</v>
      </c>
      <c r="O49" s="45">
        <f t="shared" si="1"/>
        <v>0.25672283972750087</v>
      </c>
      <c r="P49" s="9"/>
    </row>
    <row r="50" spans="1:119" ht="15.75" thickBot="1">
      <c r="A50" s="12"/>
      <c r="B50" s="25">
        <v>381</v>
      </c>
      <c r="C50" s="20" t="s">
        <v>56</v>
      </c>
      <c r="D50" s="46">
        <v>1432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4"/>
        <v>1432</v>
      </c>
      <c r="O50" s="47">
        <f t="shared" si="1"/>
        <v>0.25672283972750087</v>
      </c>
      <c r="P50" s="9"/>
    </row>
    <row r="51" spans="1:119" ht="16.5" thickBot="1">
      <c r="A51" s="14" t="s">
        <v>47</v>
      </c>
      <c r="B51" s="23"/>
      <c r="C51" s="22"/>
      <c r="D51" s="15">
        <f t="shared" ref="D51:M51" si="10">SUM(D5,D18,D23,D32,D36,D43,D49)</f>
        <v>5843413</v>
      </c>
      <c r="E51" s="15">
        <f t="shared" si="10"/>
        <v>106697</v>
      </c>
      <c r="F51" s="15">
        <f t="shared" si="10"/>
        <v>0</v>
      </c>
      <c r="G51" s="15">
        <f t="shared" si="10"/>
        <v>1432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3551618</v>
      </c>
      <c r="L51" s="15">
        <f t="shared" si="10"/>
        <v>0</v>
      </c>
      <c r="M51" s="15">
        <f t="shared" si="10"/>
        <v>0</v>
      </c>
      <c r="N51" s="15">
        <f t="shared" si="4"/>
        <v>9503160</v>
      </c>
      <c r="O51" s="38">
        <f t="shared" si="1"/>
        <v>1703.6859089279312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80</v>
      </c>
      <c r="M53" s="48"/>
      <c r="N53" s="48"/>
      <c r="O53" s="43">
        <v>5578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71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3765004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3765004</v>
      </c>
      <c r="O5" s="33">
        <f t="shared" ref="O5:O51" si="1">(N5/O$53)</f>
        <v>674.61100161261425</v>
      </c>
      <c r="P5" s="6"/>
    </row>
    <row r="6" spans="1:133">
      <c r="A6" s="12"/>
      <c r="B6" s="25">
        <v>311</v>
      </c>
      <c r="C6" s="20" t="s">
        <v>2</v>
      </c>
      <c r="D6" s="46">
        <v>1717268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1717268</v>
      </c>
      <c r="O6" s="47">
        <f t="shared" si="1"/>
        <v>307.69897867765633</v>
      </c>
      <c r="P6" s="9"/>
    </row>
    <row r="7" spans="1:133">
      <c r="A7" s="12"/>
      <c r="B7" s="25">
        <v>312.3</v>
      </c>
      <c r="C7" s="20" t="s">
        <v>10</v>
      </c>
      <c r="D7" s="46">
        <v>60647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60647</v>
      </c>
      <c r="O7" s="47">
        <f t="shared" si="1"/>
        <v>10.866690557247805</v>
      </c>
      <c r="P7" s="9"/>
    </row>
    <row r="8" spans="1:133">
      <c r="A8" s="12"/>
      <c r="B8" s="25">
        <v>312.41000000000003</v>
      </c>
      <c r="C8" s="20" t="s">
        <v>12</v>
      </c>
      <c r="D8" s="46">
        <v>336193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336193</v>
      </c>
      <c r="O8" s="47">
        <f t="shared" si="1"/>
        <v>60.238846084931019</v>
      </c>
      <c r="P8" s="9"/>
    </row>
    <row r="9" spans="1:133">
      <c r="A9" s="12"/>
      <c r="B9" s="25">
        <v>312.42</v>
      </c>
      <c r="C9" s="20" t="s">
        <v>11</v>
      </c>
      <c r="D9" s="46">
        <v>213897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213897</v>
      </c>
      <c r="O9" s="47">
        <f t="shared" si="1"/>
        <v>38.325927253180431</v>
      </c>
      <c r="P9" s="9"/>
    </row>
    <row r="10" spans="1:133">
      <c r="A10" s="12"/>
      <c r="B10" s="25">
        <v>312.51</v>
      </c>
      <c r="C10" s="20" t="s">
        <v>69</v>
      </c>
      <c r="D10" s="46">
        <v>57999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57999</v>
      </c>
      <c r="O10" s="47">
        <f t="shared" si="1"/>
        <v>10.392223615839455</v>
      </c>
      <c r="P10" s="9"/>
    </row>
    <row r="11" spans="1:133">
      <c r="A11" s="12"/>
      <c r="B11" s="25">
        <v>312.52</v>
      </c>
      <c r="C11" s="20" t="s">
        <v>66</v>
      </c>
      <c r="D11" s="46">
        <v>84860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84860</v>
      </c>
      <c r="O11" s="47">
        <f t="shared" si="1"/>
        <v>15.205160365525892</v>
      </c>
      <c r="P11" s="9"/>
    </row>
    <row r="12" spans="1:133">
      <c r="A12" s="12"/>
      <c r="B12" s="25">
        <v>312.60000000000002</v>
      </c>
      <c r="C12" s="20" t="s">
        <v>13</v>
      </c>
      <c r="D12" s="46">
        <v>500712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500712</v>
      </c>
      <c r="O12" s="47">
        <f t="shared" si="1"/>
        <v>89.717254972227195</v>
      </c>
      <c r="P12" s="9"/>
    </row>
    <row r="13" spans="1:133">
      <c r="A13" s="12"/>
      <c r="B13" s="25">
        <v>314.10000000000002</v>
      </c>
      <c r="C13" s="20" t="s">
        <v>14</v>
      </c>
      <c r="D13" s="46">
        <v>425421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425421</v>
      </c>
      <c r="O13" s="47">
        <f t="shared" si="1"/>
        <v>76.226661888550439</v>
      </c>
      <c r="P13" s="9"/>
    </row>
    <row r="14" spans="1:133">
      <c r="A14" s="12"/>
      <c r="B14" s="25">
        <v>314.8</v>
      </c>
      <c r="C14" s="20" t="s">
        <v>15</v>
      </c>
      <c r="D14" s="46">
        <v>28813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28813</v>
      </c>
      <c r="O14" s="47">
        <f t="shared" si="1"/>
        <v>5.1626948575524096</v>
      </c>
      <c r="P14" s="9"/>
    </row>
    <row r="15" spans="1:133">
      <c r="A15" s="12"/>
      <c r="B15" s="25">
        <v>315</v>
      </c>
      <c r="C15" s="20" t="s">
        <v>16</v>
      </c>
      <c r="D15" s="46">
        <v>261236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261236</v>
      </c>
      <c r="O15" s="47">
        <f t="shared" si="1"/>
        <v>46.808098907005913</v>
      </c>
      <c r="P15" s="9"/>
    </row>
    <row r="16" spans="1:133">
      <c r="A16" s="12"/>
      <c r="B16" s="25">
        <v>316</v>
      </c>
      <c r="C16" s="20" t="s">
        <v>17</v>
      </c>
      <c r="D16" s="46">
        <v>73660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73660</v>
      </c>
      <c r="O16" s="47">
        <f t="shared" si="1"/>
        <v>13.198351549901451</v>
      </c>
      <c r="P16" s="9"/>
    </row>
    <row r="17" spans="1:16">
      <c r="A17" s="12"/>
      <c r="B17" s="25">
        <v>319</v>
      </c>
      <c r="C17" s="20" t="s">
        <v>18</v>
      </c>
      <c r="D17" s="46">
        <v>4298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4298</v>
      </c>
      <c r="O17" s="47">
        <f t="shared" si="1"/>
        <v>0.77011288299587888</v>
      </c>
      <c r="P17" s="9"/>
    </row>
    <row r="18" spans="1:16" ht="15.75">
      <c r="A18" s="29" t="s">
        <v>19</v>
      </c>
      <c r="B18" s="30"/>
      <c r="C18" s="31"/>
      <c r="D18" s="32">
        <f t="shared" ref="D18:M18" si="3">SUM(D19:D26)</f>
        <v>608567</v>
      </c>
      <c r="E18" s="32">
        <f t="shared" si="3"/>
        <v>0</v>
      </c>
      <c r="F18" s="32">
        <f t="shared" si="3"/>
        <v>0</v>
      </c>
      <c r="G18" s="32">
        <f t="shared" si="3"/>
        <v>8920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617487</v>
      </c>
      <c r="O18" s="45">
        <f t="shared" si="1"/>
        <v>110.64092456549005</v>
      </c>
      <c r="P18" s="10"/>
    </row>
    <row r="19" spans="1:16">
      <c r="A19" s="12"/>
      <c r="B19" s="25">
        <v>322</v>
      </c>
      <c r="C19" s="20" t="s">
        <v>0</v>
      </c>
      <c r="D19" s="46">
        <v>71209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71209</v>
      </c>
      <c r="O19" s="47">
        <f t="shared" si="1"/>
        <v>12.759182942125067</v>
      </c>
      <c r="P19" s="9"/>
    </row>
    <row r="20" spans="1:16">
      <c r="A20" s="12"/>
      <c r="B20" s="25">
        <v>323.10000000000002</v>
      </c>
      <c r="C20" s="20" t="s">
        <v>20</v>
      </c>
      <c r="D20" s="46">
        <v>424235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4">SUM(D20:M20)</f>
        <v>424235</v>
      </c>
      <c r="O20" s="47">
        <f t="shared" si="1"/>
        <v>76.014155169324496</v>
      </c>
      <c r="P20" s="9"/>
    </row>
    <row r="21" spans="1:16">
      <c r="A21" s="12"/>
      <c r="B21" s="25">
        <v>323.7</v>
      </c>
      <c r="C21" s="20" t="s">
        <v>21</v>
      </c>
      <c r="D21" s="46">
        <v>110341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110341</v>
      </c>
      <c r="O21" s="47">
        <f t="shared" si="1"/>
        <v>19.77082960043003</v>
      </c>
      <c r="P21" s="9"/>
    </row>
    <row r="22" spans="1:16">
      <c r="A22" s="12"/>
      <c r="B22" s="25">
        <v>324.11</v>
      </c>
      <c r="C22" s="20" t="s">
        <v>22</v>
      </c>
      <c r="D22" s="46">
        <v>0</v>
      </c>
      <c r="E22" s="46">
        <v>0</v>
      </c>
      <c r="F22" s="46">
        <v>0</v>
      </c>
      <c r="G22" s="46">
        <v>1284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1284</v>
      </c>
      <c r="O22" s="47">
        <f t="shared" si="1"/>
        <v>0.23006629636265902</v>
      </c>
      <c r="P22" s="9"/>
    </row>
    <row r="23" spans="1:16">
      <c r="A23" s="12"/>
      <c r="B23" s="25">
        <v>324.12</v>
      </c>
      <c r="C23" s="20" t="s">
        <v>23</v>
      </c>
      <c r="D23" s="46">
        <v>0</v>
      </c>
      <c r="E23" s="46">
        <v>0</v>
      </c>
      <c r="F23" s="46">
        <v>0</v>
      </c>
      <c r="G23" s="46">
        <v>1660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1660</v>
      </c>
      <c r="O23" s="47">
        <f t="shared" si="1"/>
        <v>0.29743773517290806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0</v>
      </c>
      <c r="F24" s="46">
        <v>0</v>
      </c>
      <c r="G24" s="46">
        <v>2436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2436</v>
      </c>
      <c r="O24" s="47">
        <f t="shared" si="1"/>
        <v>0.43648091739831574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0</v>
      </c>
      <c r="F25" s="46">
        <v>0</v>
      </c>
      <c r="G25" s="46">
        <v>3540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3540</v>
      </c>
      <c r="O25" s="47">
        <f t="shared" si="1"/>
        <v>0.63429492922415343</v>
      </c>
      <c r="P25" s="9"/>
    </row>
    <row r="26" spans="1:16">
      <c r="A26" s="12"/>
      <c r="B26" s="25">
        <v>329</v>
      </c>
      <c r="C26" s="20" t="s">
        <v>26</v>
      </c>
      <c r="D26" s="46">
        <v>2782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51" si="5">SUM(D26:M26)</f>
        <v>2782</v>
      </c>
      <c r="O26" s="47">
        <f t="shared" si="1"/>
        <v>0.49847697545242786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SUM(D28:D35)</f>
        <v>578664</v>
      </c>
      <c r="E27" s="32">
        <f t="shared" si="6"/>
        <v>11320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589984</v>
      </c>
      <c r="O27" s="45">
        <f t="shared" si="1"/>
        <v>105.71295466762228</v>
      </c>
      <c r="P27" s="10"/>
    </row>
    <row r="28" spans="1:16">
      <c r="A28" s="12"/>
      <c r="B28" s="25">
        <v>331.1</v>
      </c>
      <c r="C28" s="20" t="s">
        <v>73</v>
      </c>
      <c r="D28" s="46">
        <v>0</v>
      </c>
      <c r="E28" s="46">
        <v>11320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11320</v>
      </c>
      <c r="O28" s="47">
        <f t="shared" si="1"/>
        <v>2.0283103386489878</v>
      </c>
      <c r="P28" s="9"/>
    </row>
    <row r="29" spans="1:16">
      <c r="A29" s="12"/>
      <c r="B29" s="25">
        <v>334.2</v>
      </c>
      <c r="C29" s="20" t="s">
        <v>28</v>
      </c>
      <c r="D29" s="46">
        <v>16356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16356</v>
      </c>
      <c r="O29" s="47">
        <f t="shared" si="1"/>
        <v>2.9306575882458339</v>
      </c>
      <c r="P29" s="9"/>
    </row>
    <row r="30" spans="1:16">
      <c r="A30" s="12"/>
      <c r="B30" s="25">
        <v>335.12</v>
      </c>
      <c r="C30" s="20" t="s">
        <v>30</v>
      </c>
      <c r="D30" s="46">
        <v>269363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269363</v>
      </c>
      <c r="O30" s="47">
        <f t="shared" si="1"/>
        <v>48.264289553843398</v>
      </c>
      <c r="P30" s="9"/>
    </row>
    <row r="31" spans="1:16">
      <c r="A31" s="12"/>
      <c r="B31" s="25">
        <v>335.14</v>
      </c>
      <c r="C31" s="20" t="s">
        <v>31</v>
      </c>
      <c r="D31" s="46">
        <v>26060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26060</v>
      </c>
      <c r="O31" s="47">
        <f t="shared" si="1"/>
        <v>4.669414083497581</v>
      </c>
      <c r="P31" s="9"/>
    </row>
    <row r="32" spans="1:16">
      <c r="A32" s="12"/>
      <c r="B32" s="25">
        <v>335.15</v>
      </c>
      <c r="C32" s="20" t="s">
        <v>32</v>
      </c>
      <c r="D32" s="46">
        <v>6760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6760</v>
      </c>
      <c r="O32" s="47">
        <f t="shared" si="1"/>
        <v>1.2112524637161799</v>
      </c>
      <c r="P32" s="9"/>
    </row>
    <row r="33" spans="1:16">
      <c r="A33" s="12"/>
      <c r="B33" s="25">
        <v>335.18</v>
      </c>
      <c r="C33" s="20" t="s">
        <v>33</v>
      </c>
      <c r="D33" s="46">
        <v>249525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249525</v>
      </c>
      <c r="O33" s="47">
        <f t="shared" si="1"/>
        <v>44.709729439168605</v>
      </c>
      <c r="P33" s="9"/>
    </row>
    <row r="34" spans="1:16">
      <c r="A34" s="12"/>
      <c r="B34" s="25">
        <v>335.21</v>
      </c>
      <c r="C34" s="20" t="s">
        <v>34</v>
      </c>
      <c r="D34" s="46">
        <v>600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600</v>
      </c>
      <c r="O34" s="47">
        <f t="shared" si="1"/>
        <v>0.10750761512273786</v>
      </c>
      <c r="P34" s="9"/>
    </row>
    <row r="35" spans="1:16">
      <c r="A35" s="12"/>
      <c r="B35" s="25">
        <v>338</v>
      </c>
      <c r="C35" s="20" t="s">
        <v>35</v>
      </c>
      <c r="D35" s="46">
        <v>10000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10000</v>
      </c>
      <c r="O35" s="47">
        <f t="shared" si="1"/>
        <v>1.7917935853789644</v>
      </c>
      <c r="P35" s="9"/>
    </row>
    <row r="36" spans="1:16" ht="15.75">
      <c r="A36" s="29" t="s">
        <v>40</v>
      </c>
      <c r="B36" s="30"/>
      <c r="C36" s="31"/>
      <c r="D36" s="32">
        <f t="shared" ref="D36:M36" si="7">SUM(D37:D39)</f>
        <v>426318</v>
      </c>
      <c r="E36" s="32">
        <f t="shared" si="7"/>
        <v>0</v>
      </c>
      <c r="F36" s="32">
        <f t="shared" si="7"/>
        <v>0</v>
      </c>
      <c r="G36" s="32">
        <f t="shared" si="7"/>
        <v>1705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5"/>
        <v>428023</v>
      </c>
      <c r="O36" s="45">
        <f t="shared" si="1"/>
        <v>76.692886579466048</v>
      </c>
      <c r="P36" s="10"/>
    </row>
    <row r="37" spans="1:16">
      <c r="A37" s="12"/>
      <c r="B37" s="25">
        <v>341.3</v>
      </c>
      <c r="C37" s="20" t="s">
        <v>44</v>
      </c>
      <c r="D37" s="46">
        <v>0</v>
      </c>
      <c r="E37" s="46">
        <v>0</v>
      </c>
      <c r="F37" s="46">
        <v>0</v>
      </c>
      <c r="G37" s="46">
        <v>1705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1705</v>
      </c>
      <c r="O37" s="47">
        <f t="shared" si="1"/>
        <v>0.3055008063071134</v>
      </c>
      <c r="P37" s="9"/>
    </row>
    <row r="38" spans="1:16">
      <c r="A38" s="12"/>
      <c r="B38" s="25">
        <v>343.4</v>
      </c>
      <c r="C38" s="20" t="s">
        <v>45</v>
      </c>
      <c r="D38" s="46">
        <v>374951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374951</v>
      </c>
      <c r="O38" s="47">
        <f t="shared" si="1"/>
        <v>67.183479663142805</v>
      </c>
      <c r="P38" s="9"/>
    </row>
    <row r="39" spans="1:16">
      <c r="A39" s="12"/>
      <c r="B39" s="25">
        <v>343.9</v>
      </c>
      <c r="C39" s="20" t="s">
        <v>46</v>
      </c>
      <c r="D39" s="46">
        <v>51367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51367</v>
      </c>
      <c r="O39" s="47">
        <f t="shared" si="1"/>
        <v>9.2039061100161259</v>
      </c>
      <c r="P39" s="9"/>
    </row>
    <row r="40" spans="1:16" ht="15.75">
      <c r="A40" s="29" t="s">
        <v>41</v>
      </c>
      <c r="B40" s="30"/>
      <c r="C40" s="31"/>
      <c r="D40" s="32">
        <f t="shared" ref="D40:M40" si="8">SUM(D41:D42)</f>
        <v>34415</v>
      </c>
      <c r="E40" s="32">
        <f t="shared" si="8"/>
        <v>1200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5"/>
        <v>35615</v>
      </c>
      <c r="O40" s="45">
        <f t="shared" si="1"/>
        <v>6.3814728543271819</v>
      </c>
      <c r="P40" s="10"/>
    </row>
    <row r="41" spans="1:16">
      <c r="A41" s="13"/>
      <c r="B41" s="39">
        <v>351.1</v>
      </c>
      <c r="C41" s="21" t="s">
        <v>74</v>
      </c>
      <c r="D41" s="46">
        <v>25963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25963</v>
      </c>
      <c r="O41" s="47">
        <f t="shared" si="1"/>
        <v>4.6520336857194051</v>
      </c>
      <c r="P41" s="9"/>
    </row>
    <row r="42" spans="1:16">
      <c r="A42" s="13"/>
      <c r="B42" s="39">
        <v>354</v>
      </c>
      <c r="C42" s="21" t="s">
        <v>49</v>
      </c>
      <c r="D42" s="46">
        <v>8452</v>
      </c>
      <c r="E42" s="46">
        <v>1200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5"/>
        <v>9652</v>
      </c>
      <c r="O42" s="47">
        <f t="shared" si="1"/>
        <v>1.7294391686077764</v>
      </c>
      <c r="P42" s="9"/>
    </row>
    <row r="43" spans="1:16" ht="15.75">
      <c r="A43" s="29" t="s">
        <v>3</v>
      </c>
      <c r="B43" s="30"/>
      <c r="C43" s="31"/>
      <c r="D43" s="32">
        <f t="shared" ref="D43:M43" si="9">SUM(D44:D48)</f>
        <v>425699</v>
      </c>
      <c r="E43" s="32">
        <f t="shared" si="9"/>
        <v>5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803081</v>
      </c>
      <c r="L43" s="32">
        <f t="shared" si="9"/>
        <v>0</v>
      </c>
      <c r="M43" s="32">
        <f t="shared" si="9"/>
        <v>0</v>
      </c>
      <c r="N43" s="32">
        <f t="shared" si="5"/>
        <v>1228785</v>
      </c>
      <c r="O43" s="45">
        <f t="shared" si="1"/>
        <v>220.17290808098906</v>
      </c>
      <c r="P43" s="10"/>
    </row>
    <row r="44" spans="1:16">
      <c r="A44" s="12"/>
      <c r="B44" s="25">
        <v>361.1</v>
      </c>
      <c r="C44" s="20" t="s">
        <v>51</v>
      </c>
      <c r="D44" s="46">
        <v>23636</v>
      </c>
      <c r="E44" s="46">
        <v>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290774</v>
      </c>
      <c r="L44" s="46">
        <v>0</v>
      </c>
      <c r="M44" s="46">
        <v>0</v>
      </c>
      <c r="N44" s="46">
        <f t="shared" si="5"/>
        <v>314415</v>
      </c>
      <c r="O44" s="47">
        <f t="shared" si="1"/>
        <v>56.336678014692708</v>
      </c>
      <c r="P44" s="9"/>
    </row>
    <row r="45" spans="1:16">
      <c r="A45" s="12"/>
      <c r="B45" s="25">
        <v>361.3</v>
      </c>
      <c r="C45" s="20" t="s">
        <v>52</v>
      </c>
      <c r="D45" s="46">
        <v>17403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-512843</v>
      </c>
      <c r="L45" s="46">
        <v>0</v>
      </c>
      <c r="M45" s="46">
        <v>0</v>
      </c>
      <c r="N45" s="46">
        <f t="shared" si="5"/>
        <v>-495440</v>
      </c>
      <c r="O45" s="47">
        <f t="shared" si="1"/>
        <v>-88.772621394015403</v>
      </c>
      <c r="P45" s="9"/>
    </row>
    <row r="46" spans="1:16">
      <c r="A46" s="12"/>
      <c r="B46" s="25">
        <v>364</v>
      </c>
      <c r="C46" s="20" t="s">
        <v>53</v>
      </c>
      <c r="D46" s="46">
        <v>373600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5"/>
        <v>373600</v>
      </c>
      <c r="O46" s="47">
        <f t="shared" si="1"/>
        <v>66.941408349758106</v>
      </c>
      <c r="P46" s="9"/>
    </row>
    <row r="47" spans="1:16">
      <c r="A47" s="12"/>
      <c r="B47" s="25">
        <v>368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1025150</v>
      </c>
      <c r="L47" s="46">
        <v>0</v>
      </c>
      <c r="M47" s="46">
        <v>0</v>
      </c>
      <c r="N47" s="46">
        <f t="shared" si="5"/>
        <v>1025150</v>
      </c>
      <c r="O47" s="47">
        <f t="shared" si="1"/>
        <v>183.68571940512453</v>
      </c>
      <c r="P47" s="9"/>
    </row>
    <row r="48" spans="1:16">
      <c r="A48" s="12"/>
      <c r="B48" s="25">
        <v>369.9</v>
      </c>
      <c r="C48" s="20" t="s">
        <v>55</v>
      </c>
      <c r="D48" s="46">
        <v>11060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5"/>
        <v>11060</v>
      </c>
      <c r="O48" s="47">
        <f t="shared" si="1"/>
        <v>1.9817237054291346</v>
      </c>
      <c r="P48" s="9"/>
    </row>
    <row r="49" spans="1:119" ht="15.75">
      <c r="A49" s="29" t="s">
        <v>42</v>
      </c>
      <c r="B49" s="30"/>
      <c r="C49" s="31"/>
      <c r="D49" s="32">
        <f t="shared" ref="D49:M49" si="10">SUM(D50:D50)</f>
        <v>1705</v>
      </c>
      <c r="E49" s="32">
        <f t="shared" si="10"/>
        <v>0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0</v>
      </c>
      <c r="J49" s="32">
        <f t="shared" si="10"/>
        <v>0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5"/>
        <v>1705</v>
      </c>
      <c r="O49" s="45">
        <f t="shared" si="1"/>
        <v>0.3055008063071134</v>
      </c>
      <c r="P49" s="9"/>
    </row>
    <row r="50" spans="1:119" ht="15.75" thickBot="1">
      <c r="A50" s="12"/>
      <c r="B50" s="25">
        <v>381</v>
      </c>
      <c r="C50" s="20" t="s">
        <v>56</v>
      </c>
      <c r="D50" s="46">
        <v>1705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5"/>
        <v>1705</v>
      </c>
      <c r="O50" s="47">
        <f t="shared" si="1"/>
        <v>0.3055008063071134</v>
      </c>
      <c r="P50" s="9"/>
    </row>
    <row r="51" spans="1:119" ht="16.5" thickBot="1">
      <c r="A51" s="14" t="s">
        <v>47</v>
      </c>
      <c r="B51" s="23"/>
      <c r="C51" s="22"/>
      <c r="D51" s="15">
        <f t="shared" ref="D51:M51" si="11">SUM(D5,D18,D27,D36,D40,D43,D49)</f>
        <v>5840372</v>
      </c>
      <c r="E51" s="15">
        <f t="shared" si="11"/>
        <v>12525</v>
      </c>
      <c r="F51" s="15">
        <f t="shared" si="11"/>
        <v>0</v>
      </c>
      <c r="G51" s="15">
        <f t="shared" si="11"/>
        <v>10625</v>
      </c>
      <c r="H51" s="15">
        <f t="shared" si="11"/>
        <v>0</v>
      </c>
      <c r="I51" s="15">
        <f t="shared" si="11"/>
        <v>0</v>
      </c>
      <c r="J51" s="15">
        <f t="shared" si="11"/>
        <v>0</v>
      </c>
      <c r="K51" s="15">
        <f t="shared" si="11"/>
        <v>803081</v>
      </c>
      <c r="L51" s="15">
        <f t="shared" si="11"/>
        <v>0</v>
      </c>
      <c r="M51" s="15">
        <f t="shared" si="11"/>
        <v>0</v>
      </c>
      <c r="N51" s="15">
        <f t="shared" si="5"/>
        <v>6666603</v>
      </c>
      <c r="O51" s="38">
        <f t="shared" si="1"/>
        <v>1194.517649166816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75</v>
      </c>
      <c r="M53" s="48"/>
      <c r="N53" s="48"/>
      <c r="O53" s="43">
        <v>5581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71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>SUM(D6:D17)</f>
        <v>4009507</v>
      </c>
      <c r="E5" s="27">
        <f t="shared" ref="E5:M5" si="0">SUM(E6:E17)</f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4009507</v>
      </c>
      <c r="O5" s="33">
        <f t="shared" ref="O5:O51" si="1">(N5/O$53)</f>
        <v>713.30848603451341</v>
      </c>
      <c r="P5" s="6"/>
    </row>
    <row r="6" spans="1:133">
      <c r="A6" s="12"/>
      <c r="B6" s="25">
        <v>311</v>
      </c>
      <c r="C6" s="20" t="s">
        <v>2</v>
      </c>
      <c r="D6" s="46">
        <v>1909022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1909022</v>
      </c>
      <c r="O6" s="47">
        <f t="shared" si="1"/>
        <v>339.62319871908915</v>
      </c>
      <c r="P6" s="9"/>
    </row>
    <row r="7" spans="1:133">
      <c r="A7" s="12"/>
      <c r="B7" s="25">
        <v>312.3</v>
      </c>
      <c r="C7" s="20" t="s">
        <v>10</v>
      </c>
      <c r="D7" s="46">
        <v>64263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64263</v>
      </c>
      <c r="O7" s="47">
        <f t="shared" si="1"/>
        <v>11.432663227183776</v>
      </c>
      <c r="P7" s="9"/>
    </row>
    <row r="8" spans="1:133">
      <c r="A8" s="12"/>
      <c r="B8" s="25">
        <v>312.41000000000003</v>
      </c>
      <c r="C8" s="20" t="s">
        <v>12</v>
      </c>
      <c r="D8" s="46">
        <v>356223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356223</v>
      </c>
      <c r="O8" s="47">
        <f t="shared" si="1"/>
        <v>63.37359900373599</v>
      </c>
      <c r="P8" s="9"/>
    </row>
    <row r="9" spans="1:133">
      <c r="A9" s="12"/>
      <c r="B9" s="25">
        <v>312.42</v>
      </c>
      <c r="C9" s="20" t="s">
        <v>11</v>
      </c>
      <c r="D9" s="46">
        <v>227699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227699</v>
      </c>
      <c r="O9" s="47">
        <f t="shared" si="1"/>
        <v>40.508628357943429</v>
      </c>
      <c r="P9" s="9"/>
    </row>
    <row r="10" spans="1:133">
      <c r="A10" s="12"/>
      <c r="B10" s="25">
        <v>312.51</v>
      </c>
      <c r="C10" s="20" t="s">
        <v>69</v>
      </c>
      <c r="D10" s="46">
        <v>49537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49537</v>
      </c>
      <c r="O10" s="47">
        <f t="shared" si="1"/>
        <v>8.8128446895570178</v>
      </c>
      <c r="P10" s="9"/>
    </row>
    <row r="11" spans="1:133">
      <c r="A11" s="12"/>
      <c r="B11" s="25">
        <v>312.52</v>
      </c>
      <c r="C11" s="20" t="s">
        <v>66</v>
      </c>
      <c r="D11" s="46">
        <v>78274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78274</v>
      </c>
      <c r="O11" s="47">
        <f t="shared" si="1"/>
        <v>13.925280199252802</v>
      </c>
      <c r="P11" s="9"/>
    </row>
    <row r="12" spans="1:133">
      <c r="A12" s="12"/>
      <c r="B12" s="25">
        <v>312.60000000000002</v>
      </c>
      <c r="C12" s="20" t="s">
        <v>13</v>
      </c>
      <c r="D12" s="46">
        <v>504074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504074</v>
      </c>
      <c r="O12" s="47">
        <f t="shared" si="1"/>
        <v>89.676925813912121</v>
      </c>
      <c r="P12" s="9"/>
    </row>
    <row r="13" spans="1:133">
      <c r="A13" s="12"/>
      <c r="B13" s="25">
        <v>314.10000000000002</v>
      </c>
      <c r="C13" s="20" t="s">
        <v>14</v>
      </c>
      <c r="D13" s="46">
        <v>436918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436918</v>
      </c>
      <c r="O13" s="47">
        <f t="shared" si="1"/>
        <v>77.72958548301014</v>
      </c>
      <c r="P13" s="9"/>
    </row>
    <row r="14" spans="1:133">
      <c r="A14" s="12"/>
      <c r="B14" s="25">
        <v>314.8</v>
      </c>
      <c r="C14" s="20" t="s">
        <v>15</v>
      </c>
      <c r="D14" s="46">
        <v>25127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25127</v>
      </c>
      <c r="O14" s="47">
        <f t="shared" si="1"/>
        <v>4.4702010318448675</v>
      </c>
      <c r="P14" s="9"/>
    </row>
    <row r="15" spans="1:133">
      <c r="A15" s="12"/>
      <c r="B15" s="25">
        <v>315</v>
      </c>
      <c r="C15" s="20" t="s">
        <v>16</v>
      </c>
      <c r="D15" s="46">
        <v>275934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275934</v>
      </c>
      <c r="O15" s="47">
        <f t="shared" si="1"/>
        <v>49.089841665184132</v>
      </c>
      <c r="P15" s="9"/>
    </row>
    <row r="16" spans="1:133">
      <c r="A16" s="12"/>
      <c r="B16" s="25">
        <v>316</v>
      </c>
      <c r="C16" s="20" t="s">
        <v>17</v>
      </c>
      <c r="D16" s="46">
        <v>69877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69877</v>
      </c>
      <c r="O16" s="47">
        <f t="shared" si="1"/>
        <v>12.431417897171322</v>
      </c>
      <c r="P16" s="9"/>
    </row>
    <row r="17" spans="1:16">
      <c r="A17" s="12"/>
      <c r="B17" s="25">
        <v>319</v>
      </c>
      <c r="C17" s="20" t="s">
        <v>18</v>
      </c>
      <c r="D17" s="46">
        <v>12559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12559</v>
      </c>
      <c r="O17" s="47">
        <f t="shared" si="1"/>
        <v>2.2342999466287137</v>
      </c>
      <c r="P17" s="9"/>
    </row>
    <row r="18" spans="1:16" ht="15.75">
      <c r="A18" s="29" t="s">
        <v>19</v>
      </c>
      <c r="B18" s="30"/>
      <c r="C18" s="31"/>
      <c r="D18" s="32">
        <f t="shared" ref="D18:M18" si="3">SUM(D19:D26)</f>
        <v>694100</v>
      </c>
      <c r="E18" s="32">
        <f t="shared" si="3"/>
        <v>0</v>
      </c>
      <c r="F18" s="32">
        <f t="shared" si="3"/>
        <v>0</v>
      </c>
      <c r="G18" s="32">
        <f t="shared" si="3"/>
        <v>34212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728312</v>
      </c>
      <c r="O18" s="45">
        <f t="shared" si="1"/>
        <v>129.56982743284112</v>
      </c>
      <c r="P18" s="10"/>
    </row>
    <row r="19" spans="1:16">
      <c r="A19" s="12"/>
      <c r="B19" s="25">
        <v>322</v>
      </c>
      <c r="C19" s="20" t="s">
        <v>0</v>
      </c>
      <c r="D19" s="46">
        <v>138322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138322</v>
      </c>
      <c r="O19" s="47">
        <f t="shared" si="1"/>
        <v>24.608076854652197</v>
      </c>
      <c r="P19" s="9"/>
    </row>
    <row r="20" spans="1:16">
      <c r="A20" s="12"/>
      <c r="B20" s="25">
        <v>323.10000000000002</v>
      </c>
      <c r="C20" s="20" t="s">
        <v>20</v>
      </c>
      <c r="D20" s="46">
        <v>431792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4">SUM(D20:M20)</f>
        <v>431792</v>
      </c>
      <c r="O20" s="47">
        <f t="shared" si="1"/>
        <v>76.817648105319336</v>
      </c>
      <c r="P20" s="9"/>
    </row>
    <row r="21" spans="1:16">
      <c r="A21" s="12"/>
      <c r="B21" s="25">
        <v>323.7</v>
      </c>
      <c r="C21" s="20" t="s">
        <v>21</v>
      </c>
      <c r="D21" s="46">
        <v>111288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111288</v>
      </c>
      <c r="O21" s="47">
        <f t="shared" si="1"/>
        <v>19.798612346557551</v>
      </c>
      <c r="P21" s="9"/>
    </row>
    <row r="22" spans="1:16">
      <c r="A22" s="12"/>
      <c r="B22" s="25">
        <v>324.11</v>
      </c>
      <c r="C22" s="20" t="s">
        <v>22</v>
      </c>
      <c r="D22" s="46">
        <v>0</v>
      </c>
      <c r="E22" s="46">
        <v>0</v>
      </c>
      <c r="F22" s="46">
        <v>0</v>
      </c>
      <c r="G22" s="46">
        <v>5041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5041</v>
      </c>
      <c r="O22" s="47">
        <f t="shared" si="1"/>
        <v>0.89681551325386943</v>
      </c>
      <c r="P22" s="9"/>
    </row>
    <row r="23" spans="1:16">
      <c r="A23" s="12"/>
      <c r="B23" s="25">
        <v>324.12</v>
      </c>
      <c r="C23" s="20" t="s">
        <v>23</v>
      </c>
      <c r="D23" s="46">
        <v>0</v>
      </c>
      <c r="E23" s="46">
        <v>0</v>
      </c>
      <c r="F23" s="46">
        <v>0</v>
      </c>
      <c r="G23" s="46">
        <v>10835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10835</v>
      </c>
      <c r="O23" s="47">
        <f t="shared" si="1"/>
        <v>1.9275929549902153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0</v>
      </c>
      <c r="F24" s="46">
        <v>0</v>
      </c>
      <c r="G24" s="46">
        <v>8865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8865</v>
      </c>
      <c r="O24" s="47">
        <f t="shared" si="1"/>
        <v>1.5771215086283579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0</v>
      </c>
      <c r="F25" s="46">
        <v>0</v>
      </c>
      <c r="G25" s="46">
        <v>9471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9471</v>
      </c>
      <c r="O25" s="47">
        <f t="shared" si="1"/>
        <v>1.6849315068493151</v>
      </c>
      <c r="P25" s="9"/>
    </row>
    <row r="26" spans="1:16">
      <c r="A26" s="12"/>
      <c r="B26" s="25">
        <v>329</v>
      </c>
      <c r="C26" s="20" t="s">
        <v>26</v>
      </c>
      <c r="D26" s="46">
        <v>12698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51" si="5">SUM(D26:M26)</f>
        <v>12698</v>
      </c>
      <c r="O26" s="47">
        <f t="shared" si="1"/>
        <v>2.2590286425902866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SUM(D28:D34)</f>
        <v>571647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571647</v>
      </c>
      <c r="O27" s="45">
        <f t="shared" si="1"/>
        <v>101.69845223269881</v>
      </c>
      <c r="P27" s="10"/>
    </row>
    <row r="28" spans="1:16">
      <c r="A28" s="12"/>
      <c r="B28" s="25">
        <v>334.2</v>
      </c>
      <c r="C28" s="20" t="s">
        <v>28</v>
      </c>
      <c r="D28" s="46">
        <v>4179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4179</v>
      </c>
      <c r="O28" s="47">
        <f t="shared" si="1"/>
        <v>0.74346201743462015</v>
      </c>
      <c r="P28" s="9"/>
    </row>
    <row r="29" spans="1:16">
      <c r="A29" s="12"/>
      <c r="B29" s="25">
        <v>335.12</v>
      </c>
      <c r="C29" s="20" t="s">
        <v>30</v>
      </c>
      <c r="D29" s="46">
        <v>269785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269785</v>
      </c>
      <c r="O29" s="47">
        <f t="shared" si="1"/>
        <v>47.995908201387657</v>
      </c>
      <c r="P29" s="9"/>
    </row>
    <row r="30" spans="1:16">
      <c r="A30" s="12"/>
      <c r="B30" s="25">
        <v>335.14</v>
      </c>
      <c r="C30" s="20" t="s">
        <v>31</v>
      </c>
      <c r="D30" s="46">
        <v>26344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26344</v>
      </c>
      <c r="O30" s="47">
        <f t="shared" si="1"/>
        <v>4.6867105497242481</v>
      </c>
      <c r="P30" s="9"/>
    </row>
    <row r="31" spans="1:16">
      <c r="A31" s="12"/>
      <c r="B31" s="25">
        <v>335.15</v>
      </c>
      <c r="C31" s="20" t="s">
        <v>32</v>
      </c>
      <c r="D31" s="46">
        <v>6170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6170</v>
      </c>
      <c r="O31" s="47">
        <f t="shared" si="1"/>
        <v>1.0976694538338374</v>
      </c>
      <c r="P31" s="9"/>
    </row>
    <row r="32" spans="1:16">
      <c r="A32" s="12"/>
      <c r="B32" s="25">
        <v>335.18</v>
      </c>
      <c r="C32" s="20" t="s">
        <v>33</v>
      </c>
      <c r="D32" s="46">
        <v>253419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253419</v>
      </c>
      <c r="O32" s="47">
        <f t="shared" si="1"/>
        <v>45.084326632271839</v>
      </c>
      <c r="P32" s="9"/>
    </row>
    <row r="33" spans="1:16">
      <c r="A33" s="12"/>
      <c r="B33" s="25">
        <v>335.21</v>
      </c>
      <c r="C33" s="20" t="s">
        <v>34</v>
      </c>
      <c r="D33" s="46">
        <v>600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600</v>
      </c>
      <c r="O33" s="47">
        <f t="shared" si="1"/>
        <v>0.10674257249599715</v>
      </c>
      <c r="P33" s="9"/>
    </row>
    <row r="34" spans="1:16">
      <c r="A34" s="12"/>
      <c r="B34" s="25">
        <v>338</v>
      </c>
      <c r="C34" s="20" t="s">
        <v>35</v>
      </c>
      <c r="D34" s="46">
        <v>11150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11150</v>
      </c>
      <c r="O34" s="47">
        <f t="shared" si="1"/>
        <v>1.9836328055506138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SUM(D36:D38)</f>
        <v>418981</v>
      </c>
      <c r="E35" s="32">
        <f t="shared" si="7"/>
        <v>0</v>
      </c>
      <c r="F35" s="32">
        <f t="shared" si="7"/>
        <v>0</v>
      </c>
      <c r="G35" s="32">
        <f t="shared" si="7"/>
        <v>5720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5"/>
        <v>424701</v>
      </c>
      <c r="O35" s="45">
        <f t="shared" si="1"/>
        <v>75.556128802704151</v>
      </c>
      <c r="P35" s="10"/>
    </row>
    <row r="36" spans="1:16">
      <c r="A36" s="12"/>
      <c r="B36" s="25">
        <v>341.3</v>
      </c>
      <c r="C36" s="20" t="s">
        <v>44</v>
      </c>
      <c r="D36" s="46">
        <v>47</v>
      </c>
      <c r="E36" s="46">
        <v>0</v>
      </c>
      <c r="F36" s="46">
        <v>0</v>
      </c>
      <c r="G36" s="46">
        <v>5720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5767</v>
      </c>
      <c r="O36" s="47">
        <f t="shared" si="1"/>
        <v>1.025974025974026</v>
      </c>
      <c r="P36" s="9"/>
    </row>
    <row r="37" spans="1:16">
      <c r="A37" s="12"/>
      <c r="B37" s="25">
        <v>343.4</v>
      </c>
      <c r="C37" s="20" t="s">
        <v>45</v>
      </c>
      <c r="D37" s="46">
        <v>370838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370838</v>
      </c>
      <c r="O37" s="47">
        <f t="shared" si="1"/>
        <v>65.973670165450983</v>
      </c>
      <c r="P37" s="9"/>
    </row>
    <row r="38" spans="1:16">
      <c r="A38" s="12"/>
      <c r="B38" s="25">
        <v>343.9</v>
      </c>
      <c r="C38" s="20" t="s">
        <v>46</v>
      </c>
      <c r="D38" s="46">
        <v>48096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48096</v>
      </c>
      <c r="O38" s="47">
        <f t="shared" si="1"/>
        <v>8.5564846112791315</v>
      </c>
      <c r="P38" s="9"/>
    </row>
    <row r="39" spans="1:16" ht="15.75">
      <c r="A39" s="29" t="s">
        <v>41</v>
      </c>
      <c r="B39" s="30"/>
      <c r="C39" s="31"/>
      <c r="D39" s="32">
        <f t="shared" ref="D39:M39" si="8">SUM(D40:D41)</f>
        <v>32366</v>
      </c>
      <c r="E39" s="32">
        <f t="shared" si="8"/>
        <v>0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5"/>
        <v>32366</v>
      </c>
      <c r="O39" s="45">
        <f t="shared" si="1"/>
        <v>5.7580501690090733</v>
      </c>
      <c r="P39" s="10"/>
    </row>
    <row r="40" spans="1:16">
      <c r="A40" s="13"/>
      <c r="B40" s="39">
        <v>354</v>
      </c>
      <c r="C40" s="21" t="s">
        <v>49</v>
      </c>
      <c r="D40" s="46">
        <v>1713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1713</v>
      </c>
      <c r="O40" s="47">
        <f t="shared" si="1"/>
        <v>0.30475004447607185</v>
      </c>
      <c r="P40" s="9"/>
    </row>
    <row r="41" spans="1:16">
      <c r="A41" s="13"/>
      <c r="B41" s="39">
        <v>359</v>
      </c>
      <c r="C41" s="21" t="s">
        <v>50</v>
      </c>
      <c r="D41" s="46">
        <v>30653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5"/>
        <v>30653</v>
      </c>
      <c r="O41" s="47">
        <f t="shared" si="1"/>
        <v>5.4533001245330013</v>
      </c>
      <c r="P41" s="9"/>
    </row>
    <row r="42" spans="1:16" ht="15.75">
      <c r="A42" s="29" t="s">
        <v>3</v>
      </c>
      <c r="B42" s="30"/>
      <c r="C42" s="31"/>
      <c r="D42" s="32">
        <f t="shared" ref="D42:M42" si="9">SUM(D43:D47)</f>
        <v>581167</v>
      </c>
      <c r="E42" s="32">
        <f t="shared" si="9"/>
        <v>1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2319641</v>
      </c>
      <c r="L42" s="32">
        <f t="shared" si="9"/>
        <v>0</v>
      </c>
      <c r="M42" s="32">
        <f t="shared" si="9"/>
        <v>0</v>
      </c>
      <c r="N42" s="32">
        <f t="shared" si="5"/>
        <v>2900809</v>
      </c>
      <c r="O42" s="45">
        <f t="shared" si="1"/>
        <v>516.06635829923505</v>
      </c>
      <c r="P42" s="10"/>
    </row>
    <row r="43" spans="1:16">
      <c r="A43" s="12"/>
      <c r="B43" s="25">
        <v>361.1</v>
      </c>
      <c r="C43" s="20" t="s">
        <v>51</v>
      </c>
      <c r="D43" s="46">
        <v>59078</v>
      </c>
      <c r="E43" s="46">
        <v>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257812</v>
      </c>
      <c r="L43" s="46">
        <v>0</v>
      </c>
      <c r="M43" s="46">
        <v>0</v>
      </c>
      <c r="N43" s="46">
        <f t="shared" si="5"/>
        <v>316891</v>
      </c>
      <c r="O43" s="47">
        <f t="shared" si="1"/>
        <v>56.376267568048391</v>
      </c>
      <c r="P43" s="9"/>
    </row>
    <row r="44" spans="1:16">
      <c r="A44" s="12"/>
      <c r="B44" s="25">
        <v>361.3</v>
      </c>
      <c r="C44" s="20" t="s">
        <v>52</v>
      </c>
      <c r="D44" s="46">
        <v>50542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1137897</v>
      </c>
      <c r="L44" s="46">
        <v>0</v>
      </c>
      <c r="M44" s="46">
        <v>0</v>
      </c>
      <c r="N44" s="46">
        <f t="shared" si="5"/>
        <v>1188439</v>
      </c>
      <c r="O44" s="47">
        <f t="shared" si="1"/>
        <v>211.42839352428393</v>
      </c>
      <c r="P44" s="9"/>
    </row>
    <row r="45" spans="1:16">
      <c r="A45" s="12"/>
      <c r="B45" s="25">
        <v>364</v>
      </c>
      <c r="C45" s="20" t="s">
        <v>53</v>
      </c>
      <c r="D45" s="46">
        <v>446810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5"/>
        <v>446810</v>
      </c>
      <c r="O45" s="47">
        <f t="shared" si="1"/>
        <v>79.489414694894151</v>
      </c>
      <c r="P45" s="9"/>
    </row>
    <row r="46" spans="1:16">
      <c r="A46" s="12"/>
      <c r="B46" s="25">
        <v>368</v>
      </c>
      <c r="C46" s="20" t="s">
        <v>54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923932</v>
      </c>
      <c r="L46" s="46">
        <v>0</v>
      </c>
      <c r="M46" s="46">
        <v>0</v>
      </c>
      <c r="N46" s="46">
        <f t="shared" si="5"/>
        <v>923932</v>
      </c>
      <c r="O46" s="47">
        <f t="shared" si="1"/>
        <v>164.37146415228608</v>
      </c>
      <c r="P46" s="9"/>
    </row>
    <row r="47" spans="1:16">
      <c r="A47" s="12"/>
      <c r="B47" s="25">
        <v>369.9</v>
      </c>
      <c r="C47" s="20" t="s">
        <v>55</v>
      </c>
      <c r="D47" s="46">
        <v>24737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5"/>
        <v>24737</v>
      </c>
      <c r="O47" s="47">
        <f t="shared" si="1"/>
        <v>4.4008183597224697</v>
      </c>
      <c r="P47" s="9"/>
    </row>
    <row r="48" spans="1:16" ht="15.75">
      <c r="A48" s="29" t="s">
        <v>42</v>
      </c>
      <c r="B48" s="30"/>
      <c r="C48" s="31"/>
      <c r="D48" s="32">
        <f t="shared" ref="D48:M48" si="10">SUM(D49:D50)</f>
        <v>396626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si="5"/>
        <v>396626</v>
      </c>
      <c r="O48" s="45">
        <f t="shared" si="1"/>
        <v>70.561465931328939</v>
      </c>
      <c r="P48" s="9"/>
    </row>
    <row r="49" spans="1:119">
      <c r="A49" s="12"/>
      <c r="B49" s="25">
        <v>381</v>
      </c>
      <c r="C49" s="20" t="s">
        <v>56</v>
      </c>
      <c r="D49" s="46">
        <v>5720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5"/>
        <v>5720</v>
      </c>
      <c r="O49" s="47">
        <f t="shared" si="1"/>
        <v>1.0176125244618395</v>
      </c>
      <c r="P49" s="9"/>
    </row>
    <row r="50" spans="1:119" ht="15.75" thickBot="1">
      <c r="A50" s="12"/>
      <c r="B50" s="25">
        <v>384</v>
      </c>
      <c r="C50" s="20" t="s">
        <v>57</v>
      </c>
      <c r="D50" s="46">
        <v>390906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5"/>
        <v>390906</v>
      </c>
      <c r="O50" s="47">
        <f t="shared" si="1"/>
        <v>69.5438534068671</v>
      </c>
      <c r="P50" s="9"/>
    </row>
    <row r="51" spans="1:119" ht="16.5" thickBot="1">
      <c r="A51" s="14" t="s">
        <v>47</v>
      </c>
      <c r="B51" s="23"/>
      <c r="C51" s="22"/>
      <c r="D51" s="15">
        <f t="shared" ref="D51:M51" si="11">SUM(D5,D18,D27,D35,D39,D42,D48)</f>
        <v>6704394</v>
      </c>
      <c r="E51" s="15">
        <f t="shared" si="11"/>
        <v>1</v>
      </c>
      <c r="F51" s="15">
        <f t="shared" si="11"/>
        <v>0</v>
      </c>
      <c r="G51" s="15">
        <f t="shared" si="11"/>
        <v>39932</v>
      </c>
      <c r="H51" s="15">
        <f t="shared" si="11"/>
        <v>0</v>
      </c>
      <c r="I51" s="15">
        <f t="shared" si="11"/>
        <v>0</v>
      </c>
      <c r="J51" s="15">
        <f t="shared" si="11"/>
        <v>0</v>
      </c>
      <c r="K51" s="15">
        <f t="shared" si="11"/>
        <v>2319641</v>
      </c>
      <c r="L51" s="15">
        <f t="shared" si="11"/>
        <v>0</v>
      </c>
      <c r="M51" s="15">
        <f t="shared" si="11"/>
        <v>0</v>
      </c>
      <c r="N51" s="15">
        <f t="shared" si="5"/>
        <v>9063968</v>
      </c>
      <c r="O51" s="38">
        <f t="shared" si="1"/>
        <v>1612.5187689023305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70</v>
      </c>
      <c r="M53" s="48"/>
      <c r="N53" s="48"/>
      <c r="O53" s="43">
        <v>5621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thickBot="1">
      <c r="A55" s="52" t="s">
        <v>71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A55:O55"/>
    <mergeCell ref="L53:N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>SUM(D6:D17)</f>
        <v>4321691</v>
      </c>
      <c r="E5" s="27">
        <f t="shared" ref="E5:M5" si="0">SUM(E6:E17)</f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4321691</v>
      </c>
      <c r="O5" s="33">
        <f t="shared" ref="O5:O36" si="1">(N5/O$55)</f>
        <v>803.73647015064159</v>
      </c>
      <c r="P5" s="6"/>
    </row>
    <row r="6" spans="1:133">
      <c r="A6" s="12"/>
      <c r="B6" s="25">
        <v>311</v>
      </c>
      <c r="C6" s="20" t="s">
        <v>2</v>
      </c>
      <c r="D6" s="46">
        <v>2131154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2131154</v>
      </c>
      <c r="O6" s="47">
        <f t="shared" si="1"/>
        <v>396.34628975265019</v>
      </c>
      <c r="P6" s="9"/>
    </row>
    <row r="7" spans="1:133">
      <c r="A7" s="12"/>
      <c r="B7" s="25">
        <v>312.3</v>
      </c>
      <c r="C7" s="20" t="s">
        <v>10</v>
      </c>
      <c r="D7" s="46">
        <v>71314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71314</v>
      </c>
      <c r="O7" s="47">
        <f t="shared" si="1"/>
        <v>13.262785940115306</v>
      </c>
      <c r="P7" s="9"/>
    </row>
    <row r="8" spans="1:133">
      <c r="A8" s="12"/>
      <c r="B8" s="25">
        <v>312.41000000000003</v>
      </c>
      <c r="C8" s="20" t="s">
        <v>12</v>
      </c>
      <c r="D8" s="46">
        <v>368918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368918</v>
      </c>
      <c r="O8" s="47">
        <f t="shared" si="1"/>
        <v>68.610377533940863</v>
      </c>
      <c r="P8" s="9"/>
    </row>
    <row r="9" spans="1:133">
      <c r="A9" s="12"/>
      <c r="B9" s="25">
        <v>312.42</v>
      </c>
      <c r="C9" s="20" t="s">
        <v>11</v>
      </c>
      <c r="D9" s="46">
        <v>243318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243318</v>
      </c>
      <c r="O9" s="47">
        <f t="shared" si="1"/>
        <v>45.25162730146922</v>
      </c>
      <c r="P9" s="9"/>
    </row>
    <row r="10" spans="1:133">
      <c r="A10" s="12"/>
      <c r="B10" s="25">
        <v>312.51</v>
      </c>
      <c r="C10" s="20" t="s">
        <v>65</v>
      </c>
      <c r="D10" s="46">
        <v>51613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51613</v>
      </c>
      <c r="O10" s="47">
        <f t="shared" si="1"/>
        <v>9.5988469406732371</v>
      </c>
      <c r="P10" s="9"/>
    </row>
    <row r="11" spans="1:133">
      <c r="A11" s="12"/>
      <c r="B11" s="25">
        <v>312.52</v>
      </c>
      <c r="C11" s="20" t="s">
        <v>66</v>
      </c>
      <c r="D11" s="46">
        <v>83892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83892</v>
      </c>
      <c r="O11" s="47">
        <f t="shared" si="1"/>
        <v>15.602008554956296</v>
      </c>
      <c r="P11" s="9"/>
    </row>
    <row r="12" spans="1:133">
      <c r="A12" s="12"/>
      <c r="B12" s="25">
        <v>312.60000000000002</v>
      </c>
      <c r="C12" s="20" t="s">
        <v>13</v>
      </c>
      <c r="D12" s="46">
        <v>539283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539283</v>
      </c>
      <c r="O12" s="47">
        <f t="shared" si="1"/>
        <v>100.29440208294588</v>
      </c>
      <c r="P12" s="9"/>
    </row>
    <row r="13" spans="1:133">
      <c r="A13" s="12"/>
      <c r="B13" s="25">
        <v>314.10000000000002</v>
      </c>
      <c r="C13" s="20" t="s">
        <v>14</v>
      </c>
      <c r="D13" s="46">
        <v>406558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406558</v>
      </c>
      <c r="O13" s="47">
        <f t="shared" si="1"/>
        <v>75.610563511251627</v>
      </c>
      <c r="P13" s="9"/>
    </row>
    <row r="14" spans="1:133">
      <c r="A14" s="12"/>
      <c r="B14" s="25">
        <v>314.8</v>
      </c>
      <c r="C14" s="20" t="s">
        <v>15</v>
      </c>
      <c r="D14" s="46">
        <v>26612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26612</v>
      </c>
      <c r="O14" s="47">
        <f t="shared" si="1"/>
        <v>4.9492281941603125</v>
      </c>
      <c r="P14" s="9"/>
    </row>
    <row r="15" spans="1:133">
      <c r="A15" s="12"/>
      <c r="B15" s="25">
        <v>315</v>
      </c>
      <c r="C15" s="20" t="s">
        <v>16</v>
      </c>
      <c r="D15" s="46">
        <v>317872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317872</v>
      </c>
      <c r="O15" s="47">
        <f t="shared" si="1"/>
        <v>59.116979728473126</v>
      </c>
      <c r="P15" s="9"/>
    </row>
    <row r="16" spans="1:133">
      <c r="A16" s="12"/>
      <c r="B16" s="25">
        <v>316</v>
      </c>
      <c r="C16" s="20" t="s">
        <v>17</v>
      </c>
      <c r="D16" s="46">
        <v>70227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70227</v>
      </c>
      <c r="O16" s="47">
        <f t="shared" si="1"/>
        <v>13.060628603310397</v>
      </c>
      <c r="P16" s="9"/>
    </row>
    <row r="17" spans="1:16">
      <c r="A17" s="12"/>
      <c r="B17" s="25">
        <v>319</v>
      </c>
      <c r="C17" s="20" t="s">
        <v>18</v>
      </c>
      <c r="D17" s="46">
        <v>10930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10930</v>
      </c>
      <c r="O17" s="47">
        <f t="shared" si="1"/>
        <v>2.0327320066951833</v>
      </c>
      <c r="P17" s="9"/>
    </row>
    <row r="18" spans="1:16" ht="15.75">
      <c r="A18" s="29" t="s">
        <v>19</v>
      </c>
      <c r="B18" s="30"/>
      <c r="C18" s="31"/>
      <c r="D18" s="32">
        <f t="shared" ref="D18:M18" si="3">SUM(D19:D26)</f>
        <v>716195</v>
      </c>
      <c r="E18" s="32">
        <f t="shared" si="3"/>
        <v>0</v>
      </c>
      <c r="F18" s="32">
        <f t="shared" si="3"/>
        <v>0</v>
      </c>
      <c r="G18" s="32">
        <f t="shared" si="3"/>
        <v>9149</v>
      </c>
      <c r="H18" s="32">
        <f t="shared" si="3"/>
        <v>0</v>
      </c>
      <c r="I18" s="32">
        <f t="shared" si="3"/>
        <v>0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725344</v>
      </c>
      <c r="O18" s="45">
        <f t="shared" si="1"/>
        <v>134.89752650176678</v>
      </c>
      <c r="P18" s="10"/>
    </row>
    <row r="19" spans="1:16">
      <c r="A19" s="12"/>
      <c r="B19" s="25">
        <v>322</v>
      </c>
      <c r="C19" s="20" t="s">
        <v>0</v>
      </c>
      <c r="D19" s="46">
        <v>115797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115797</v>
      </c>
      <c r="O19" s="47">
        <f t="shared" si="1"/>
        <v>21.53561465501209</v>
      </c>
      <c r="P19" s="9"/>
    </row>
    <row r="20" spans="1:16">
      <c r="A20" s="12"/>
      <c r="B20" s="25">
        <v>323.10000000000002</v>
      </c>
      <c r="C20" s="20" t="s">
        <v>20</v>
      </c>
      <c r="D20" s="46">
        <v>467830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4">SUM(D20:M20)</f>
        <v>467830</v>
      </c>
      <c r="O20" s="47">
        <f t="shared" si="1"/>
        <v>87.005765296633811</v>
      </c>
      <c r="P20" s="9"/>
    </row>
    <row r="21" spans="1:16">
      <c r="A21" s="12"/>
      <c r="B21" s="25">
        <v>323.7</v>
      </c>
      <c r="C21" s="20" t="s">
        <v>21</v>
      </c>
      <c r="D21" s="46">
        <v>115029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115029</v>
      </c>
      <c r="O21" s="47">
        <f t="shared" si="1"/>
        <v>21.392784080342199</v>
      </c>
      <c r="P21" s="9"/>
    </row>
    <row r="22" spans="1:16">
      <c r="A22" s="12"/>
      <c r="B22" s="25">
        <v>324.11</v>
      </c>
      <c r="C22" s="20" t="s">
        <v>22</v>
      </c>
      <c r="D22" s="46">
        <v>0</v>
      </c>
      <c r="E22" s="46">
        <v>0</v>
      </c>
      <c r="F22" s="46">
        <v>0</v>
      </c>
      <c r="G22" s="46">
        <v>1522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1522</v>
      </c>
      <c r="O22" s="47">
        <f t="shared" si="1"/>
        <v>0.28305746698902734</v>
      </c>
      <c r="P22" s="9"/>
    </row>
    <row r="23" spans="1:16">
      <c r="A23" s="12"/>
      <c r="B23" s="25">
        <v>324.12</v>
      </c>
      <c r="C23" s="20" t="s">
        <v>23</v>
      </c>
      <c r="D23" s="46">
        <v>0</v>
      </c>
      <c r="E23" s="46">
        <v>0</v>
      </c>
      <c r="F23" s="46">
        <v>0</v>
      </c>
      <c r="G23" s="46">
        <v>3156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3156</v>
      </c>
      <c r="O23" s="47">
        <f t="shared" si="1"/>
        <v>0.58694439278408039</v>
      </c>
      <c r="P23" s="9"/>
    </row>
    <row r="24" spans="1:16">
      <c r="A24" s="12"/>
      <c r="B24" s="25">
        <v>324.31</v>
      </c>
      <c r="C24" s="20" t="s">
        <v>24</v>
      </c>
      <c r="D24" s="46">
        <v>0</v>
      </c>
      <c r="E24" s="46">
        <v>0</v>
      </c>
      <c r="F24" s="46">
        <v>0</v>
      </c>
      <c r="G24" s="46">
        <v>1490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1490</v>
      </c>
      <c r="O24" s="47">
        <f t="shared" si="1"/>
        <v>0.27710619304444856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0</v>
      </c>
      <c r="F25" s="46">
        <v>0</v>
      </c>
      <c r="G25" s="46">
        <v>2981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2981</v>
      </c>
      <c r="O25" s="47">
        <f t="shared" si="1"/>
        <v>0.55439836339966519</v>
      </c>
      <c r="P25" s="9"/>
    </row>
    <row r="26" spans="1:16">
      <c r="A26" s="12"/>
      <c r="B26" s="25">
        <v>329</v>
      </c>
      <c r="C26" s="20" t="s">
        <v>26</v>
      </c>
      <c r="D26" s="46">
        <v>17539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17539</v>
      </c>
      <c r="O26" s="47">
        <f t="shared" si="1"/>
        <v>3.2618560535614654</v>
      </c>
      <c r="P26" s="9"/>
    </row>
    <row r="27" spans="1:16" ht="15.75">
      <c r="A27" s="29" t="s">
        <v>27</v>
      </c>
      <c r="B27" s="30"/>
      <c r="C27" s="31"/>
      <c r="D27" s="32">
        <f t="shared" ref="D27:M27" si="5">SUM(D28:D35)</f>
        <v>659544</v>
      </c>
      <c r="E27" s="32">
        <f t="shared" si="5"/>
        <v>0</v>
      </c>
      <c r="F27" s="32">
        <f t="shared" si="5"/>
        <v>0</v>
      </c>
      <c r="G27" s="32">
        <f t="shared" si="5"/>
        <v>0</v>
      </c>
      <c r="H27" s="32">
        <f t="shared" si="5"/>
        <v>0</v>
      </c>
      <c r="I27" s="32">
        <f t="shared" si="5"/>
        <v>0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44">
        <f>SUM(D27:M27)</f>
        <v>659544</v>
      </c>
      <c r="O27" s="45">
        <f t="shared" si="1"/>
        <v>122.6602194532267</v>
      </c>
      <c r="P27" s="10"/>
    </row>
    <row r="28" spans="1:16">
      <c r="A28" s="12"/>
      <c r="B28" s="25">
        <v>334.2</v>
      </c>
      <c r="C28" s="20" t="s">
        <v>28</v>
      </c>
      <c r="D28" s="46">
        <v>15078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15078</v>
      </c>
      <c r="O28" s="47">
        <f t="shared" si="1"/>
        <v>2.8041658917612051</v>
      </c>
      <c r="P28" s="9"/>
    </row>
    <row r="29" spans="1:16">
      <c r="A29" s="12"/>
      <c r="B29" s="25">
        <v>334.39</v>
      </c>
      <c r="C29" s="20" t="s">
        <v>29</v>
      </c>
      <c r="D29" s="46">
        <v>48373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48373</v>
      </c>
      <c r="O29" s="47">
        <f t="shared" si="1"/>
        <v>8.9962804537846388</v>
      </c>
      <c r="P29" s="9"/>
    </row>
    <row r="30" spans="1:16">
      <c r="A30" s="12"/>
      <c r="B30" s="25">
        <v>335.12</v>
      </c>
      <c r="C30" s="20" t="s">
        <v>30</v>
      </c>
      <c r="D30" s="46">
        <v>271871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271871</v>
      </c>
      <c r="O30" s="47">
        <f t="shared" si="1"/>
        <v>50.561837455830386</v>
      </c>
      <c r="P30" s="9"/>
    </row>
    <row r="31" spans="1:16">
      <c r="A31" s="12"/>
      <c r="B31" s="25">
        <v>335.14</v>
      </c>
      <c r="C31" s="20" t="s">
        <v>31</v>
      </c>
      <c r="D31" s="46">
        <v>28175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28175</v>
      </c>
      <c r="O31" s="47">
        <f t="shared" si="1"/>
        <v>5.2399107308908315</v>
      </c>
      <c r="P31" s="9"/>
    </row>
    <row r="32" spans="1:16">
      <c r="A32" s="12"/>
      <c r="B32" s="25">
        <v>335.15</v>
      </c>
      <c r="C32" s="20" t="s">
        <v>32</v>
      </c>
      <c r="D32" s="46">
        <v>6143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6143</v>
      </c>
      <c r="O32" s="47">
        <f t="shared" si="1"/>
        <v>1.1424586200483542</v>
      </c>
      <c r="P32" s="9"/>
    </row>
    <row r="33" spans="1:16">
      <c r="A33" s="12"/>
      <c r="B33" s="25">
        <v>335.18</v>
      </c>
      <c r="C33" s="20" t="s">
        <v>33</v>
      </c>
      <c r="D33" s="46">
        <v>278668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278668</v>
      </c>
      <c r="O33" s="47">
        <f t="shared" si="1"/>
        <v>51.825925237121069</v>
      </c>
      <c r="P33" s="9"/>
    </row>
    <row r="34" spans="1:16">
      <c r="A34" s="12"/>
      <c r="B34" s="25">
        <v>335.21</v>
      </c>
      <c r="C34" s="20" t="s">
        <v>34</v>
      </c>
      <c r="D34" s="46">
        <v>600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600</v>
      </c>
      <c r="O34" s="47">
        <f t="shared" si="1"/>
        <v>0.11158638646085177</v>
      </c>
      <c r="P34" s="9"/>
    </row>
    <row r="35" spans="1:16">
      <c r="A35" s="12"/>
      <c r="B35" s="25">
        <v>338</v>
      </c>
      <c r="C35" s="20" t="s">
        <v>35</v>
      </c>
      <c r="D35" s="46">
        <v>10636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53" si="7">SUM(D35:M35)</f>
        <v>10636</v>
      </c>
      <c r="O35" s="47">
        <f t="shared" si="1"/>
        <v>1.9780546773293659</v>
      </c>
      <c r="P35" s="9"/>
    </row>
    <row r="36" spans="1:16" ht="15.75">
      <c r="A36" s="29" t="s">
        <v>40</v>
      </c>
      <c r="B36" s="30"/>
      <c r="C36" s="31"/>
      <c r="D36" s="32">
        <f t="shared" ref="D36:M36" si="8">SUM(D37:D40)</f>
        <v>483555</v>
      </c>
      <c r="E36" s="32">
        <f t="shared" si="8"/>
        <v>0</v>
      </c>
      <c r="F36" s="32">
        <f t="shared" si="8"/>
        <v>0</v>
      </c>
      <c r="G36" s="32">
        <f t="shared" si="8"/>
        <v>1929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485484</v>
      </c>
      <c r="O36" s="45">
        <f t="shared" si="1"/>
        <v>90.28900874093361</v>
      </c>
      <c r="P36" s="10"/>
    </row>
    <row r="37" spans="1:16">
      <c r="A37" s="12"/>
      <c r="B37" s="25">
        <v>341.2</v>
      </c>
      <c r="C37" s="20" t="s">
        <v>43</v>
      </c>
      <c r="D37" s="46">
        <v>625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625</v>
      </c>
      <c r="O37" s="47">
        <f t="shared" ref="O37:O53" si="9">(N37/O$55)</f>
        <v>0.11623581923005394</v>
      </c>
      <c r="P37" s="9"/>
    </row>
    <row r="38" spans="1:16">
      <c r="A38" s="12"/>
      <c r="B38" s="25">
        <v>341.3</v>
      </c>
      <c r="C38" s="20" t="s">
        <v>44</v>
      </c>
      <c r="D38" s="46">
        <v>46</v>
      </c>
      <c r="E38" s="46">
        <v>0</v>
      </c>
      <c r="F38" s="46">
        <v>0</v>
      </c>
      <c r="G38" s="46">
        <v>1929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1975</v>
      </c>
      <c r="O38" s="47">
        <f t="shared" si="9"/>
        <v>0.36730518876697044</v>
      </c>
      <c r="P38" s="9"/>
    </row>
    <row r="39" spans="1:16">
      <c r="A39" s="12"/>
      <c r="B39" s="25">
        <v>343.4</v>
      </c>
      <c r="C39" s="20" t="s">
        <v>45</v>
      </c>
      <c r="D39" s="46">
        <v>417879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417879</v>
      </c>
      <c r="O39" s="47">
        <f t="shared" si="9"/>
        <v>77.716012646457131</v>
      </c>
      <c r="P39" s="9"/>
    </row>
    <row r="40" spans="1:16">
      <c r="A40" s="12"/>
      <c r="B40" s="25">
        <v>343.9</v>
      </c>
      <c r="C40" s="20" t="s">
        <v>46</v>
      </c>
      <c r="D40" s="46">
        <v>65005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65005</v>
      </c>
      <c r="O40" s="47">
        <f t="shared" si="9"/>
        <v>12.08945508647945</v>
      </c>
      <c r="P40" s="9"/>
    </row>
    <row r="41" spans="1:16" ht="15.75">
      <c r="A41" s="29" t="s">
        <v>41</v>
      </c>
      <c r="B41" s="30"/>
      <c r="C41" s="31"/>
      <c r="D41" s="32">
        <f t="shared" ref="D41:M41" si="10">SUM(D42:D43)</f>
        <v>49701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7"/>
        <v>49701</v>
      </c>
      <c r="O41" s="45">
        <f t="shared" si="9"/>
        <v>9.2432583224846567</v>
      </c>
      <c r="P41" s="10"/>
    </row>
    <row r="42" spans="1:16">
      <c r="A42" s="13"/>
      <c r="B42" s="39">
        <v>354</v>
      </c>
      <c r="C42" s="21" t="s">
        <v>49</v>
      </c>
      <c r="D42" s="46">
        <v>1765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1765</v>
      </c>
      <c r="O42" s="47">
        <f t="shared" si="9"/>
        <v>0.32824995350567232</v>
      </c>
      <c r="P42" s="9"/>
    </row>
    <row r="43" spans="1:16">
      <c r="A43" s="13"/>
      <c r="B43" s="39">
        <v>359</v>
      </c>
      <c r="C43" s="21" t="s">
        <v>50</v>
      </c>
      <c r="D43" s="46">
        <v>47936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47936</v>
      </c>
      <c r="O43" s="47">
        <f t="shared" si="9"/>
        <v>8.9150083689789845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SUM(D45:D49)</f>
        <v>532408</v>
      </c>
      <c r="E44" s="32">
        <f t="shared" si="11"/>
        <v>10</v>
      </c>
      <c r="F44" s="32">
        <f t="shared" si="11"/>
        <v>0</v>
      </c>
      <c r="G44" s="32">
        <f t="shared" si="11"/>
        <v>3554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1020506</v>
      </c>
      <c r="L44" s="32">
        <f t="shared" si="11"/>
        <v>0</v>
      </c>
      <c r="M44" s="32">
        <f t="shared" si="11"/>
        <v>0</v>
      </c>
      <c r="N44" s="32">
        <f t="shared" si="7"/>
        <v>1556478</v>
      </c>
      <c r="O44" s="45">
        <f t="shared" si="9"/>
        <v>289.46959270968944</v>
      </c>
      <c r="P44" s="10"/>
    </row>
    <row r="45" spans="1:16">
      <c r="A45" s="12"/>
      <c r="B45" s="25">
        <v>361.1</v>
      </c>
      <c r="C45" s="20" t="s">
        <v>51</v>
      </c>
      <c r="D45" s="46">
        <v>68411</v>
      </c>
      <c r="E45" s="46">
        <v>10</v>
      </c>
      <c r="F45" s="46">
        <v>0</v>
      </c>
      <c r="G45" s="46">
        <v>3554</v>
      </c>
      <c r="H45" s="46">
        <v>0</v>
      </c>
      <c r="I45" s="46">
        <v>0</v>
      </c>
      <c r="J45" s="46">
        <v>0</v>
      </c>
      <c r="K45" s="46">
        <v>111327</v>
      </c>
      <c r="L45" s="46">
        <v>0</v>
      </c>
      <c r="M45" s="46">
        <v>0</v>
      </c>
      <c r="N45" s="46">
        <f t="shared" si="7"/>
        <v>183302</v>
      </c>
      <c r="O45" s="47">
        <f t="shared" si="9"/>
        <v>34.090013018411753</v>
      </c>
      <c r="P45" s="9"/>
    </row>
    <row r="46" spans="1:16">
      <c r="A46" s="12"/>
      <c r="B46" s="25">
        <v>361.3</v>
      </c>
      <c r="C46" s="20" t="s">
        <v>52</v>
      </c>
      <c r="D46" s="46">
        <v>-46639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53893</v>
      </c>
      <c r="L46" s="46">
        <v>0</v>
      </c>
      <c r="M46" s="46">
        <v>0</v>
      </c>
      <c r="N46" s="46">
        <f t="shared" si="7"/>
        <v>7254</v>
      </c>
      <c r="O46" s="47">
        <f t="shared" si="9"/>
        <v>1.349079412311698</v>
      </c>
      <c r="P46" s="9"/>
    </row>
    <row r="47" spans="1:16">
      <c r="A47" s="12"/>
      <c r="B47" s="25">
        <v>364</v>
      </c>
      <c r="C47" s="20" t="s">
        <v>53</v>
      </c>
      <c r="D47" s="46">
        <v>456000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456000</v>
      </c>
      <c r="O47" s="47">
        <f t="shared" si="9"/>
        <v>84.805653710247356</v>
      </c>
      <c r="P47" s="9"/>
    </row>
    <row r="48" spans="1:16">
      <c r="A48" s="12"/>
      <c r="B48" s="25">
        <v>368</v>
      </c>
      <c r="C48" s="20" t="s">
        <v>54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855286</v>
      </c>
      <c r="L48" s="46">
        <v>0</v>
      </c>
      <c r="M48" s="46">
        <v>0</v>
      </c>
      <c r="N48" s="46">
        <f t="shared" si="7"/>
        <v>855286</v>
      </c>
      <c r="O48" s="47">
        <f t="shared" si="9"/>
        <v>159.06379021759346</v>
      </c>
      <c r="P48" s="9"/>
    </row>
    <row r="49" spans="1:119">
      <c r="A49" s="12"/>
      <c r="B49" s="25">
        <v>369.9</v>
      </c>
      <c r="C49" s="20" t="s">
        <v>55</v>
      </c>
      <c r="D49" s="46">
        <v>54636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54636</v>
      </c>
      <c r="O49" s="47">
        <f t="shared" si="9"/>
        <v>10.161056351125163</v>
      </c>
      <c r="P49" s="9"/>
    </row>
    <row r="50" spans="1:119" ht="15.75">
      <c r="A50" s="29" t="s">
        <v>42</v>
      </c>
      <c r="B50" s="30"/>
      <c r="C50" s="31"/>
      <c r="D50" s="32">
        <f t="shared" ref="D50:M50" si="12">SUM(D51:D52)</f>
        <v>1116938</v>
      </c>
      <c r="E50" s="32">
        <f t="shared" si="12"/>
        <v>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7"/>
        <v>1116938</v>
      </c>
      <c r="O50" s="45">
        <f t="shared" si="9"/>
        <v>207.72512553468476</v>
      </c>
      <c r="P50" s="9"/>
    </row>
    <row r="51" spans="1:119">
      <c r="A51" s="12"/>
      <c r="B51" s="25">
        <v>381</v>
      </c>
      <c r="C51" s="20" t="s">
        <v>56</v>
      </c>
      <c r="D51" s="46">
        <v>659745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659745</v>
      </c>
      <c r="O51" s="47">
        <f t="shared" si="9"/>
        <v>122.69760089269109</v>
      </c>
      <c r="P51" s="9"/>
    </row>
    <row r="52" spans="1:119" ht="15.75" thickBot="1">
      <c r="A52" s="12"/>
      <c r="B52" s="25">
        <v>384</v>
      </c>
      <c r="C52" s="20" t="s">
        <v>57</v>
      </c>
      <c r="D52" s="46">
        <v>457193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457193</v>
      </c>
      <c r="O52" s="47">
        <f t="shared" si="9"/>
        <v>85.027524641993679</v>
      </c>
      <c r="P52" s="9"/>
    </row>
    <row r="53" spans="1:119" ht="16.5" thickBot="1">
      <c r="A53" s="14" t="s">
        <v>47</v>
      </c>
      <c r="B53" s="23"/>
      <c r="C53" s="22"/>
      <c r="D53" s="15">
        <f t="shared" ref="D53:M53" si="13">SUM(D5,D18,D27,D36,D41,D44,D50)</f>
        <v>7880032</v>
      </c>
      <c r="E53" s="15">
        <f t="shared" si="13"/>
        <v>10</v>
      </c>
      <c r="F53" s="15">
        <f t="shared" si="13"/>
        <v>0</v>
      </c>
      <c r="G53" s="15">
        <f t="shared" si="13"/>
        <v>14632</v>
      </c>
      <c r="H53" s="15">
        <f t="shared" si="13"/>
        <v>0</v>
      </c>
      <c r="I53" s="15">
        <f t="shared" si="13"/>
        <v>0</v>
      </c>
      <c r="J53" s="15">
        <f t="shared" si="13"/>
        <v>0</v>
      </c>
      <c r="K53" s="15">
        <f t="shared" si="13"/>
        <v>1020506</v>
      </c>
      <c r="L53" s="15">
        <f t="shared" si="13"/>
        <v>0</v>
      </c>
      <c r="M53" s="15">
        <f t="shared" si="13"/>
        <v>0</v>
      </c>
      <c r="N53" s="15">
        <f t="shared" si="7"/>
        <v>8915180</v>
      </c>
      <c r="O53" s="38">
        <f t="shared" si="9"/>
        <v>1658.0212014134277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64</v>
      </c>
      <c r="M55" s="48"/>
      <c r="N55" s="48"/>
      <c r="O55" s="43">
        <v>5377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thickBot="1">
      <c r="A57" s="52" t="s">
        <v>71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A57:O57"/>
    <mergeCell ref="A56:O56"/>
    <mergeCell ref="L55:N5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4570253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4570253</v>
      </c>
      <c r="O5" s="33">
        <f t="shared" ref="O5:O49" si="1">(N5/O$51)</f>
        <v>831.55986171761276</v>
      </c>
      <c r="P5" s="6"/>
    </row>
    <row r="6" spans="1:133">
      <c r="A6" s="12"/>
      <c r="B6" s="25">
        <v>311</v>
      </c>
      <c r="C6" s="20" t="s">
        <v>2</v>
      </c>
      <c r="D6" s="46">
        <v>2205807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2205807</v>
      </c>
      <c r="O6" s="47">
        <f t="shared" si="1"/>
        <v>401.3477074235808</v>
      </c>
      <c r="P6" s="9"/>
    </row>
    <row r="7" spans="1:133">
      <c r="A7" s="12"/>
      <c r="B7" s="25">
        <v>312.41000000000003</v>
      </c>
      <c r="C7" s="20" t="s">
        <v>12</v>
      </c>
      <c r="D7" s="46">
        <v>426536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426536</v>
      </c>
      <c r="O7" s="47">
        <f t="shared" si="1"/>
        <v>77.608442503639012</v>
      </c>
      <c r="P7" s="9"/>
    </row>
    <row r="8" spans="1:133">
      <c r="A8" s="12"/>
      <c r="B8" s="25">
        <v>312.42</v>
      </c>
      <c r="C8" s="20" t="s">
        <v>11</v>
      </c>
      <c r="D8" s="46">
        <v>181203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181203</v>
      </c>
      <c r="O8" s="47">
        <f t="shared" si="1"/>
        <v>32.969978165938862</v>
      </c>
      <c r="P8" s="9"/>
    </row>
    <row r="9" spans="1:133">
      <c r="A9" s="12"/>
      <c r="B9" s="25">
        <v>312.51</v>
      </c>
      <c r="C9" s="20" t="s">
        <v>65</v>
      </c>
      <c r="D9" s="46">
        <v>62594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62594</v>
      </c>
      <c r="O9" s="47">
        <f t="shared" si="1"/>
        <v>11.38901018922853</v>
      </c>
      <c r="P9" s="9"/>
    </row>
    <row r="10" spans="1:133">
      <c r="A10" s="12"/>
      <c r="B10" s="25">
        <v>312.52</v>
      </c>
      <c r="C10" s="20" t="s">
        <v>66</v>
      </c>
      <c r="D10" s="46">
        <v>134381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134381</v>
      </c>
      <c r="O10" s="47">
        <f t="shared" si="1"/>
        <v>24.450691411935953</v>
      </c>
      <c r="P10" s="9"/>
    </row>
    <row r="11" spans="1:133">
      <c r="A11" s="12"/>
      <c r="B11" s="25">
        <v>312.60000000000002</v>
      </c>
      <c r="C11" s="20" t="s">
        <v>13</v>
      </c>
      <c r="D11" s="46">
        <v>658533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658533</v>
      </c>
      <c r="O11" s="47">
        <f t="shared" si="1"/>
        <v>119.82041484716157</v>
      </c>
      <c r="P11" s="9"/>
    </row>
    <row r="12" spans="1:133">
      <c r="A12" s="12"/>
      <c r="B12" s="25">
        <v>314.10000000000002</v>
      </c>
      <c r="C12" s="20" t="s">
        <v>14</v>
      </c>
      <c r="D12" s="46">
        <v>402052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402052</v>
      </c>
      <c r="O12" s="47">
        <f t="shared" si="1"/>
        <v>73.153566229985444</v>
      </c>
      <c r="P12" s="9"/>
    </row>
    <row r="13" spans="1:133">
      <c r="A13" s="12"/>
      <c r="B13" s="25">
        <v>314.2</v>
      </c>
      <c r="C13" s="20" t="s">
        <v>82</v>
      </c>
      <c r="D13" s="46">
        <v>361532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361532</v>
      </c>
      <c r="O13" s="47">
        <f t="shared" si="1"/>
        <v>65.780931586608446</v>
      </c>
      <c r="P13" s="9"/>
    </row>
    <row r="14" spans="1:133">
      <c r="A14" s="12"/>
      <c r="B14" s="25">
        <v>314.8</v>
      </c>
      <c r="C14" s="20" t="s">
        <v>15</v>
      </c>
      <c r="D14" s="46">
        <v>38512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38512</v>
      </c>
      <c r="O14" s="47">
        <f t="shared" si="1"/>
        <v>7.0072780203784575</v>
      </c>
      <c r="P14" s="9"/>
    </row>
    <row r="15" spans="1:133">
      <c r="A15" s="12"/>
      <c r="B15" s="25">
        <v>316</v>
      </c>
      <c r="C15" s="20" t="s">
        <v>17</v>
      </c>
      <c r="D15" s="46">
        <v>71827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71827</v>
      </c>
      <c r="O15" s="47">
        <f t="shared" si="1"/>
        <v>13.06895924308588</v>
      </c>
      <c r="P15" s="9"/>
    </row>
    <row r="16" spans="1:133">
      <c r="A16" s="12"/>
      <c r="B16" s="25">
        <v>319</v>
      </c>
      <c r="C16" s="20" t="s">
        <v>18</v>
      </c>
      <c r="D16" s="46">
        <v>27276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27276</v>
      </c>
      <c r="O16" s="47">
        <f t="shared" si="1"/>
        <v>4.962882096069869</v>
      </c>
      <c r="P16" s="9"/>
    </row>
    <row r="17" spans="1:16" ht="15.75">
      <c r="A17" s="29" t="s">
        <v>83</v>
      </c>
      <c r="B17" s="30"/>
      <c r="C17" s="31"/>
      <c r="D17" s="32">
        <f t="shared" ref="D17:M17" si="3">SUM(D18:D21)</f>
        <v>701544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0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3" si="4">SUM(D17:M17)</f>
        <v>701544</v>
      </c>
      <c r="O17" s="45">
        <f t="shared" si="1"/>
        <v>127.64628820960699</v>
      </c>
      <c r="P17" s="10"/>
    </row>
    <row r="18" spans="1:16">
      <c r="A18" s="12"/>
      <c r="B18" s="25">
        <v>322</v>
      </c>
      <c r="C18" s="20" t="s">
        <v>0</v>
      </c>
      <c r="D18" s="46">
        <v>131289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131289</v>
      </c>
      <c r="O18" s="47">
        <f t="shared" si="1"/>
        <v>23.888100436681224</v>
      </c>
      <c r="P18" s="9"/>
    </row>
    <row r="19" spans="1:16">
      <c r="A19" s="12"/>
      <c r="B19" s="25">
        <v>323.10000000000002</v>
      </c>
      <c r="C19" s="20" t="s">
        <v>20</v>
      </c>
      <c r="D19" s="46">
        <v>475603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475603</v>
      </c>
      <c r="O19" s="47">
        <f t="shared" si="1"/>
        <v>86.536208151382823</v>
      </c>
      <c r="P19" s="9"/>
    </row>
    <row r="20" spans="1:16">
      <c r="A20" s="12"/>
      <c r="B20" s="25">
        <v>323.7</v>
      </c>
      <c r="C20" s="20" t="s">
        <v>21</v>
      </c>
      <c r="D20" s="46">
        <v>69925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69925</v>
      </c>
      <c r="O20" s="47">
        <f t="shared" si="1"/>
        <v>12.722889374090247</v>
      </c>
      <c r="P20" s="9"/>
    </row>
    <row r="21" spans="1:16">
      <c r="A21" s="12"/>
      <c r="B21" s="25">
        <v>329</v>
      </c>
      <c r="C21" s="20" t="s">
        <v>84</v>
      </c>
      <c r="D21" s="46">
        <v>24727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24727</v>
      </c>
      <c r="O21" s="47">
        <f t="shared" si="1"/>
        <v>4.4990902474526928</v>
      </c>
      <c r="P21" s="9"/>
    </row>
    <row r="22" spans="1:16" ht="15.75">
      <c r="A22" s="29" t="s">
        <v>27</v>
      </c>
      <c r="B22" s="30"/>
      <c r="C22" s="31"/>
      <c r="D22" s="32">
        <f t="shared" ref="D22:M22" si="5">SUM(D23:D30)</f>
        <v>826454</v>
      </c>
      <c r="E22" s="32">
        <f t="shared" si="5"/>
        <v>0</v>
      </c>
      <c r="F22" s="32">
        <f t="shared" si="5"/>
        <v>0</v>
      </c>
      <c r="G22" s="32">
        <f t="shared" si="5"/>
        <v>13096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839550</v>
      </c>
      <c r="O22" s="45">
        <f t="shared" si="1"/>
        <v>152.75655021834061</v>
      </c>
      <c r="P22" s="10"/>
    </row>
    <row r="23" spans="1:16">
      <c r="A23" s="12"/>
      <c r="B23" s="25">
        <v>331.1</v>
      </c>
      <c r="C23" s="20" t="s">
        <v>73</v>
      </c>
      <c r="D23" s="46">
        <v>0</v>
      </c>
      <c r="E23" s="46">
        <v>0</v>
      </c>
      <c r="F23" s="46">
        <v>0</v>
      </c>
      <c r="G23" s="46">
        <v>13096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13096</v>
      </c>
      <c r="O23" s="47">
        <f t="shared" si="1"/>
        <v>2.3828238719068415</v>
      </c>
      <c r="P23" s="9"/>
    </row>
    <row r="24" spans="1:16">
      <c r="A24" s="12"/>
      <c r="B24" s="25">
        <v>334.39</v>
      </c>
      <c r="C24" s="20" t="s">
        <v>29</v>
      </c>
      <c r="D24" s="46">
        <v>167492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167492</v>
      </c>
      <c r="O24" s="47">
        <f t="shared" si="1"/>
        <v>30.475254730713246</v>
      </c>
      <c r="P24" s="9"/>
    </row>
    <row r="25" spans="1:16">
      <c r="A25" s="12"/>
      <c r="B25" s="25">
        <v>335.12</v>
      </c>
      <c r="C25" s="20" t="s">
        <v>30</v>
      </c>
      <c r="D25" s="46">
        <v>274082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274082</v>
      </c>
      <c r="O25" s="47">
        <f t="shared" si="1"/>
        <v>49.869359534206694</v>
      </c>
      <c r="P25" s="9"/>
    </row>
    <row r="26" spans="1:16">
      <c r="A26" s="12"/>
      <c r="B26" s="25">
        <v>335.14</v>
      </c>
      <c r="C26" s="20" t="s">
        <v>31</v>
      </c>
      <c r="D26" s="46">
        <v>27016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27016</v>
      </c>
      <c r="O26" s="47">
        <f t="shared" si="1"/>
        <v>4.915574963609898</v>
      </c>
      <c r="P26" s="9"/>
    </row>
    <row r="27" spans="1:16">
      <c r="A27" s="12"/>
      <c r="B27" s="25">
        <v>335.15</v>
      </c>
      <c r="C27" s="20" t="s">
        <v>32</v>
      </c>
      <c r="D27" s="46">
        <v>5805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5805</v>
      </c>
      <c r="O27" s="47">
        <f t="shared" si="1"/>
        <v>1.0562227074235808</v>
      </c>
      <c r="P27" s="9"/>
    </row>
    <row r="28" spans="1:16">
      <c r="A28" s="12"/>
      <c r="B28" s="25">
        <v>335.18</v>
      </c>
      <c r="C28" s="20" t="s">
        <v>33</v>
      </c>
      <c r="D28" s="46">
        <v>339890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339890</v>
      </c>
      <c r="O28" s="47">
        <f t="shared" si="1"/>
        <v>61.843158660844253</v>
      </c>
      <c r="P28" s="9"/>
    </row>
    <row r="29" spans="1:16">
      <c r="A29" s="12"/>
      <c r="B29" s="25">
        <v>335.21</v>
      </c>
      <c r="C29" s="20" t="s">
        <v>34</v>
      </c>
      <c r="D29" s="46">
        <v>750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750</v>
      </c>
      <c r="O29" s="47">
        <f t="shared" si="1"/>
        <v>0.13646288209606988</v>
      </c>
      <c r="P29" s="9"/>
    </row>
    <row r="30" spans="1:16">
      <c r="A30" s="12"/>
      <c r="B30" s="25">
        <v>338</v>
      </c>
      <c r="C30" s="20" t="s">
        <v>35</v>
      </c>
      <c r="D30" s="46">
        <v>11419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7">SUM(D30:M30)</f>
        <v>11419</v>
      </c>
      <c r="O30" s="47">
        <f t="shared" si="1"/>
        <v>2.077692867540029</v>
      </c>
      <c r="P30" s="9"/>
    </row>
    <row r="31" spans="1:16" ht="15.75">
      <c r="A31" s="29" t="s">
        <v>40</v>
      </c>
      <c r="B31" s="30"/>
      <c r="C31" s="31"/>
      <c r="D31" s="32">
        <f t="shared" ref="D31:M31" si="8">SUM(D32:D34)</f>
        <v>391344</v>
      </c>
      <c r="E31" s="32">
        <f t="shared" si="8"/>
        <v>0</v>
      </c>
      <c r="F31" s="32">
        <f t="shared" si="8"/>
        <v>0</v>
      </c>
      <c r="G31" s="32">
        <f t="shared" si="8"/>
        <v>4470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7"/>
        <v>395814</v>
      </c>
      <c r="O31" s="45">
        <f t="shared" si="1"/>
        <v>72.018558951965062</v>
      </c>
      <c r="P31" s="10"/>
    </row>
    <row r="32" spans="1:16">
      <c r="A32" s="12"/>
      <c r="B32" s="25">
        <v>341.2</v>
      </c>
      <c r="C32" s="20" t="s">
        <v>43</v>
      </c>
      <c r="D32" s="46">
        <v>1145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1145</v>
      </c>
      <c r="O32" s="47">
        <f t="shared" si="1"/>
        <v>0.20833333333333334</v>
      </c>
      <c r="P32" s="9"/>
    </row>
    <row r="33" spans="1:16">
      <c r="A33" s="12"/>
      <c r="B33" s="25">
        <v>341.3</v>
      </c>
      <c r="C33" s="20" t="s">
        <v>44</v>
      </c>
      <c r="D33" s="46">
        <v>74</v>
      </c>
      <c r="E33" s="46">
        <v>0</v>
      </c>
      <c r="F33" s="46">
        <v>0</v>
      </c>
      <c r="G33" s="46">
        <v>4470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4544</v>
      </c>
      <c r="O33" s="47">
        <f t="shared" si="1"/>
        <v>0.82678311499272195</v>
      </c>
      <c r="P33" s="9"/>
    </row>
    <row r="34" spans="1:16">
      <c r="A34" s="12"/>
      <c r="B34" s="25">
        <v>343.4</v>
      </c>
      <c r="C34" s="20" t="s">
        <v>45</v>
      </c>
      <c r="D34" s="46">
        <v>390125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390125</v>
      </c>
      <c r="O34" s="47">
        <f t="shared" si="1"/>
        <v>70.983442503639012</v>
      </c>
      <c r="P34" s="9"/>
    </row>
    <row r="35" spans="1:16" ht="15.75">
      <c r="A35" s="29" t="s">
        <v>41</v>
      </c>
      <c r="B35" s="30"/>
      <c r="C35" s="31"/>
      <c r="D35" s="32">
        <f t="shared" ref="D35:M35" si="9">SUM(D36:D37)</f>
        <v>41311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0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7"/>
        <v>41311</v>
      </c>
      <c r="O35" s="45">
        <f t="shared" si="1"/>
        <v>7.5165574963609902</v>
      </c>
      <c r="P35" s="10"/>
    </row>
    <row r="36" spans="1:16">
      <c r="A36" s="13"/>
      <c r="B36" s="39">
        <v>354</v>
      </c>
      <c r="C36" s="21" t="s">
        <v>49</v>
      </c>
      <c r="D36" s="46">
        <v>1241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1241</v>
      </c>
      <c r="O36" s="47">
        <f t="shared" si="1"/>
        <v>0.22580058224163027</v>
      </c>
      <c r="P36" s="9"/>
    </row>
    <row r="37" spans="1:16">
      <c r="A37" s="13"/>
      <c r="B37" s="39">
        <v>359</v>
      </c>
      <c r="C37" s="21" t="s">
        <v>50</v>
      </c>
      <c r="D37" s="46">
        <v>40070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40070</v>
      </c>
      <c r="O37" s="47">
        <f t="shared" si="1"/>
        <v>7.2907569141193598</v>
      </c>
      <c r="P37" s="9"/>
    </row>
    <row r="38" spans="1:16" ht="15.75">
      <c r="A38" s="29" t="s">
        <v>3</v>
      </c>
      <c r="B38" s="30"/>
      <c r="C38" s="31"/>
      <c r="D38" s="32">
        <f t="shared" ref="D38:M38" si="10">SUM(D39:D45)</f>
        <v>656611</v>
      </c>
      <c r="E38" s="32">
        <f t="shared" si="10"/>
        <v>50</v>
      </c>
      <c r="F38" s="32">
        <f t="shared" si="10"/>
        <v>0</v>
      </c>
      <c r="G38" s="32">
        <f t="shared" si="10"/>
        <v>81001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-597801</v>
      </c>
      <c r="L38" s="32">
        <f t="shared" si="10"/>
        <v>0</v>
      </c>
      <c r="M38" s="32">
        <f t="shared" si="10"/>
        <v>0</v>
      </c>
      <c r="N38" s="32">
        <f t="shared" si="7"/>
        <v>139861</v>
      </c>
      <c r="O38" s="45">
        <f t="shared" si="1"/>
        <v>25.447780203784571</v>
      </c>
      <c r="P38" s="10"/>
    </row>
    <row r="39" spans="1:16">
      <c r="A39" s="12"/>
      <c r="B39" s="25">
        <v>361.1</v>
      </c>
      <c r="C39" s="20" t="s">
        <v>51</v>
      </c>
      <c r="D39" s="46">
        <v>252189</v>
      </c>
      <c r="E39" s="46">
        <v>50</v>
      </c>
      <c r="F39" s="46">
        <v>0</v>
      </c>
      <c r="G39" s="46">
        <v>20007</v>
      </c>
      <c r="H39" s="46">
        <v>0</v>
      </c>
      <c r="I39" s="46">
        <v>0</v>
      </c>
      <c r="J39" s="46">
        <v>0</v>
      </c>
      <c r="K39" s="46">
        <v>142031</v>
      </c>
      <c r="L39" s="46">
        <v>0</v>
      </c>
      <c r="M39" s="46">
        <v>0</v>
      </c>
      <c r="N39" s="46">
        <f t="shared" si="7"/>
        <v>414277</v>
      </c>
      <c r="O39" s="47">
        <f t="shared" si="1"/>
        <v>75.377911208151389</v>
      </c>
      <c r="P39" s="9"/>
    </row>
    <row r="40" spans="1:16">
      <c r="A40" s="12"/>
      <c r="B40" s="25">
        <v>361.3</v>
      </c>
      <c r="C40" s="20" t="s">
        <v>52</v>
      </c>
      <c r="D40" s="46">
        <v>-54975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-1669788</v>
      </c>
      <c r="L40" s="46">
        <v>0</v>
      </c>
      <c r="M40" s="46">
        <v>0</v>
      </c>
      <c r="N40" s="46">
        <f t="shared" ref="N40:N45" si="11">SUM(D40:M40)</f>
        <v>-1724763</v>
      </c>
      <c r="O40" s="47">
        <f t="shared" si="1"/>
        <v>-313.82150655021832</v>
      </c>
      <c r="P40" s="9"/>
    </row>
    <row r="41" spans="1:16">
      <c r="A41" s="12"/>
      <c r="B41" s="25">
        <v>363.22</v>
      </c>
      <c r="C41" s="20" t="s">
        <v>85</v>
      </c>
      <c r="D41" s="46">
        <v>0</v>
      </c>
      <c r="E41" s="46">
        <v>0</v>
      </c>
      <c r="F41" s="46">
        <v>0</v>
      </c>
      <c r="G41" s="46">
        <v>44552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44552</v>
      </c>
      <c r="O41" s="47">
        <f t="shared" si="1"/>
        <v>8.1062590975254736</v>
      </c>
      <c r="P41" s="9"/>
    </row>
    <row r="42" spans="1:16">
      <c r="A42" s="12"/>
      <c r="B42" s="25">
        <v>363.24</v>
      </c>
      <c r="C42" s="20" t="s">
        <v>86</v>
      </c>
      <c r="D42" s="46">
        <v>0</v>
      </c>
      <c r="E42" s="46">
        <v>0</v>
      </c>
      <c r="F42" s="46">
        <v>0</v>
      </c>
      <c r="G42" s="46">
        <v>16442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16442</v>
      </c>
      <c r="O42" s="47">
        <f t="shared" si="1"/>
        <v>2.9916302765647744</v>
      </c>
      <c r="P42" s="9"/>
    </row>
    <row r="43" spans="1:16">
      <c r="A43" s="12"/>
      <c r="B43" s="25">
        <v>364</v>
      </c>
      <c r="C43" s="20" t="s">
        <v>53</v>
      </c>
      <c r="D43" s="46">
        <v>448800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448800</v>
      </c>
      <c r="O43" s="47">
        <f t="shared" si="1"/>
        <v>81.659388646288207</v>
      </c>
      <c r="P43" s="9"/>
    </row>
    <row r="44" spans="1:16">
      <c r="A44" s="12"/>
      <c r="B44" s="25">
        <v>368</v>
      </c>
      <c r="C44" s="20" t="s">
        <v>54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929956</v>
      </c>
      <c r="L44" s="46">
        <v>0</v>
      </c>
      <c r="M44" s="46">
        <v>0</v>
      </c>
      <c r="N44" s="46">
        <f t="shared" si="11"/>
        <v>929956</v>
      </c>
      <c r="O44" s="47">
        <f t="shared" si="1"/>
        <v>169.20596797671033</v>
      </c>
      <c r="P44" s="9"/>
    </row>
    <row r="45" spans="1:16">
      <c r="A45" s="12"/>
      <c r="B45" s="25">
        <v>369.9</v>
      </c>
      <c r="C45" s="20" t="s">
        <v>55</v>
      </c>
      <c r="D45" s="46">
        <v>10597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10597</v>
      </c>
      <c r="O45" s="47">
        <f t="shared" si="1"/>
        <v>1.9281295487627366</v>
      </c>
      <c r="P45" s="9"/>
    </row>
    <row r="46" spans="1:16" ht="15.75">
      <c r="A46" s="29" t="s">
        <v>42</v>
      </c>
      <c r="B46" s="30"/>
      <c r="C46" s="31"/>
      <c r="D46" s="32">
        <f t="shared" ref="D46:M46" si="12">SUM(D47:D48)</f>
        <v>678222</v>
      </c>
      <c r="E46" s="32">
        <f t="shared" si="12"/>
        <v>0</v>
      </c>
      <c r="F46" s="32">
        <f t="shared" si="12"/>
        <v>0</v>
      </c>
      <c r="G46" s="32">
        <f t="shared" si="12"/>
        <v>7007</v>
      </c>
      <c r="H46" s="32">
        <f t="shared" si="12"/>
        <v>0</v>
      </c>
      <c r="I46" s="32">
        <f t="shared" si="12"/>
        <v>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>SUM(D46:M46)</f>
        <v>685229</v>
      </c>
      <c r="O46" s="45">
        <f t="shared" si="1"/>
        <v>124.67776564774381</v>
      </c>
      <c r="P46" s="9"/>
    </row>
    <row r="47" spans="1:16">
      <c r="A47" s="12"/>
      <c r="B47" s="25">
        <v>381</v>
      </c>
      <c r="C47" s="20" t="s">
        <v>56</v>
      </c>
      <c r="D47" s="46">
        <v>0</v>
      </c>
      <c r="E47" s="46">
        <v>0</v>
      </c>
      <c r="F47" s="46">
        <v>0</v>
      </c>
      <c r="G47" s="46">
        <v>7007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7007</v>
      </c>
      <c r="O47" s="47">
        <f t="shared" si="1"/>
        <v>1.2749272197962154</v>
      </c>
      <c r="P47" s="9"/>
    </row>
    <row r="48" spans="1:16" ht="15.75" thickBot="1">
      <c r="A48" s="12"/>
      <c r="B48" s="25">
        <v>384</v>
      </c>
      <c r="C48" s="20" t="s">
        <v>57</v>
      </c>
      <c r="D48" s="46">
        <v>678222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678222</v>
      </c>
      <c r="O48" s="47">
        <f t="shared" si="1"/>
        <v>123.4028384279476</v>
      </c>
      <c r="P48" s="9"/>
    </row>
    <row r="49" spans="1:119" ht="16.5" thickBot="1">
      <c r="A49" s="14" t="s">
        <v>47</v>
      </c>
      <c r="B49" s="23"/>
      <c r="C49" s="22"/>
      <c r="D49" s="15">
        <f t="shared" ref="D49:M49" si="13">SUM(D5,D17,D22,D31,D35,D38,D46)</f>
        <v>7865739</v>
      </c>
      <c r="E49" s="15">
        <f t="shared" si="13"/>
        <v>50</v>
      </c>
      <c r="F49" s="15">
        <f t="shared" si="13"/>
        <v>0</v>
      </c>
      <c r="G49" s="15">
        <f t="shared" si="13"/>
        <v>105574</v>
      </c>
      <c r="H49" s="15">
        <f t="shared" si="13"/>
        <v>0</v>
      </c>
      <c r="I49" s="15">
        <f t="shared" si="13"/>
        <v>0</v>
      </c>
      <c r="J49" s="15">
        <f t="shared" si="13"/>
        <v>0</v>
      </c>
      <c r="K49" s="15">
        <f t="shared" si="13"/>
        <v>-597801</v>
      </c>
      <c r="L49" s="15">
        <f t="shared" si="13"/>
        <v>0</v>
      </c>
      <c r="M49" s="15">
        <f t="shared" si="13"/>
        <v>0</v>
      </c>
      <c r="N49" s="15">
        <f>SUM(D49:M49)</f>
        <v>7373562</v>
      </c>
      <c r="O49" s="38">
        <f t="shared" si="1"/>
        <v>1341.6233624454148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8" t="s">
        <v>87</v>
      </c>
      <c r="M51" s="48"/>
      <c r="N51" s="48"/>
      <c r="O51" s="43">
        <v>5496</v>
      </c>
    </row>
    <row r="52" spans="1:119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1"/>
    </row>
    <row r="53" spans="1:119" ht="15.75" customHeight="1" thickBot="1">
      <c r="A53" s="52" t="s">
        <v>71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4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143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58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128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129</v>
      </c>
      <c r="N4" s="35" t="s">
        <v>9</v>
      </c>
      <c r="O4" s="35" t="s">
        <v>130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131</v>
      </c>
      <c r="B5" s="26"/>
      <c r="C5" s="26"/>
      <c r="D5" s="27">
        <f t="shared" ref="D5:N5" si="0">SUM(D6:D18)</f>
        <v>5506254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5506254</v>
      </c>
      <c r="P5" s="33">
        <f t="shared" ref="P5:P49" si="1">(O5/P$51)</f>
        <v>1028.8217488789237</v>
      </c>
      <c r="Q5" s="6"/>
    </row>
    <row r="6" spans="1:134">
      <c r="A6" s="12"/>
      <c r="B6" s="25">
        <v>311</v>
      </c>
      <c r="C6" s="20" t="s">
        <v>2</v>
      </c>
      <c r="D6" s="46">
        <v>2598998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2598998</v>
      </c>
      <c r="P6" s="47">
        <f t="shared" si="1"/>
        <v>485.61248131539611</v>
      </c>
      <c r="Q6" s="9"/>
    </row>
    <row r="7" spans="1:134">
      <c r="A7" s="12"/>
      <c r="B7" s="25">
        <v>312.3</v>
      </c>
      <c r="C7" s="20" t="s">
        <v>10</v>
      </c>
      <c r="D7" s="46">
        <v>73173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7" si="2">SUM(D7:N7)</f>
        <v>73173</v>
      </c>
      <c r="P7" s="47">
        <f t="shared" si="1"/>
        <v>13.672085201793722</v>
      </c>
      <c r="Q7" s="9"/>
    </row>
    <row r="8" spans="1:134">
      <c r="A8" s="12"/>
      <c r="B8" s="25">
        <v>312.41000000000003</v>
      </c>
      <c r="C8" s="20" t="s">
        <v>132</v>
      </c>
      <c r="D8" s="46">
        <v>409121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409121</v>
      </c>
      <c r="P8" s="47">
        <f t="shared" si="1"/>
        <v>76.442638266068755</v>
      </c>
      <c r="Q8" s="9"/>
    </row>
    <row r="9" spans="1:134">
      <c r="A9" s="12"/>
      <c r="B9" s="25">
        <v>312.43</v>
      </c>
      <c r="C9" s="20" t="s">
        <v>133</v>
      </c>
      <c r="D9" s="46">
        <v>249107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249107</v>
      </c>
      <c r="P9" s="47">
        <f t="shared" si="1"/>
        <v>46.54465620328849</v>
      </c>
      <c r="Q9" s="9"/>
    </row>
    <row r="10" spans="1:134">
      <c r="A10" s="12"/>
      <c r="B10" s="25">
        <v>312.51</v>
      </c>
      <c r="C10" s="20" t="s">
        <v>65</v>
      </c>
      <c r="D10" s="46">
        <v>39083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39083</v>
      </c>
      <c r="P10" s="47">
        <f t="shared" si="1"/>
        <v>7.3025037369207775</v>
      </c>
      <c r="Q10" s="9"/>
    </row>
    <row r="11" spans="1:134">
      <c r="A11" s="12"/>
      <c r="B11" s="25">
        <v>312.52</v>
      </c>
      <c r="C11" s="20" t="s">
        <v>89</v>
      </c>
      <c r="D11" s="46">
        <v>89462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89462</v>
      </c>
      <c r="P11" s="47">
        <f t="shared" si="1"/>
        <v>16.715620328849027</v>
      </c>
      <c r="Q11" s="9"/>
    </row>
    <row r="12" spans="1:134">
      <c r="A12" s="12"/>
      <c r="B12" s="25">
        <v>312.64</v>
      </c>
      <c r="C12" s="20" t="s">
        <v>134</v>
      </c>
      <c r="D12" s="46">
        <v>1067782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1067782</v>
      </c>
      <c r="P12" s="47">
        <f t="shared" si="1"/>
        <v>199.5108370702541</v>
      </c>
      <c r="Q12" s="9"/>
    </row>
    <row r="13" spans="1:134">
      <c r="A13" s="12"/>
      <c r="B13" s="25">
        <v>314.10000000000002</v>
      </c>
      <c r="C13" s="20" t="s">
        <v>14</v>
      </c>
      <c r="D13" s="46">
        <v>602307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602307</v>
      </c>
      <c r="P13" s="47">
        <f t="shared" si="1"/>
        <v>112.53867713004485</v>
      </c>
      <c r="Q13" s="9"/>
    </row>
    <row r="14" spans="1:134">
      <c r="A14" s="12"/>
      <c r="B14" s="25">
        <v>314.39999999999998</v>
      </c>
      <c r="C14" s="20" t="s">
        <v>110</v>
      </c>
      <c r="D14" s="46">
        <v>28636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28636</v>
      </c>
      <c r="P14" s="47">
        <f t="shared" si="1"/>
        <v>5.3505231689088193</v>
      </c>
      <c r="Q14" s="9"/>
    </row>
    <row r="15" spans="1:134">
      <c r="A15" s="12"/>
      <c r="B15" s="25">
        <v>314.8</v>
      </c>
      <c r="C15" s="20" t="s">
        <v>15</v>
      </c>
      <c r="D15" s="46">
        <v>32842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32842</v>
      </c>
      <c r="P15" s="47">
        <f t="shared" si="1"/>
        <v>6.1363976083707028</v>
      </c>
      <c r="Q15" s="9"/>
    </row>
    <row r="16" spans="1:134">
      <c r="A16" s="12"/>
      <c r="B16" s="25">
        <v>315.10000000000002</v>
      </c>
      <c r="C16" s="20" t="s">
        <v>135</v>
      </c>
      <c r="D16" s="46">
        <v>229177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229177</v>
      </c>
      <c r="P16" s="47">
        <f t="shared" si="1"/>
        <v>42.820814648729446</v>
      </c>
      <c r="Q16" s="9"/>
    </row>
    <row r="17" spans="1:17">
      <c r="A17" s="12"/>
      <c r="B17" s="25">
        <v>316</v>
      </c>
      <c r="C17" s="20" t="s">
        <v>91</v>
      </c>
      <c r="D17" s="46">
        <v>81440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81440</v>
      </c>
      <c r="P17" s="47">
        <f t="shared" si="1"/>
        <v>15.216741405082212</v>
      </c>
      <c r="Q17" s="9"/>
    </row>
    <row r="18" spans="1:17">
      <c r="A18" s="12"/>
      <c r="B18" s="25">
        <v>319.89999999999998</v>
      </c>
      <c r="C18" s="20" t="s">
        <v>18</v>
      </c>
      <c r="D18" s="46">
        <v>5126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>SUM(D18:N18)</f>
        <v>5126</v>
      </c>
      <c r="P18" s="47">
        <f t="shared" si="1"/>
        <v>0.95777279521674141</v>
      </c>
      <c r="Q18" s="9"/>
    </row>
    <row r="19" spans="1:17" ht="15.75">
      <c r="A19" s="29" t="s">
        <v>19</v>
      </c>
      <c r="B19" s="30"/>
      <c r="C19" s="31"/>
      <c r="D19" s="32">
        <f t="shared" ref="D19:N19" si="3">SUM(D20:D24)</f>
        <v>826371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32">
        <f t="shared" si="3"/>
        <v>0</v>
      </c>
      <c r="O19" s="44">
        <f>SUM(D19:N19)</f>
        <v>826371</v>
      </c>
      <c r="P19" s="45">
        <f t="shared" si="1"/>
        <v>154.40414798206277</v>
      </c>
      <c r="Q19" s="10"/>
    </row>
    <row r="20" spans="1:17">
      <c r="A20" s="12"/>
      <c r="B20" s="25">
        <v>322</v>
      </c>
      <c r="C20" s="20" t="s">
        <v>136</v>
      </c>
      <c r="D20" s="46">
        <v>165868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165868</v>
      </c>
      <c r="P20" s="47">
        <f t="shared" si="1"/>
        <v>30.991778774289983</v>
      </c>
      <c r="Q20" s="9"/>
    </row>
    <row r="21" spans="1:17">
      <c r="A21" s="12"/>
      <c r="B21" s="25">
        <v>323.10000000000002</v>
      </c>
      <c r="C21" s="20" t="s">
        <v>20</v>
      </c>
      <c r="D21" s="46">
        <v>504754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4" si="4">SUM(D21:N21)</f>
        <v>504754</v>
      </c>
      <c r="P21" s="47">
        <f t="shared" si="1"/>
        <v>94.311285500747388</v>
      </c>
      <c r="Q21" s="9"/>
    </row>
    <row r="22" spans="1:17">
      <c r="A22" s="12"/>
      <c r="B22" s="25">
        <v>323.39999999999998</v>
      </c>
      <c r="C22" s="20" t="s">
        <v>105</v>
      </c>
      <c r="D22" s="46">
        <v>12331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12331</v>
      </c>
      <c r="P22" s="47">
        <f t="shared" si="1"/>
        <v>2.3039985052316889</v>
      </c>
      <c r="Q22" s="9"/>
    </row>
    <row r="23" spans="1:17">
      <c r="A23" s="12"/>
      <c r="B23" s="25">
        <v>323.7</v>
      </c>
      <c r="C23" s="20" t="s">
        <v>21</v>
      </c>
      <c r="D23" s="46">
        <v>133498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133498</v>
      </c>
      <c r="P23" s="47">
        <f t="shared" si="1"/>
        <v>24.94357249626308</v>
      </c>
      <c r="Q23" s="9"/>
    </row>
    <row r="24" spans="1:17">
      <c r="A24" s="12"/>
      <c r="B24" s="25">
        <v>329.5</v>
      </c>
      <c r="C24" s="20" t="s">
        <v>137</v>
      </c>
      <c r="D24" s="46">
        <v>9920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9920</v>
      </c>
      <c r="P24" s="47">
        <f t="shared" si="1"/>
        <v>1.8535127055306428</v>
      </c>
      <c r="Q24" s="9"/>
    </row>
    <row r="25" spans="1:17" ht="15.75">
      <c r="A25" s="29" t="s">
        <v>138</v>
      </c>
      <c r="B25" s="30"/>
      <c r="C25" s="31"/>
      <c r="D25" s="32">
        <f t="shared" ref="D25:N25" si="5">SUM(D26:D32)</f>
        <v>1052601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1052601</v>
      </c>
      <c r="P25" s="45">
        <f t="shared" si="1"/>
        <v>196.6743273542601</v>
      </c>
      <c r="Q25" s="10"/>
    </row>
    <row r="26" spans="1:17">
      <c r="A26" s="12"/>
      <c r="B26" s="25">
        <v>334.49</v>
      </c>
      <c r="C26" s="20" t="s">
        <v>116</v>
      </c>
      <c r="D26" s="46">
        <v>166869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0" si="6">SUM(D26:N26)</f>
        <v>166869</v>
      </c>
      <c r="P26" s="47">
        <f t="shared" si="1"/>
        <v>31.178811659192824</v>
      </c>
      <c r="Q26" s="9"/>
    </row>
    <row r="27" spans="1:17">
      <c r="A27" s="12"/>
      <c r="B27" s="25">
        <v>335.125</v>
      </c>
      <c r="C27" s="20" t="s">
        <v>140</v>
      </c>
      <c r="D27" s="46">
        <v>297113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297113</v>
      </c>
      <c r="P27" s="47">
        <f t="shared" si="1"/>
        <v>55.514387144992526</v>
      </c>
      <c r="Q27" s="9"/>
    </row>
    <row r="28" spans="1:17">
      <c r="A28" s="12"/>
      <c r="B28" s="25">
        <v>335.14</v>
      </c>
      <c r="C28" s="20" t="s">
        <v>94</v>
      </c>
      <c r="D28" s="46">
        <v>12323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12323</v>
      </c>
      <c r="P28" s="47">
        <f t="shared" si="1"/>
        <v>2.3025037369207775</v>
      </c>
      <c r="Q28" s="9"/>
    </row>
    <row r="29" spans="1:17">
      <c r="A29" s="12"/>
      <c r="B29" s="25">
        <v>335.15</v>
      </c>
      <c r="C29" s="20" t="s">
        <v>95</v>
      </c>
      <c r="D29" s="46">
        <v>6717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6717</v>
      </c>
      <c r="P29" s="47">
        <f t="shared" si="1"/>
        <v>1.2550448430493273</v>
      </c>
      <c r="Q29" s="9"/>
    </row>
    <row r="30" spans="1:17">
      <c r="A30" s="12"/>
      <c r="B30" s="25">
        <v>335.18</v>
      </c>
      <c r="C30" s="20" t="s">
        <v>141</v>
      </c>
      <c r="D30" s="46">
        <v>486679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486679</v>
      </c>
      <c r="P30" s="47">
        <f t="shared" si="1"/>
        <v>90.934043348281023</v>
      </c>
      <c r="Q30" s="9"/>
    </row>
    <row r="31" spans="1:17">
      <c r="A31" s="12"/>
      <c r="B31" s="25">
        <v>335.48</v>
      </c>
      <c r="C31" s="20" t="s">
        <v>106</v>
      </c>
      <c r="D31" s="46">
        <v>1760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" si="7">SUM(D31:N31)</f>
        <v>1760</v>
      </c>
      <c r="P31" s="47">
        <f t="shared" si="1"/>
        <v>0.32884902840059793</v>
      </c>
      <c r="Q31" s="9"/>
    </row>
    <row r="32" spans="1:17">
      <c r="A32" s="12"/>
      <c r="B32" s="25">
        <v>338</v>
      </c>
      <c r="C32" s="20" t="s">
        <v>35</v>
      </c>
      <c r="D32" s="46">
        <v>81140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81140</v>
      </c>
      <c r="P32" s="47">
        <f t="shared" si="1"/>
        <v>15.16068759342302</v>
      </c>
      <c r="Q32" s="9"/>
    </row>
    <row r="33" spans="1:17" ht="15.75">
      <c r="A33" s="29" t="s">
        <v>40</v>
      </c>
      <c r="B33" s="30"/>
      <c r="C33" s="31"/>
      <c r="D33" s="32">
        <f t="shared" ref="D33:N33" si="8">SUM(D34:D36)</f>
        <v>572072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si="8"/>
        <v>0</v>
      </c>
      <c r="O33" s="32">
        <f>SUM(D33:N33)</f>
        <v>572072</v>
      </c>
      <c r="P33" s="45">
        <f t="shared" si="1"/>
        <v>106.88938714499253</v>
      </c>
      <c r="Q33" s="10"/>
    </row>
    <row r="34" spans="1:17">
      <c r="A34" s="12"/>
      <c r="B34" s="25">
        <v>342.1</v>
      </c>
      <c r="C34" s="20" t="s">
        <v>99</v>
      </c>
      <c r="D34" s="46">
        <v>132950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36" si="9">SUM(D34:N34)</f>
        <v>132950</v>
      </c>
      <c r="P34" s="47">
        <f t="shared" si="1"/>
        <v>24.841180866965619</v>
      </c>
      <c r="Q34" s="9"/>
    </row>
    <row r="35" spans="1:17">
      <c r="A35" s="12"/>
      <c r="B35" s="25">
        <v>343.4</v>
      </c>
      <c r="C35" s="20" t="s">
        <v>45</v>
      </c>
      <c r="D35" s="46">
        <v>406148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406148</v>
      </c>
      <c r="P35" s="47">
        <f t="shared" si="1"/>
        <v>75.88714499252616</v>
      </c>
      <c r="Q35" s="9"/>
    </row>
    <row r="36" spans="1:17">
      <c r="A36" s="12"/>
      <c r="B36" s="25">
        <v>343.9</v>
      </c>
      <c r="C36" s="20" t="s">
        <v>46</v>
      </c>
      <c r="D36" s="46">
        <v>32974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32974</v>
      </c>
      <c r="P36" s="47">
        <f t="shared" si="1"/>
        <v>6.1610612855007476</v>
      </c>
      <c r="Q36" s="9"/>
    </row>
    <row r="37" spans="1:17" ht="15.75">
      <c r="A37" s="29" t="s">
        <v>41</v>
      </c>
      <c r="B37" s="30"/>
      <c r="C37" s="31"/>
      <c r="D37" s="32">
        <f t="shared" ref="D37:N37" si="10">SUM(D38:D42)</f>
        <v>47708</v>
      </c>
      <c r="E37" s="32">
        <f t="shared" si="10"/>
        <v>813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0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10"/>
        <v>0</v>
      </c>
      <c r="O37" s="32">
        <f>SUM(D37:N37)</f>
        <v>48521</v>
      </c>
      <c r="P37" s="45">
        <f t="shared" si="1"/>
        <v>9.0659566517189827</v>
      </c>
      <c r="Q37" s="10"/>
    </row>
    <row r="38" spans="1:17">
      <c r="A38" s="13"/>
      <c r="B38" s="39">
        <v>351.1</v>
      </c>
      <c r="C38" s="21" t="s">
        <v>74</v>
      </c>
      <c r="D38" s="46">
        <v>19340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19340</v>
      </c>
      <c r="P38" s="47">
        <f t="shared" si="1"/>
        <v>3.6136023916292976</v>
      </c>
      <c r="Q38" s="9"/>
    </row>
    <row r="39" spans="1:17">
      <c r="A39" s="13"/>
      <c r="B39" s="39">
        <v>351.2</v>
      </c>
      <c r="C39" s="21" t="s">
        <v>77</v>
      </c>
      <c r="D39" s="46">
        <v>11300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2" si="11">SUM(D39:N39)</f>
        <v>11300</v>
      </c>
      <c r="P39" s="47">
        <f t="shared" si="1"/>
        <v>2.1113602391629298</v>
      </c>
      <c r="Q39" s="9"/>
    </row>
    <row r="40" spans="1:17">
      <c r="A40" s="13"/>
      <c r="B40" s="39">
        <v>351.3</v>
      </c>
      <c r="C40" s="21" t="s">
        <v>78</v>
      </c>
      <c r="D40" s="46">
        <v>2708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2708</v>
      </c>
      <c r="P40" s="47">
        <f t="shared" si="1"/>
        <v>0.50597907324364721</v>
      </c>
      <c r="Q40" s="9"/>
    </row>
    <row r="41" spans="1:17">
      <c r="A41" s="13"/>
      <c r="B41" s="39">
        <v>351.4</v>
      </c>
      <c r="C41" s="21" t="s">
        <v>79</v>
      </c>
      <c r="D41" s="46">
        <v>1770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1770</v>
      </c>
      <c r="P41" s="47">
        <f t="shared" si="1"/>
        <v>0.33071748878923768</v>
      </c>
      <c r="Q41" s="9"/>
    </row>
    <row r="42" spans="1:17">
      <c r="A42" s="13"/>
      <c r="B42" s="39">
        <v>354</v>
      </c>
      <c r="C42" s="21" t="s">
        <v>49</v>
      </c>
      <c r="D42" s="46">
        <v>12590</v>
      </c>
      <c r="E42" s="46">
        <v>813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13403</v>
      </c>
      <c r="P42" s="47">
        <f t="shared" si="1"/>
        <v>2.5042974588938716</v>
      </c>
      <c r="Q42" s="9"/>
    </row>
    <row r="43" spans="1:17" ht="15.75">
      <c r="A43" s="29" t="s">
        <v>3</v>
      </c>
      <c r="B43" s="30"/>
      <c r="C43" s="31"/>
      <c r="D43" s="32">
        <f t="shared" ref="D43:N43" si="12">SUM(D44:D48)</f>
        <v>212303</v>
      </c>
      <c r="E43" s="32">
        <f t="shared" si="12"/>
        <v>0</v>
      </c>
      <c r="F43" s="32">
        <f t="shared" si="12"/>
        <v>0</v>
      </c>
      <c r="G43" s="32">
        <f t="shared" si="12"/>
        <v>0</v>
      </c>
      <c r="H43" s="32">
        <f t="shared" si="12"/>
        <v>0</v>
      </c>
      <c r="I43" s="32">
        <f t="shared" si="12"/>
        <v>0</v>
      </c>
      <c r="J43" s="32">
        <f t="shared" si="12"/>
        <v>0</v>
      </c>
      <c r="K43" s="32">
        <f t="shared" si="12"/>
        <v>-4166470</v>
      </c>
      <c r="L43" s="32">
        <f t="shared" si="12"/>
        <v>0</v>
      </c>
      <c r="M43" s="32">
        <f t="shared" si="12"/>
        <v>0</v>
      </c>
      <c r="N43" s="32">
        <f t="shared" si="12"/>
        <v>0</v>
      </c>
      <c r="O43" s="32">
        <f>SUM(D43:N43)</f>
        <v>-3954167</v>
      </c>
      <c r="P43" s="45">
        <f t="shared" si="1"/>
        <v>-738.82044095665174</v>
      </c>
      <c r="Q43" s="10"/>
    </row>
    <row r="44" spans="1:17">
      <c r="A44" s="12"/>
      <c r="B44" s="25">
        <v>361.1</v>
      </c>
      <c r="C44" s="20" t="s">
        <v>51</v>
      </c>
      <c r="D44" s="46">
        <v>72356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724350</v>
      </c>
      <c r="L44" s="46">
        <v>0</v>
      </c>
      <c r="M44" s="46">
        <v>0</v>
      </c>
      <c r="N44" s="46">
        <v>0</v>
      </c>
      <c r="O44" s="46">
        <f>SUM(D44:N44)</f>
        <v>796706</v>
      </c>
      <c r="P44" s="47">
        <f t="shared" si="1"/>
        <v>148.86136023916293</v>
      </c>
      <c r="Q44" s="9"/>
    </row>
    <row r="45" spans="1:17">
      <c r="A45" s="12"/>
      <c r="B45" s="25">
        <v>361.3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-5301029</v>
      </c>
      <c r="L45" s="46">
        <v>0</v>
      </c>
      <c r="M45" s="46">
        <v>0</v>
      </c>
      <c r="N45" s="46">
        <v>0</v>
      </c>
      <c r="O45" s="46">
        <f t="shared" ref="O45:O48" si="13">SUM(D45:N45)</f>
        <v>-5301029</v>
      </c>
      <c r="P45" s="47">
        <f t="shared" si="1"/>
        <v>-990.4762705530643</v>
      </c>
      <c r="Q45" s="9"/>
    </row>
    <row r="46" spans="1:17">
      <c r="A46" s="12"/>
      <c r="B46" s="25">
        <v>364</v>
      </c>
      <c r="C46" s="20" t="s">
        <v>102</v>
      </c>
      <c r="D46" s="46">
        <v>121906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121906</v>
      </c>
      <c r="P46" s="47">
        <f t="shared" si="1"/>
        <v>22.777653213751869</v>
      </c>
      <c r="Q46" s="9"/>
    </row>
    <row r="47" spans="1:17">
      <c r="A47" s="12"/>
      <c r="B47" s="25">
        <v>368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410209</v>
      </c>
      <c r="L47" s="46">
        <v>0</v>
      </c>
      <c r="M47" s="46">
        <v>0</v>
      </c>
      <c r="N47" s="46">
        <v>0</v>
      </c>
      <c r="O47" s="46">
        <f t="shared" si="13"/>
        <v>410209</v>
      </c>
      <c r="P47" s="47">
        <f t="shared" si="1"/>
        <v>76.645926756352765</v>
      </c>
      <c r="Q47" s="9"/>
    </row>
    <row r="48" spans="1:17" ht="15.75" thickBot="1">
      <c r="A48" s="12"/>
      <c r="B48" s="25">
        <v>369.9</v>
      </c>
      <c r="C48" s="20" t="s">
        <v>55</v>
      </c>
      <c r="D48" s="46">
        <v>18041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18041</v>
      </c>
      <c r="P48" s="47">
        <f t="shared" si="1"/>
        <v>3.3708893871449925</v>
      </c>
      <c r="Q48" s="9"/>
    </row>
    <row r="49" spans="1:120" ht="16.5" thickBot="1">
      <c r="A49" s="14" t="s">
        <v>47</v>
      </c>
      <c r="B49" s="23"/>
      <c r="C49" s="22"/>
      <c r="D49" s="15">
        <f>SUM(D5,D19,D25,D33,D37,D43)</f>
        <v>8217309</v>
      </c>
      <c r="E49" s="15">
        <f t="shared" ref="E49:N49" si="14">SUM(E5,E19,E25,E33,E37,E43)</f>
        <v>813</v>
      </c>
      <c r="F49" s="15">
        <f t="shared" si="14"/>
        <v>0</v>
      </c>
      <c r="G49" s="15">
        <f t="shared" si="14"/>
        <v>0</v>
      </c>
      <c r="H49" s="15">
        <f t="shared" si="14"/>
        <v>0</v>
      </c>
      <c r="I49" s="15">
        <f t="shared" si="14"/>
        <v>0</v>
      </c>
      <c r="J49" s="15">
        <f t="shared" si="14"/>
        <v>0</v>
      </c>
      <c r="K49" s="15">
        <f t="shared" si="14"/>
        <v>-4166470</v>
      </c>
      <c r="L49" s="15">
        <f t="shared" si="14"/>
        <v>0</v>
      </c>
      <c r="M49" s="15">
        <f t="shared" si="14"/>
        <v>0</v>
      </c>
      <c r="N49" s="15">
        <f t="shared" si="14"/>
        <v>0</v>
      </c>
      <c r="O49" s="15">
        <f>SUM(D49:N49)</f>
        <v>4051652</v>
      </c>
      <c r="P49" s="38">
        <f t="shared" si="1"/>
        <v>757.03512705530648</v>
      </c>
      <c r="Q49" s="6"/>
      <c r="R49" s="2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</row>
    <row r="50" spans="1:120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9"/>
    </row>
    <row r="51" spans="1:120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42"/>
      <c r="M51" s="48" t="s">
        <v>144</v>
      </c>
      <c r="N51" s="48"/>
      <c r="O51" s="48"/>
      <c r="P51" s="43">
        <v>5352</v>
      </c>
    </row>
    <row r="52" spans="1:120">
      <c r="A52" s="49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1"/>
    </row>
    <row r="53" spans="1:120" ht="15.75" customHeight="1" thickBot="1">
      <c r="A53" s="52" t="s">
        <v>71</v>
      </c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4"/>
    </row>
  </sheetData>
  <mergeCells count="10">
    <mergeCell ref="M51:O51"/>
    <mergeCell ref="A52:P52"/>
    <mergeCell ref="A53:P5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58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8"/>
      <c r="M3" s="69"/>
      <c r="N3" s="36"/>
      <c r="O3" s="37"/>
      <c r="P3" s="70" t="s">
        <v>128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129</v>
      </c>
      <c r="N4" s="35" t="s">
        <v>9</v>
      </c>
      <c r="O4" s="35" t="s">
        <v>130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131</v>
      </c>
      <c r="B5" s="26"/>
      <c r="C5" s="26"/>
      <c r="D5" s="27">
        <f t="shared" ref="D5:N5" si="0">SUM(D6:D18)</f>
        <v>5123702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5123702</v>
      </c>
      <c r="P5" s="33">
        <f t="shared" ref="P5:P51" si="1">(O5/P$53)</f>
        <v>969.66351249053753</v>
      </c>
      <c r="Q5" s="6"/>
    </row>
    <row r="6" spans="1:134">
      <c r="A6" s="12"/>
      <c r="B6" s="25">
        <v>311</v>
      </c>
      <c r="C6" s="20" t="s">
        <v>2</v>
      </c>
      <c r="D6" s="46">
        <v>2447037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2447037</v>
      </c>
      <c r="P6" s="47">
        <f t="shared" si="1"/>
        <v>463.10314155942467</v>
      </c>
      <c r="Q6" s="9"/>
    </row>
    <row r="7" spans="1:134">
      <c r="A7" s="12"/>
      <c r="B7" s="25">
        <v>312.3</v>
      </c>
      <c r="C7" s="20" t="s">
        <v>10</v>
      </c>
      <c r="D7" s="46">
        <v>67950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7" si="2">SUM(D7:N7)</f>
        <v>67950</v>
      </c>
      <c r="P7" s="47">
        <f t="shared" si="1"/>
        <v>12.859576078728237</v>
      </c>
      <c r="Q7" s="9"/>
    </row>
    <row r="8" spans="1:134">
      <c r="A8" s="12"/>
      <c r="B8" s="25">
        <v>312.41000000000003</v>
      </c>
      <c r="C8" s="20" t="s">
        <v>132</v>
      </c>
      <c r="D8" s="46">
        <v>377472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377472</v>
      </c>
      <c r="P8" s="47">
        <f t="shared" si="1"/>
        <v>71.436790310370938</v>
      </c>
      <c r="Q8" s="9"/>
    </row>
    <row r="9" spans="1:134">
      <c r="A9" s="12"/>
      <c r="B9" s="25">
        <v>312.43</v>
      </c>
      <c r="C9" s="20" t="s">
        <v>133</v>
      </c>
      <c r="D9" s="46">
        <v>231610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231610</v>
      </c>
      <c r="P9" s="47">
        <f t="shared" si="1"/>
        <v>43.832323996971994</v>
      </c>
      <c r="Q9" s="9"/>
    </row>
    <row r="10" spans="1:134">
      <c r="A10" s="12"/>
      <c r="B10" s="25">
        <v>312.51</v>
      </c>
      <c r="C10" s="20" t="s">
        <v>65</v>
      </c>
      <c r="D10" s="46">
        <v>45578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45578</v>
      </c>
      <c r="P10" s="47">
        <f t="shared" si="1"/>
        <v>8.6256623769871315</v>
      </c>
      <c r="Q10" s="9"/>
    </row>
    <row r="11" spans="1:134">
      <c r="A11" s="12"/>
      <c r="B11" s="25">
        <v>312.52</v>
      </c>
      <c r="C11" s="20" t="s">
        <v>89</v>
      </c>
      <c r="D11" s="46">
        <v>86979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86979</v>
      </c>
      <c r="P11" s="47">
        <f t="shared" si="1"/>
        <v>16.460825132475396</v>
      </c>
      <c r="Q11" s="9"/>
    </row>
    <row r="12" spans="1:134">
      <c r="A12" s="12"/>
      <c r="B12" s="25">
        <v>312.64</v>
      </c>
      <c r="C12" s="20" t="s">
        <v>134</v>
      </c>
      <c r="D12" s="46">
        <v>907462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907462</v>
      </c>
      <c r="P12" s="47">
        <f t="shared" si="1"/>
        <v>171.73769871309614</v>
      </c>
      <c r="Q12" s="9"/>
    </row>
    <row r="13" spans="1:134">
      <c r="A13" s="12"/>
      <c r="B13" s="25">
        <v>314.10000000000002</v>
      </c>
      <c r="C13" s="20" t="s">
        <v>14</v>
      </c>
      <c r="D13" s="46">
        <v>571462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571462</v>
      </c>
      <c r="P13" s="47">
        <f t="shared" si="1"/>
        <v>108.14950794852385</v>
      </c>
      <c r="Q13" s="9"/>
    </row>
    <row r="14" spans="1:134">
      <c r="A14" s="12"/>
      <c r="B14" s="25">
        <v>314.39999999999998</v>
      </c>
      <c r="C14" s="20" t="s">
        <v>110</v>
      </c>
      <c r="D14" s="46">
        <v>25497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25497</v>
      </c>
      <c r="P14" s="47">
        <f t="shared" si="1"/>
        <v>4.8253217259651775</v>
      </c>
      <c r="Q14" s="9"/>
    </row>
    <row r="15" spans="1:134">
      <c r="A15" s="12"/>
      <c r="B15" s="25">
        <v>314.8</v>
      </c>
      <c r="C15" s="20" t="s">
        <v>15</v>
      </c>
      <c r="D15" s="46">
        <v>24481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24481</v>
      </c>
      <c r="P15" s="47">
        <f t="shared" si="1"/>
        <v>4.6330431491294473</v>
      </c>
      <c r="Q15" s="9"/>
    </row>
    <row r="16" spans="1:134">
      <c r="A16" s="12"/>
      <c r="B16" s="25">
        <v>315.10000000000002</v>
      </c>
      <c r="C16" s="20" t="s">
        <v>135</v>
      </c>
      <c r="D16" s="46">
        <v>243484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243484</v>
      </c>
      <c r="P16" s="47">
        <f t="shared" si="1"/>
        <v>46.079485238455717</v>
      </c>
      <c r="Q16" s="9"/>
    </row>
    <row r="17" spans="1:17">
      <c r="A17" s="12"/>
      <c r="B17" s="25">
        <v>316</v>
      </c>
      <c r="C17" s="20" t="s">
        <v>91</v>
      </c>
      <c r="D17" s="46">
        <v>73424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73424</v>
      </c>
      <c r="P17" s="47">
        <f t="shared" si="1"/>
        <v>13.895533686601059</v>
      </c>
      <c r="Q17" s="9"/>
    </row>
    <row r="18" spans="1:17">
      <c r="A18" s="12"/>
      <c r="B18" s="25">
        <v>319.89999999999998</v>
      </c>
      <c r="C18" s="20" t="s">
        <v>18</v>
      </c>
      <c r="D18" s="46">
        <v>21266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51" si="3">SUM(D18:N18)</f>
        <v>21266</v>
      </c>
      <c r="P18" s="47">
        <f t="shared" si="1"/>
        <v>4.0246025738077211</v>
      </c>
      <c r="Q18" s="9"/>
    </row>
    <row r="19" spans="1:17" ht="15.75">
      <c r="A19" s="29" t="s">
        <v>19</v>
      </c>
      <c r="B19" s="30"/>
      <c r="C19" s="31"/>
      <c r="D19" s="32">
        <f t="shared" ref="D19:N19" si="4">SUM(D20:D24)</f>
        <v>782582</v>
      </c>
      <c r="E19" s="32">
        <f t="shared" si="4"/>
        <v>0</v>
      </c>
      <c r="F19" s="32">
        <f t="shared" si="4"/>
        <v>0</v>
      </c>
      <c r="G19" s="32">
        <f t="shared" si="4"/>
        <v>0</v>
      </c>
      <c r="H19" s="32">
        <f t="shared" si="4"/>
        <v>0</v>
      </c>
      <c r="I19" s="32">
        <f t="shared" si="4"/>
        <v>0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32">
        <f t="shared" si="4"/>
        <v>0</v>
      </c>
      <c r="O19" s="44">
        <f t="shared" si="3"/>
        <v>782582</v>
      </c>
      <c r="P19" s="45">
        <f t="shared" si="1"/>
        <v>148.10408781226343</v>
      </c>
      <c r="Q19" s="10"/>
    </row>
    <row r="20" spans="1:17">
      <c r="A20" s="12"/>
      <c r="B20" s="25">
        <v>322</v>
      </c>
      <c r="C20" s="20" t="s">
        <v>136</v>
      </c>
      <c r="D20" s="46">
        <v>170051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3"/>
        <v>170051</v>
      </c>
      <c r="P20" s="47">
        <f t="shared" si="1"/>
        <v>32.182248296744888</v>
      </c>
      <c r="Q20" s="9"/>
    </row>
    <row r="21" spans="1:17">
      <c r="A21" s="12"/>
      <c r="B21" s="25">
        <v>323.10000000000002</v>
      </c>
      <c r="C21" s="20" t="s">
        <v>20</v>
      </c>
      <c r="D21" s="46">
        <v>434742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3"/>
        <v>434742</v>
      </c>
      <c r="P21" s="47">
        <f t="shared" si="1"/>
        <v>82.27517032551097</v>
      </c>
      <c r="Q21" s="9"/>
    </row>
    <row r="22" spans="1:17">
      <c r="A22" s="12"/>
      <c r="B22" s="25">
        <v>323.39999999999998</v>
      </c>
      <c r="C22" s="20" t="s">
        <v>105</v>
      </c>
      <c r="D22" s="46">
        <v>13195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3"/>
        <v>13195</v>
      </c>
      <c r="P22" s="47">
        <f t="shared" si="1"/>
        <v>2.4971612414837243</v>
      </c>
      <c r="Q22" s="9"/>
    </row>
    <row r="23" spans="1:17">
      <c r="A23" s="12"/>
      <c r="B23" s="25">
        <v>323.7</v>
      </c>
      <c r="C23" s="20" t="s">
        <v>21</v>
      </c>
      <c r="D23" s="46">
        <v>125992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3"/>
        <v>125992</v>
      </c>
      <c r="P23" s="47">
        <f t="shared" si="1"/>
        <v>23.844057532172595</v>
      </c>
      <c r="Q23" s="9"/>
    </row>
    <row r="24" spans="1:17">
      <c r="A24" s="12"/>
      <c r="B24" s="25">
        <v>329.5</v>
      </c>
      <c r="C24" s="20" t="s">
        <v>137</v>
      </c>
      <c r="D24" s="46">
        <v>38602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3"/>
        <v>38602</v>
      </c>
      <c r="P24" s="47">
        <f t="shared" si="1"/>
        <v>7.305450416351249</v>
      </c>
      <c r="Q24" s="9"/>
    </row>
    <row r="25" spans="1:17" ht="15.75">
      <c r="A25" s="29" t="s">
        <v>138</v>
      </c>
      <c r="B25" s="30"/>
      <c r="C25" s="31"/>
      <c r="D25" s="32">
        <f t="shared" ref="D25:N25" si="5">SUM(D26:D32)</f>
        <v>743106</v>
      </c>
      <c r="E25" s="32">
        <f t="shared" si="5"/>
        <v>184814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 t="shared" si="3"/>
        <v>927920</v>
      </c>
      <c r="P25" s="45">
        <f t="shared" si="1"/>
        <v>175.6093868281605</v>
      </c>
      <c r="Q25" s="10"/>
    </row>
    <row r="26" spans="1:17">
      <c r="A26" s="12"/>
      <c r="B26" s="25">
        <v>334.36</v>
      </c>
      <c r="C26" s="20" t="s">
        <v>139</v>
      </c>
      <c r="D26" s="46">
        <v>0</v>
      </c>
      <c r="E26" s="46">
        <v>184814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3"/>
        <v>184814</v>
      </c>
      <c r="P26" s="47">
        <f t="shared" si="1"/>
        <v>34.976154428463282</v>
      </c>
      <c r="Q26" s="9"/>
    </row>
    <row r="27" spans="1:17">
      <c r="A27" s="12"/>
      <c r="B27" s="25">
        <v>335.125</v>
      </c>
      <c r="C27" s="20" t="s">
        <v>140</v>
      </c>
      <c r="D27" s="46">
        <v>285032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3"/>
        <v>285032</v>
      </c>
      <c r="P27" s="47">
        <f t="shared" si="1"/>
        <v>53.942467827403483</v>
      </c>
      <c r="Q27" s="9"/>
    </row>
    <row r="28" spans="1:17">
      <c r="A28" s="12"/>
      <c r="B28" s="25">
        <v>335.14</v>
      </c>
      <c r="C28" s="20" t="s">
        <v>94</v>
      </c>
      <c r="D28" s="46">
        <v>14613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3"/>
        <v>14613</v>
      </c>
      <c r="P28" s="47">
        <f t="shared" si="1"/>
        <v>2.7655185465556396</v>
      </c>
      <c r="Q28" s="9"/>
    </row>
    <row r="29" spans="1:17">
      <c r="A29" s="12"/>
      <c r="B29" s="25">
        <v>335.15</v>
      </c>
      <c r="C29" s="20" t="s">
        <v>95</v>
      </c>
      <c r="D29" s="46">
        <v>6865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3"/>
        <v>6865</v>
      </c>
      <c r="P29" s="47">
        <f t="shared" si="1"/>
        <v>1.2992051476154429</v>
      </c>
      <c r="Q29" s="9"/>
    </row>
    <row r="30" spans="1:17">
      <c r="A30" s="12"/>
      <c r="B30" s="25">
        <v>335.18</v>
      </c>
      <c r="C30" s="20" t="s">
        <v>141</v>
      </c>
      <c r="D30" s="46">
        <v>426982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3"/>
        <v>426982</v>
      </c>
      <c r="P30" s="47">
        <f t="shared" si="1"/>
        <v>80.806585919757765</v>
      </c>
      <c r="Q30" s="9"/>
    </row>
    <row r="31" spans="1:17">
      <c r="A31" s="12"/>
      <c r="B31" s="25">
        <v>335.48</v>
      </c>
      <c r="C31" s="20" t="s">
        <v>106</v>
      </c>
      <c r="D31" s="46">
        <v>1484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3"/>
        <v>1484</v>
      </c>
      <c r="P31" s="47">
        <f t="shared" si="1"/>
        <v>0.28084784254352763</v>
      </c>
      <c r="Q31" s="9"/>
    </row>
    <row r="32" spans="1:17">
      <c r="A32" s="12"/>
      <c r="B32" s="25">
        <v>338</v>
      </c>
      <c r="C32" s="20" t="s">
        <v>35</v>
      </c>
      <c r="D32" s="46">
        <v>8130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3"/>
        <v>8130</v>
      </c>
      <c r="P32" s="47">
        <f t="shared" si="1"/>
        <v>1.5386071158213475</v>
      </c>
      <c r="Q32" s="9"/>
    </row>
    <row r="33" spans="1:17" ht="15.75">
      <c r="A33" s="29" t="s">
        <v>40</v>
      </c>
      <c r="B33" s="30"/>
      <c r="C33" s="31"/>
      <c r="D33" s="32">
        <f t="shared" ref="D33:N33" si="6">SUM(D34:D36)</f>
        <v>663784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6"/>
        <v>0</v>
      </c>
      <c r="O33" s="32">
        <f t="shared" si="3"/>
        <v>663784</v>
      </c>
      <c r="P33" s="45">
        <f t="shared" si="1"/>
        <v>125.62149886449659</v>
      </c>
      <c r="Q33" s="10"/>
    </row>
    <row r="34" spans="1:17">
      <c r="A34" s="12"/>
      <c r="B34" s="25">
        <v>342.1</v>
      </c>
      <c r="C34" s="20" t="s">
        <v>99</v>
      </c>
      <c r="D34" s="46">
        <v>236476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3"/>
        <v>236476</v>
      </c>
      <c r="P34" s="47">
        <f t="shared" si="1"/>
        <v>44.753217259651777</v>
      </c>
      <c r="Q34" s="9"/>
    </row>
    <row r="35" spans="1:17">
      <c r="A35" s="12"/>
      <c r="B35" s="25">
        <v>343.4</v>
      </c>
      <c r="C35" s="20" t="s">
        <v>45</v>
      </c>
      <c r="D35" s="46">
        <v>395249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3"/>
        <v>395249</v>
      </c>
      <c r="P35" s="47">
        <f t="shared" si="1"/>
        <v>74.801097653292956</v>
      </c>
      <c r="Q35" s="9"/>
    </row>
    <row r="36" spans="1:17">
      <c r="A36" s="12"/>
      <c r="B36" s="25">
        <v>343.9</v>
      </c>
      <c r="C36" s="20" t="s">
        <v>46</v>
      </c>
      <c r="D36" s="46">
        <v>32059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3"/>
        <v>32059</v>
      </c>
      <c r="P36" s="47">
        <f t="shared" si="1"/>
        <v>6.0671839515518551</v>
      </c>
      <c r="Q36" s="9"/>
    </row>
    <row r="37" spans="1:17" ht="15.75">
      <c r="A37" s="29" t="s">
        <v>41</v>
      </c>
      <c r="B37" s="30"/>
      <c r="C37" s="31"/>
      <c r="D37" s="32">
        <f t="shared" ref="D37:N37" si="7">SUM(D38:D42)</f>
        <v>129557</v>
      </c>
      <c r="E37" s="32">
        <f t="shared" si="7"/>
        <v>2134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0</v>
      </c>
      <c r="J37" s="32">
        <f t="shared" si="7"/>
        <v>0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 t="shared" si="7"/>
        <v>0</v>
      </c>
      <c r="O37" s="32">
        <f t="shared" si="3"/>
        <v>131691</v>
      </c>
      <c r="P37" s="45">
        <f t="shared" si="1"/>
        <v>24.922596517789554</v>
      </c>
      <c r="Q37" s="10"/>
    </row>
    <row r="38" spans="1:17">
      <c r="A38" s="13"/>
      <c r="B38" s="39">
        <v>351.1</v>
      </c>
      <c r="C38" s="21" t="s">
        <v>74</v>
      </c>
      <c r="D38" s="46">
        <v>20946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3"/>
        <v>20946</v>
      </c>
      <c r="P38" s="47">
        <f t="shared" si="1"/>
        <v>3.9640423921271766</v>
      </c>
      <c r="Q38" s="9"/>
    </row>
    <row r="39" spans="1:17">
      <c r="A39" s="13"/>
      <c r="B39" s="39">
        <v>351.2</v>
      </c>
      <c r="C39" s="21" t="s">
        <v>77</v>
      </c>
      <c r="D39" s="46">
        <v>11818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3"/>
        <v>11818</v>
      </c>
      <c r="P39" s="47">
        <f t="shared" si="1"/>
        <v>2.2365632096896291</v>
      </c>
      <c r="Q39" s="9"/>
    </row>
    <row r="40" spans="1:17">
      <c r="A40" s="13"/>
      <c r="B40" s="39">
        <v>351.3</v>
      </c>
      <c r="C40" s="21" t="s">
        <v>78</v>
      </c>
      <c r="D40" s="46">
        <v>2920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3"/>
        <v>2920</v>
      </c>
      <c r="P40" s="47">
        <f t="shared" si="1"/>
        <v>0.55261165783497346</v>
      </c>
      <c r="Q40" s="9"/>
    </row>
    <row r="41" spans="1:17">
      <c r="A41" s="13"/>
      <c r="B41" s="39">
        <v>351.4</v>
      </c>
      <c r="C41" s="21" t="s">
        <v>79</v>
      </c>
      <c r="D41" s="46">
        <v>1442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3"/>
        <v>1442</v>
      </c>
      <c r="P41" s="47">
        <f t="shared" si="1"/>
        <v>0.27289931869795608</v>
      </c>
      <c r="Q41" s="9"/>
    </row>
    <row r="42" spans="1:17">
      <c r="A42" s="13"/>
      <c r="B42" s="39">
        <v>354</v>
      </c>
      <c r="C42" s="21" t="s">
        <v>49</v>
      </c>
      <c r="D42" s="46">
        <v>92431</v>
      </c>
      <c r="E42" s="46">
        <v>2134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3"/>
        <v>94565</v>
      </c>
      <c r="P42" s="47">
        <f t="shared" si="1"/>
        <v>17.896479939439818</v>
      </c>
      <c r="Q42" s="9"/>
    </row>
    <row r="43" spans="1:17" ht="15.75">
      <c r="A43" s="29" t="s">
        <v>3</v>
      </c>
      <c r="B43" s="30"/>
      <c r="C43" s="31"/>
      <c r="D43" s="32">
        <f t="shared" ref="D43:N43" si="8">SUM(D44:D48)</f>
        <v>137762</v>
      </c>
      <c r="E43" s="32">
        <f t="shared" si="8"/>
        <v>0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0</v>
      </c>
      <c r="J43" s="32">
        <f t="shared" si="8"/>
        <v>0</v>
      </c>
      <c r="K43" s="32">
        <f t="shared" si="8"/>
        <v>4597463</v>
      </c>
      <c r="L43" s="32">
        <f t="shared" si="8"/>
        <v>0</v>
      </c>
      <c r="M43" s="32">
        <f t="shared" si="8"/>
        <v>0</v>
      </c>
      <c r="N43" s="32">
        <f t="shared" si="8"/>
        <v>0</v>
      </c>
      <c r="O43" s="32">
        <f t="shared" si="3"/>
        <v>4735225</v>
      </c>
      <c r="P43" s="45">
        <f t="shared" si="1"/>
        <v>896.14401968205902</v>
      </c>
      <c r="Q43" s="10"/>
    </row>
    <row r="44" spans="1:17">
      <c r="A44" s="12"/>
      <c r="B44" s="25">
        <v>361.1</v>
      </c>
      <c r="C44" s="20" t="s">
        <v>51</v>
      </c>
      <c r="D44" s="46">
        <v>10660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794447</v>
      </c>
      <c r="L44" s="46">
        <v>0</v>
      </c>
      <c r="M44" s="46">
        <v>0</v>
      </c>
      <c r="N44" s="46">
        <v>0</v>
      </c>
      <c r="O44" s="46">
        <f t="shared" si="3"/>
        <v>805107</v>
      </c>
      <c r="P44" s="47">
        <f t="shared" si="1"/>
        <v>152.36695685087057</v>
      </c>
      <c r="Q44" s="9"/>
    </row>
    <row r="45" spans="1:17">
      <c r="A45" s="12"/>
      <c r="B45" s="25">
        <v>361.3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3264531</v>
      </c>
      <c r="L45" s="46">
        <v>0</v>
      </c>
      <c r="M45" s="46">
        <v>0</v>
      </c>
      <c r="N45" s="46">
        <v>0</v>
      </c>
      <c r="O45" s="46">
        <f t="shared" si="3"/>
        <v>3264531</v>
      </c>
      <c r="P45" s="47">
        <f t="shared" si="1"/>
        <v>617.81434519303559</v>
      </c>
      <c r="Q45" s="9"/>
    </row>
    <row r="46" spans="1:17">
      <c r="A46" s="12"/>
      <c r="B46" s="25">
        <v>364</v>
      </c>
      <c r="C46" s="20" t="s">
        <v>102</v>
      </c>
      <c r="D46" s="46">
        <v>38536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3"/>
        <v>38536</v>
      </c>
      <c r="P46" s="47">
        <f t="shared" si="1"/>
        <v>7.2929598788796364</v>
      </c>
      <c r="Q46" s="9"/>
    </row>
    <row r="47" spans="1:17">
      <c r="A47" s="12"/>
      <c r="B47" s="25">
        <v>368</v>
      </c>
      <c r="C47" s="20" t="s">
        <v>54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538485</v>
      </c>
      <c r="L47" s="46">
        <v>0</v>
      </c>
      <c r="M47" s="46">
        <v>0</v>
      </c>
      <c r="N47" s="46">
        <v>0</v>
      </c>
      <c r="O47" s="46">
        <f t="shared" si="3"/>
        <v>538485</v>
      </c>
      <c r="P47" s="47">
        <f t="shared" si="1"/>
        <v>101.90859197577593</v>
      </c>
      <c r="Q47" s="9"/>
    </row>
    <row r="48" spans="1:17">
      <c r="A48" s="12"/>
      <c r="B48" s="25">
        <v>369.9</v>
      </c>
      <c r="C48" s="20" t="s">
        <v>55</v>
      </c>
      <c r="D48" s="46">
        <v>88566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3"/>
        <v>88566</v>
      </c>
      <c r="P48" s="47">
        <f t="shared" si="1"/>
        <v>16.761165783497351</v>
      </c>
      <c r="Q48" s="9"/>
    </row>
    <row r="49" spans="1:120" ht="15.75">
      <c r="A49" s="29" t="s">
        <v>42</v>
      </c>
      <c r="B49" s="30"/>
      <c r="C49" s="31"/>
      <c r="D49" s="32">
        <f t="shared" ref="D49:N49" si="9">SUM(D50:D50)</f>
        <v>200000</v>
      </c>
      <c r="E49" s="32">
        <f t="shared" si="9"/>
        <v>0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0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9"/>
        <v>0</v>
      </c>
      <c r="O49" s="32">
        <f t="shared" si="3"/>
        <v>200000</v>
      </c>
      <c r="P49" s="45">
        <f t="shared" si="1"/>
        <v>37.850113550340652</v>
      </c>
      <c r="Q49" s="9"/>
    </row>
    <row r="50" spans="1:120" ht="15.75" thickBot="1">
      <c r="A50" s="12"/>
      <c r="B50" s="25">
        <v>381</v>
      </c>
      <c r="C50" s="20" t="s">
        <v>56</v>
      </c>
      <c r="D50" s="46">
        <v>200000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3"/>
        <v>200000</v>
      </c>
      <c r="P50" s="47">
        <f t="shared" si="1"/>
        <v>37.850113550340652</v>
      </c>
      <c r="Q50" s="9"/>
    </row>
    <row r="51" spans="1:120" ht="16.5" thickBot="1">
      <c r="A51" s="14" t="s">
        <v>47</v>
      </c>
      <c r="B51" s="23"/>
      <c r="C51" s="22"/>
      <c r="D51" s="15">
        <f t="shared" ref="D51:N51" si="10">SUM(D5,D19,D25,D33,D37,D43,D49)</f>
        <v>7780493</v>
      </c>
      <c r="E51" s="15">
        <f t="shared" si="10"/>
        <v>186948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0</v>
      </c>
      <c r="J51" s="15">
        <f t="shared" si="10"/>
        <v>0</v>
      </c>
      <c r="K51" s="15">
        <f t="shared" si="10"/>
        <v>4597463</v>
      </c>
      <c r="L51" s="15">
        <f t="shared" si="10"/>
        <v>0</v>
      </c>
      <c r="M51" s="15">
        <f t="shared" si="10"/>
        <v>0</v>
      </c>
      <c r="N51" s="15">
        <f t="shared" si="10"/>
        <v>0</v>
      </c>
      <c r="O51" s="15">
        <f t="shared" si="3"/>
        <v>12564904</v>
      </c>
      <c r="P51" s="38">
        <f t="shared" si="1"/>
        <v>2377.9152157456474</v>
      </c>
      <c r="Q51" s="6"/>
      <c r="R51" s="2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</row>
    <row r="52" spans="1:120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9"/>
    </row>
    <row r="53" spans="1:120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8" t="s">
        <v>142</v>
      </c>
      <c r="N53" s="48"/>
      <c r="O53" s="48"/>
      <c r="P53" s="43">
        <v>5284</v>
      </c>
    </row>
    <row r="54" spans="1:120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1"/>
    </row>
    <row r="55" spans="1:120" ht="15.75" customHeight="1" thickBot="1">
      <c r="A55" s="52" t="s">
        <v>71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4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SUM(D6:D18)</f>
        <v>4792965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4792965</v>
      </c>
      <c r="O5" s="33">
        <f t="shared" ref="O5:O36" si="1">(N5/O$55)</f>
        <v>842.64504219409287</v>
      </c>
      <c r="P5" s="6"/>
    </row>
    <row r="6" spans="1:133">
      <c r="A6" s="12"/>
      <c r="B6" s="25">
        <v>311</v>
      </c>
      <c r="C6" s="20" t="s">
        <v>2</v>
      </c>
      <c r="D6" s="46">
        <v>2305548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2305548</v>
      </c>
      <c r="O6" s="47">
        <f t="shared" si="1"/>
        <v>405.3354430379747</v>
      </c>
      <c r="P6" s="9"/>
    </row>
    <row r="7" spans="1:133">
      <c r="A7" s="12"/>
      <c r="B7" s="25">
        <v>312.3</v>
      </c>
      <c r="C7" s="20" t="s">
        <v>10</v>
      </c>
      <c r="D7" s="46">
        <v>62037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62037</v>
      </c>
      <c r="O7" s="47">
        <f t="shared" si="1"/>
        <v>10.906645569620252</v>
      </c>
      <c r="P7" s="9"/>
    </row>
    <row r="8" spans="1:133">
      <c r="A8" s="12"/>
      <c r="B8" s="25">
        <v>312.41000000000003</v>
      </c>
      <c r="C8" s="20" t="s">
        <v>12</v>
      </c>
      <c r="D8" s="46">
        <v>343738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343738</v>
      </c>
      <c r="O8" s="47">
        <f t="shared" si="1"/>
        <v>60.432137834036567</v>
      </c>
      <c r="P8" s="9"/>
    </row>
    <row r="9" spans="1:133">
      <c r="A9" s="12"/>
      <c r="B9" s="25">
        <v>312.42</v>
      </c>
      <c r="C9" s="20" t="s">
        <v>11</v>
      </c>
      <c r="D9" s="46">
        <v>209530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209530</v>
      </c>
      <c r="O9" s="47">
        <f t="shared" si="1"/>
        <v>36.83720112517581</v>
      </c>
      <c r="P9" s="9"/>
    </row>
    <row r="10" spans="1:133">
      <c r="A10" s="12"/>
      <c r="B10" s="25">
        <v>312.51</v>
      </c>
      <c r="C10" s="20" t="s">
        <v>65</v>
      </c>
      <c r="D10" s="46">
        <v>52603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52603</v>
      </c>
      <c r="O10" s="47">
        <f t="shared" si="1"/>
        <v>9.2480661040787631</v>
      </c>
      <c r="P10" s="9"/>
    </row>
    <row r="11" spans="1:133">
      <c r="A11" s="12"/>
      <c r="B11" s="25">
        <v>312.52</v>
      </c>
      <c r="C11" s="20" t="s">
        <v>89</v>
      </c>
      <c r="D11" s="46">
        <v>90650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90650</v>
      </c>
      <c r="O11" s="47">
        <f t="shared" si="1"/>
        <v>15.937060478199719</v>
      </c>
      <c r="P11" s="9"/>
    </row>
    <row r="12" spans="1:133">
      <c r="A12" s="12"/>
      <c r="B12" s="25">
        <v>312.60000000000002</v>
      </c>
      <c r="C12" s="20" t="s">
        <v>13</v>
      </c>
      <c r="D12" s="46">
        <v>808162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808162</v>
      </c>
      <c r="O12" s="47">
        <f t="shared" si="1"/>
        <v>142.08192686357242</v>
      </c>
      <c r="P12" s="9"/>
    </row>
    <row r="13" spans="1:133">
      <c r="A13" s="12"/>
      <c r="B13" s="25">
        <v>314.10000000000002</v>
      </c>
      <c r="C13" s="20" t="s">
        <v>14</v>
      </c>
      <c r="D13" s="46">
        <v>543382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543382</v>
      </c>
      <c r="O13" s="47">
        <f t="shared" si="1"/>
        <v>95.531293952180022</v>
      </c>
      <c r="P13" s="9"/>
    </row>
    <row r="14" spans="1:133">
      <c r="A14" s="12"/>
      <c r="B14" s="25">
        <v>314.39999999999998</v>
      </c>
      <c r="C14" s="20" t="s">
        <v>110</v>
      </c>
      <c r="D14" s="46">
        <v>23214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23214</v>
      </c>
      <c r="O14" s="47">
        <f t="shared" si="1"/>
        <v>4.0812236286919834</v>
      </c>
      <c r="P14" s="9"/>
    </row>
    <row r="15" spans="1:133">
      <c r="A15" s="12"/>
      <c r="B15" s="25">
        <v>314.8</v>
      </c>
      <c r="C15" s="20" t="s">
        <v>15</v>
      </c>
      <c r="D15" s="46">
        <v>39063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39063</v>
      </c>
      <c r="O15" s="47">
        <f t="shared" si="1"/>
        <v>6.8676160337552741</v>
      </c>
      <c r="P15" s="9"/>
    </row>
    <row r="16" spans="1:133">
      <c r="A16" s="12"/>
      <c r="B16" s="25">
        <v>315</v>
      </c>
      <c r="C16" s="20" t="s">
        <v>90</v>
      </c>
      <c r="D16" s="46">
        <v>234802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234802</v>
      </c>
      <c r="O16" s="47">
        <f t="shared" si="1"/>
        <v>41.280239099859351</v>
      </c>
      <c r="P16" s="9"/>
    </row>
    <row r="17" spans="1:16">
      <c r="A17" s="12"/>
      <c r="B17" s="25">
        <v>316</v>
      </c>
      <c r="C17" s="20" t="s">
        <v>91</v>
      </c>
      <c r="D17" s="46">
        <v>70387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70387</v>
      </c>
      <c r="O17" s="47">
        <f t="shared" si="1"/>
        <v>12.374648382559775</v>
      </c>
      <c r="P17" s="9"/>
    </row>
    <row r="18" spans="1:16">
      <c r="A18" s="12"/>
      <c r="B18" s="25">
        <v>319</v>
      </c>
      <c r="C18" s="20" t="s">
        <v>18</v>
      </c>
      <c r="D18" s="46">
        <v>9849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9849</v>
      </c>
      <c r="O18" s="47">
        <f t="shared" si="1"/>
        <v>1.7315400843881856</v>
      </c>
      <c r="P18" s="9"/>
    </row>
    <row r="19" spans="1:16" ht="15.75">
      <c r="A19" s="29" t="s">
        <v>19</v>
      </c>
      <c r="B19" s="30"/>
      <c r="C19" s="31"/>
      <c r="D19" s="32">
        <f t="shared" ref="D19:M19" si="3">SUM(D20:D24)</f>
        <v>675977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5" si="4">SUM(D19:M19)</f>
        <v>675977</v>
      </c>
      <c r="O19" s="45">
        <f t="shared" si="1"/>
        <v>118.8426511954993</v>
      </c>
      <c r="P19" s="10"/>
    </row>
    <row r="20" spans="1:16">
      <c r="A20" s="12"/>
      <c r="B20" s="25">
        <v>322</v>
      </c>
      <c r="C20" s="20" t="s">
        <v>0</v>
      </c>
      <c r="D20" s="46">
        <v>120897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120897</v>
      </c>
      <c r="O20" s="47">
        <f t="shared" si="1"/>
        <v>21.254746835443036</v>
      </c>
      <c r="P20" s="9"/>
    </row>
    <row r="21" spans="1:16">
      <c r="A21" s="12"/>
      <c r="B21" s="25">
        <v>323.10000000000002</v>
      </c>
      <c r="C21" s="20" t="s">
        <v>20</v>
      </c>
      <c r="D21" s="46">
        <v>404280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404280</v>
      </c>
      <c r="O21" s="47">
        <f t="shared" si="1"/>
        <v>71.075949367088612</v>
      </c>
      <c r="P21" s="9"/>
    </row>
    <row r="22" spans="1:16">
      <c r="A22" s="12"/>
      <c r="B22" s="25">
        <v>323.39999999999998</v>
      </c>
      <c r="C22" s="20" t="s">
        <v>105</v>
      </c>
      <c r="D22" s="46">
        <v>12370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12370</v>
      </c>
      <c r="O22" s="47">
        <f t="shared" si="1"/>
        <v>2.1747538677918423</v>
      </c>
      <c r="P22" s="9"/>
    </row>
    <row r="23" spans="1:16">
      <c r="A23" s="12"/>
      <c r="B23" s="25">
        <v>323.7</v>
      </c>
      <c r="C23" s="20" t="s">
        <v>21</v>
      </c>
      <c r="D23" s="46">
        <v>123531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123531</v>
      </c>
      <c r="O23" s="47">
        <f t="shared" si="1"/>
        <v>21.717827004219409</v>
      </c>
      <c r="P23" s="9"/>
    </row>
    <row r="24" spans="1:16">
      <c r="A24" s="12"/>
      <c r="B24" s="25">
        <v>329</v>
      </c>
      <c r="C24" s="20" t="s">
        <v>26</v>
      </c>
      <c r="D24" s="46">
        <v>14899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14899</v>
      </c>
      <c r="O24" s="47">
        <f t="shared" si="1"/>
        <v>2.6193741209563997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SUM(D26:D33)</f>
        <v>875906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875906</v>
      </c>
      <c r="O25" s="45">
        <f t="shared" si="1"/>
        <v>153.99191279887484</v>
      </c>
      <c r="P25" s="10"/>
    </row>
    <row r="26" spans="1:16">
      <c r="A26" s="12"/>
      <c r="B26" s="25">
        <v>334.5</v>
      </c>
      <c r="C26" s="20" t="s">
        <v>125</v>
      </c>
      <c r="D26" s="46">
        <v>47450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47450</v>
      </c>
      <c r="O26" s="47">
        <f t="shared" si="1"/>
        <v>8.3421237693389596</v>
      </c>
      <c r="P26" s="9"/>
    </row>
    <row r="27" spans="1:16">
      <c r="A27" s="12"/>
      <c r="B27" s="25">
        <v>335.12</v>
      </c>
      <c r="C27" s="20" t="s">
        <v>93</v>
      </c>
      <c r="D27" s="46">
        <v>280238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280238</v>
      </c>
      <c r="O27" s="47">
        <f t="shared" si="1"/>
        <v>49.268284106891699</v>
      </c>
      <c r="P27" s="9"/>
    </row>
    <row r="28" spans="1:16">
      <c r="A28" s="12"/>
      <c r="B28" s="25">
        <v>335.14</v>
      </c>
      <c r="C28" s="20" t="s">
        <v>94</v>
      </c>
      <c r="D28" s="46">
        <v>16392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16392</v>
      </c>
      <c r="O28" s="47">
        <f t="shared" si="1"/>
        <v>2.8818565400843883</v>
      </c>
      <c r="P28" s="9"/>
    </row>
    <row r="29" spans="1:16">
      <c r="A29" s="12"/>
      <c r="B29" s="25">
        <v>335.15</v>
      </c>
      <c r="C29" s="20" t="s">
        <v>95</v>
      </c>
      <c r="D29" s="46">
        <v>7029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7029</v>
      </c>
      <c r="O29" s="47">
        <f t="shared" si="1"/>
        <v>1.235759493670886</v>
      </c>
      <c r="P29" s="9"/>
    </row>
    <row r="30" spans="1:16">
      <c r="A30" s="12"/>
      <c r="B30" s="25">
        <v>335.18</v>
      </c>
      <c r="C30" s="20" t="s">
        <v>96</v>
      </c>
      <c r="D30" s="46">
        <v>386663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386663</v>
      </c>
      <c r="O30" s="47">
        <f t="shared" si="1"/>
        <v>67.978727144866383</v>
      </c>
      <c r="P30" s="9"/>
    </row>
    <row r="31" spans="1:16">
      <c r="A31" s="12"/>
      <c r="B31" s="25">
        <v>335.49</v>
      </c>
      <c r="C31" s="20" t="s">
        <v>106</v>
      </c>
      <c r="D31" s="46">
        <v>1260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1260</v>
      </c>
      <c r="O31" s="47">
        <f t="shared" si="1"/>
        <v>0.22151898734177214</v>
      </c>
      <c r="P31" s="9"/>
    </row>
    <row r="32" spans="1:16">
      <c r="A32" s="12"/>
      <c r="B32" s="25">
        <v>337.9</v>
      </c>
      <c r="C32" s="20" t="s">
        <v>122</v>
      </c>
      <c r="D32" s="46">
        <v>128030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53" si="7">SUM(D32:M32)</f>
        <v>128030</v>
      </c>
      <c r="O32" s="47">
        <f t="shared" si="1"/>
        <v>22.508790436005626</v>
      </c>
      <c r="P32" s="9"/>
    </row>
    <row r="33" spans="1:16">
      <c r="A33" s="12"/>
      <c r="B33" s="25">
        <v>338</v>
      </c>
      <c r="C33" s="20" t="s">
        <v>35</v>
      </c>
      <c r="D33" s="46">
        <v>8844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8844</v>
      </c>
      <c r="O33" s="47">
        <f t="shared" si="1"/>
        <v>1.5548523206751055</v>
      </c>
      <c r="P33" s="9"/>
    </row>
    <row r="34" spans="1:16" ht="15.75">
      <c r="A34" s="29" t="s">
        <v>40</v>
      </c>
      <c r="B34" s="30"/>
      <c r="C34" s="31"/>
      <c r="D34" s="32">
        <f t="shared" ref="D34:M34" si="8">SUM(D35:D37)</f>
        <v>444328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444328</v>
      </c>
      <c r="O34" s="45">
        <f t="shared" si="1"/>
        <v>78.116736990154706</v>
      </c>
      <c r="P34" s="10"/>
    </row>
    <row r="35" spans="1:16">
      <c r="A35" s="12"/>
      <c r="B35" s="25">
        <v>342.9</v>
      </c>
      <c r="C35" s="20" t="s">
        <v>107</v>
      </c>
      <c r="D35" s="46">
        <v>18371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18371</v>
      </c>
      <c r="O35" s="47">
        <f t="shared" si="1"/>
        <v>3.2297819971870605</v>
      </c>
      <c r="P35" s="9"/>
    </row>
    <row r="36" spans="1:16">
      <c r="A36" s="12"/>
      <c r="B36" s="25">
        <v>343.4</v>
      </c>
      <c r="C36" s="20" t="s">
        <v>45</v>
      </c>
      <c r="D36" s="46">
        <v>398069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398069</v>
      </c>
      <c r="O36" s="47">
        <f t="shared" si="1"/>
        <v>69.984001406469758</v>
      </c>
      <c r="P36" s="9"/>
    </row>
    <row r="37" spans="1:16">
      <c r="A37" s="12"/>
      <c r="B37" s="25">
        <v>343.9</v>
      </c>
      <c r="C37" s="20" t="s">
        <v>46</v>
      </c>
      <c r="D37" s="46">
        <v>27888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27888</v>
      </c>
      <c r="O37" s="47">
        <f t="shared" ref="O37:O53" si="9">(N37/O$55)</f>
        <v>4.9029535864978904</v>
      </c>
      <c r="P37" s="9"/>
    </row>
    <row r="38" spans="1:16" ht="15.75">
      <c r="A38" s="29" t="s">
        <v>41</v>
      </c>
      <c r="B38" s="30"/>
      <c r="C38" s="31"/>
      <c r="D38" s="32">
        <f t="shared" ref="D38:M38" si="10">SUM(D39:D44)</f>
        <v>57048</v>
      </c>
      <c r="E38" s="32">
        <f t="shared" si="10"/>
        <v>9011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7"/>
        <v>66059</v>
      </c>
      <c r="O38" s="45">
        <f t="shared" si="9"/>
        <v>11.613748241912798</v>
      </c>
      <c r="P38" s="10"/>
    </row>
    <row r="39" spans="1:16">
      <c r="A39" s="13"/>
      <c r="B39" s="39">
        <v>351.1</v>
      </c>
      <c r="C39" s="21" t="s">
        <v>74</v>
      </c>
      <c r="D39" s="46">
        <v>18625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18625</v>
      </c>
      <c r="O39" s="47">
        <f t="shared" si="9"/>
        <v>3.2744374120956401</v>
      </c>
      <c r="P39" s="9"/>
    </row>
    <row r="40" spans="1:16">
      <c r="A40" s="13"/>
      <c r="B40" s="39">
        <v>351.2</v>
      </c>
      <c r="C40" s="21" t="s">
        <v>77</v>
      </c>
      <c r="D40" s="46">
        <v>9125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9125</v>
      </c>
      <c r="O40" s="47">
        <f t="shared" si="9"/>
        <v>1.6042545710267229</v>
      </c>
      <c r="P40" s="9"/>
    </row>
    <row r="41" spans="1:16">
      <c r="A41" s="13"/>
      <c r="B41" s="39">
        <v>351.3</v>
      </c>
      <c r="C41" s="21" t="s">
        <v>78</v>
      </c>
      <c r="D41" s="46">
        <v>2325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2325</v>
      </c>
      <c r="O41" s="47">
        <f t="shared" si="9"/>
        <v>0.40875527426160335</v>
      </c>
      <c r="P41" s="9"/>
    </row>
    <row r="42" spans="1:16">
      <c r="A42" s="13"/>
      <c r="B42" s="39">
        <v>351.4</v>
      </c>
      <c r="C42" s="21" t="s">
        <v>79</v>
      </c>
      <c r="D42" s="46">
        <v>2012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2012</v>
      </c>
      <c r="O42" s="47">
        <f t="shared" si="9"/>
        <v>0.35372714486638535</v>
      </c>
      <c r="P42" s="9"/>
    </row>
    <row r="43" spans="1:16">
      <c r="A43" s="13"/>
      <c r="B43" s="39">
        <v>351.9</v>
      </c>
      <c r="C43" s="21" t="s">
        <v>101</v>
      </c>
      <c r="D43" s="46">
        <v>0</v>
      </c>
      <c r="E43" s="46">
        <v>9011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9011</v>
      </c>
      <c r="O43" s="47">
        <f t="shared" si="9"/>
        <v>1.5842123769338958</v>
      </c>
      <c r="P43" s="9"/>
    </row>
    <row r="44" spans="1:16">
      <c r="A44" s="13"/>
      <c r="B44" s="39">
        <v>354</v>
      </c>
      <c r="C44" s="21" t="s">
        <v>49</v>
      </c>
      <c r="D44" s="46">
        <v>24961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24961</v>
      </c>
      <c r="O44" s="47">
        <f t="shared" si="9"/>
        <v>4.3883614627285512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SUM(D46:D50)</f>
        <v>211189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2969260</v>
      </c>
      <c r="L45" s="32">
        <f t="shared" si="11"/>
        <v>0</v>
      </c>
      <c r="M45" s="32">
        <f t="shared" si="11"/>
        <v>0</v>
      </c>
      <c r="N45" s="32">
        <f t="shared" si="7"/>
        <v>3180449</v>
      </c>
      <c r="O45" s="45">
        <f t="shared" si="9"/>
        <v>559.15066807313644</v>
      </c>
      <c r="P45" s="10"/>
    </row>
    <row r="46" spans="1:16">
      <c r="A46" s="12"/>
      <c r="B46" s="25">
        <v>361.1</v>
      </c>
      <c r="C46" s="20" t="s">
        <v>51</v>
      </c>
      <c r="D46" s="46">
        <v>102982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515876</v>
      </c>
      <c r="L46" s="46">
        <v>0</v>
      </c>
      <c r="M46" s="46">
        <v>0</v>
      </c>
      <c r="N46" s="46">
        <f t="shared" si="7"/>
        <v>618858</v>
      </c>
      <c r="O46" s="47">
        <f t="shared" si="9"/>
        <v>108.8006329113924</v>
      </c>
      <c r="P46" s="9"/>
    </row>
    <row r="47" spans="1:16">
      <c r="A47" s="12"/>
      <c r="B47" s="25">
        <v>361.3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1827979</v>
      </c>
      <c r="L47" s="46">
        <v>0</v>
      </c>
      <c r="M47" s="46">
        <v>0</v>
      </c>
      <c r="N47" s="46">
        <f t="shared" si="7"/>
        <v>1827979</v>
      </c>
      <c r="O47" s="47">
        <f t="shared" si="9"/>
        <v>321.37464838255977</v>
      </c>
      <c r="P47" s="9"/>
    </row>
    <row r="48" spans="1:16">
      <c r="A48" s="12"/>
      <c r="B48" s="25">
        <v>364</v>
      </c>
      <c r="C48" s="20" t="s">
        <v>102</v>
      </c>
      <c r="D48" s="46">
        <v>65815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65815</v>
      </c>
      <c r="O48" s="47">
        <f t="shared" si="9"/>
        <v>11.570850914205344</v>
      </c>
      <c r="P48" s="9"/>
    </row>
    <row r="49" spans="1:119">
      <c r="A49" s="12"/>
      <c r="B49" s="25">
        <v>368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625405</v>
      </c>
      <c r="L49" s="46">
        <v>0</v>
      </c>
      <c r="M49" s="46">
        <v>0</v>
      </c>
      <c r="N49" s="46">
        <f t="shared" si="7"/>
        <v>625405</v>
      </c>
      <c r="O49" s="47">
        <f t="shared" si="9"/>
        <v>109.95165260196906</v>
      </c>
      <c r="P49" s="9"/>
    </row>
    <row r="50" spans="1:119">
      <c r="A50" s="12"/>
      <c r="B50" s="25">
        <v>369.9</v>
      </c>
      <c r="C50" s="20" t="s">
        <v>55</v>
      </c>
      <c r="D50" s="46">
        <v>42392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42392</v>
      </c>
      <c r="O50" s="47">
        <f t="shared" si="9"/>
        <v>7.4528832630098449</v>
      </c>
      <c r="P50" s="9"/>
    </row>
    <row r="51" spans="1:119" ht="15.75">
      <c r="A51" s="29" t="s">
        <v>42</v>
      </c>
      <c r="B51" s="30"/>
      <c r="C51" s="31"/>
      <c r="D51" s="32">
        <f t="shared" ref="D51:M51" si="12">SUM(D52:D52)</f>
        <v>392298</v>
      </c>
      <c r="E51" s="32">
        <f t="shared" si="12"/>
        <v>0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7"/>
        <v>392298</v>
      </c>
      <c r="O51" s="45">
        <f t="shared" si="9"/>
        <v>68.969409282700425</v>
      </c>
      <c r="P51" s="9"/>
    </row>
    <row r="52" spans="1:119" ht="15.75" thickBot="1">
      <c r="A52" s="12"/>
      <c r="B52" s="25">
        <v>381</v>
      </c>
      <c r="C52" s="20" t="s">
        <v>56</v>
      </c>
      <c r="D52" s="46">
        <v>392298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392298</v>
      </c>
      <c r="O52" s="47">
        <f t="shared" si="9"/>
        <v>68.969409282700425</v>
      </c>
      <c r="P52" s="9"/>
    </row>
    <row r="53" spans="1:119" ht="16.5" thickBot="1">
      <c r="A53" s="14" t="s">
        <v>47</v>
      </c>
      <c r="B53" s="23"/>
      <c r="C53" s="22"/>
      <c r="D53" s="15">
        <f t="shared" ref="D53:M53" si="13">SUM(D5,D19,D25,D34,D38,D45,D51)</f>
        <v>7449711</v>
      </c>
      <c r="E53" s="15">
        <f t="shared" si="13"/>
        <v>9011</v>
      </c>
      <c r="F53" s="15">
        <f t="shared" si="13"/>
        <v>0</v>
      </c>
      <c r="G53" s="15">
        <f t="shared" si="13"/>
        <v>0</v>
      </c>
      <c r="H53" s="15">
        <f t="shared" si="13"/>
        <v>0</v>
      </c>
      <c r="I53" s="15">
        <f t="shared" si="13"/>
        <v>0</v>
      </c>
      <c r="J53" s="15">
        <f t="shared" si="13"/>
        <v>0</v>
      </c>
      <c r="K53" s="15">
        <f t="shared" si="13"/>
        <v>2969260</v>
      </c>
      <c r="L53" s="15">
        <f t="shared" si="13"/>
        <v>0</v>
      </c>
      <c r="M53" s="15">
        <f t="shared" si="13"/>
        <v>0</v>
      </c>
      <c r="N53" s="15">
        <f t="shared" si="7"/>
        <v>10427982</v>
      </c>
      <c r="O53" s="38">
        <f t="shared" si="9"/>
        <v>1833.3301687763712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126</v>
      </c>
      <c r="M55" s="48"/>
      <c r="N55" s="48"/>
      <c r="O55" s="43">
        <v>5688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SUM(D6:D18)</f>
        <v>4787551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4787551</v>
      </c>
      <c r="O5" s="33">
        <f t="shared" ref="O5:O51" si="1">(N5/O$53)</f>
        <v>854.46207388898802</v>
      </c>
      <c r="P5" s="6"/>
    </row>
    <row r="6" spans="1:133">
      <c r="A6" s="12"/>
      <c r="B6" s="25">
        <v>311</v>
      </c>
      <c r="C6" s="20" t="s">
        <v>2</v>
      </c>
      <c r="D6" s="46">
        <v>2238173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2238173</v>
      </c>
      <c r="O6" s="47">
        <f t="shared" si="1"/>
        <v>399.45975370337317</v>
      </c>
      <c r="P6" s="9"/>
    </row>
    <row r="7" spans="1:133">
      <c r="A7" s="12"/>
      <c r="B7" s="25">
        <v>312.3</v>
      </c>
      <c r="C7" s="20" t="s">
        <v>10</v>
      </c>
      <c r="D7" s="46">
        <v>67446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67446</v>
      </c>
      <c r="O7" s="47">
        <f t="shared" si="1"/>
        <v>12.037479921470641</v>
      </c>
      <c r="P7" s="9"/>
    </row>
    <row r="8" spans="1:133">
      <c r="A8" s="12"/>
      <c r="B8" s="25">
        <v>312.41000000000003</v>
      </c>
      <c r="C8" s="20" t="s">
        <v>12</v>
      </c>
      <c r="D8" s="46">
        <v>374540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374540</v>
      </c>
      <c r="O8" s="47">
        <f t="shared" si="1"/>
        <v>66.84633232197038</v>
      </c>
      <c r="P8" s="9"/>
    </row>
    <row r="9" spans="1:133">
      <c r="A9" s="12"/>
      <c r="B9" s="25">
        <v>312.42</v>
      </c>
      <c r="C9" s="20" t="s">
        <v>11</v>
      </c>
      <c r="D9" s="46">
        <v>230490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230490</v>
      </c>
      <c r="O9" s="47">
        <f t="shared" si="1"/>
        <v>41.136890951276101</v>
      </c>
      <c r="P9" s="9"/>
    </row>
    <row r="10" spans="1:133">
      <c r="A10" s="12"/>
      <c r="B10" s="25">
        <v>312.51</v>
      </c>
      <c r="C10" s="20" t="s">
        <v>65</v>
      </c>
      <c r="D10" s="46">
        <v>52801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52801</v>
      </c>
      <c r="O10" s="47">
        <f t="shared" si="1"/>
        <v>9.423701588434767</v>
      </c>
      <c r="P10" s="9"/>
    </row>
    <row r="11" spans="1:133">
      <c r="A11" s="12"/>
      <c r="B11" s="25">
        <v>312.52</v>
      </c>
      <c r="C11" s="20" t="s">
        <v>89</v>
      </c>
      <c r="D11" s="46">
        <v>90153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90153</v>
      </c>
      <c r="O11" s="47">
        <f t="shared" si="1"/>
        <v>16.090130287346064</v>
      </c>
      <c r="P11" s="9"/>
    </row>
    <row r="12" spans="1:133">
      <c r="A12" s="12"/>
      <c r="B12" s="25">
        <v>312.60000000000002</v>
      </c>
      <c r="C12" s="20" t="s">
        <v>13</v>
      </c>
      <c r="D12" s="46">
        <v>796200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796200</v>
      </c>
      <c r="O12" s="47">
        <f t="shared" si="1"/>
        <v>142.1024451186864</v>
      </c>
      <c r="P12" s="9"/>
    </row>
    <row r="13" spans="1:133">
      <c r="A13" s="12"/>
      <c r="B13" s="25">
        <v>314.10000000000002</v>
      </c>
      <c r="C13" s="20" t="s">
        <v>14</v>
      </c>
      <c r="D13" s="46">
        <v>562279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562279</v>
      </c>
      <c r="O13" s="47">
        <f t="shared" si="1"/>
        <v>100.35320364090666</v>
      </c>
      <c r="P13" s="9"/>
    </row>
    <row r="14" spans="1:133">
      <c r="A14" s="12"/>
      <c r="B14" s="25">
        <v>314.39999999999998</v>
      </c>
      <c r="C14" s="20" t="s">
        <v>110</v>
      </c>
      <c r="D14" s="46">
        <v>27569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27569</v>
      </c>
      <c r="O14" s="47">
        <f t="shared" si="1"/>
        <v>4.9203997858290203</v>
      </c>
      <c r="P14" s="9"/>
    </row>
    <row r="15" spans="1:133">
      <c r="A15" s="12"/>
      <c r="B15" s="25">
        <v>314.8</v>
      </c>
      <c r="C15" s="20" t="s">
        <v>15</v>
      </c>
      <c r="D15" s="46">
        <v>49062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49062</v>
      </c>
      <c r="O15" s="47">
        <f t="shared" si="1"/>
        <v>8.7563805104408345</v>
      </c>
      <c r="P15" s="9"/>
    </row>
    <row r="16" spans="1:133">
      <c r="A16" s="12"/>
      <c r="B16" s="25">
        <v>315</v>
      </c>
      <c r="C16" s="20" t="s">
        <v>90</v>
      </c>
      <c r="D16" s="46">
        <v>221452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221452</v>
      </c>
      <c r="O16" s="47">
        <f t="shared" si="1"/>
        <v>39.523826521506336</v>
      </c>
      <c r="P16" s="9"/>
    </row>
    <row r="17" spans="1:16">
      <c r="A17" s="12"/>
      <c r="B17" s="25">
        <v>316</v>
      </c>
      <c r="C17" s="20" t="s">
        <v>91</v>
      </c>
      <c r="D17" s="46">
        <v>73537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73537</v>
      </c>
      <c r="O17" s="47">
        <f t="shared" si="1"/>
        <v>13.12457611993575</v>
      </c>
      <c r="P17" s="9"/>
    </row>
    <row r="18" spans="1:16">
      <c r="A18" s="12"/>
      <c r="B18" s="25">
        <v>319</v>
      </c>
      <c r="C18" s="20" t="s">
        <v>18</v>
      </c>
      <c r="D18" s="46">
        <v>3849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3849</v>
      </c>
      <c r="O18" s="47">
        <f t="shared" si="1"/>
        <v>0.68695341781188646</v>
      </c>
      <c r="P18" s="9"/>
    </row>
    <row r="19" spans="1:16" ht="15.75">
      <c r="A19" s="29" t="s">
        <v>19</v>
      </c>
      <c r="B19" s="30"/>
      <c r="C19" s="31"/>
      <c r="D19" s="32">
        <f t="shared" ref="D19:M19" si="3">SUM(D20:D24)</f>
        <v>802084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6" si="4">SUM(D19:M19)</f>
        <v>802084</v>
      </c>
      <c r="O19" s="45">
        <f t="shared" si="1"/>
        <v>143.15259682313047</v>
      </c>
      <c r="P19" s="10"/>
    </row>
    <row r="20" spans="1:16">
      <c r="A20" s="12"/>
      <c r="B20" s="25">
        <v>322</v>
      </c>
      <c r="C20" s="20" t="s">
        <v>0</v>
      </c>
      <c r="D20" s="46">
        <v>207694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207694</v>
      </c>
      <c r="O20" s="47">
        <f t="shared" si="1"/>
        <v>37.068356237729787</v>
      </c>
      <c r="P20" s="9"/>
    </row>
    <row r="21" spans="1:16">
      <c r="A21" s="12"/>
      <c r="B21" s="25">
        <v>323.10000000000002</v>
      </c>
      <c r="C21" s="20" t="s">
        <v>20</v>
      </c>
      <c r="D21" s="46">
        <v>427315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427315</v>
      </c>
      <c r="O21" s="47">
        <f t="shared" si="1"/>
        <v>76.265393539175449</v>
      </c>
      <c r="P21" s="9"/>
    </row>
    <row r="22" spans="1:16">
      <c r="A22" s="12"/>
      <c r="B22" s="25">
        <v>323.39999999999998</v>
      </c>
      <c r="C22" s="20" t="s">
        <v>105</v>
      </c>
      <c r="D22" s="46">
        <v>13685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13685</v>
      </c>
      <c r="O22" s="47">
        <f t="shared" si="1"/>
        <v>2.4424415491700873</v>
      </c>
      <c r="P22" s="9"/>
    </row>
    <row r="23" spans="1:16">
      <c r="A23" s="12"/>
      <c r="B23" s="25">
        <v>323.7</v>
      </c>
      <c r="C23" s="20" t="s">
        <v>21</v>
      </c>
      <c r="D23" s="46">
        <v>127062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127062</v>
      </c>
      <c r="O23" s="47">
        <f t="shared" si="1"/>
        <v>22.677494199535964</v>
      </c>
      <c r="P23" s="9"/>
    </row>
    <row r="24" spans="1:16">
      <c r="A24" s="12"/>
      <c r="B24" s="25">
        <v>329</v>
      </c>
      <c r="C24" s="20" t="s">
        <v>26</v>
      </c>
      <c r="D24" s="46">
        <v>26328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26328</v>
      </c>
      <c r="O24" s="47">
        <f t="shared" si="1"/>
        <v>4.698911297519186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SUM(D26:D34)</f>
        <v>838352</v>
      </c>
      <c r="E25" s="32">
        <f t="shared" si="5"/>
        <v>183630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1021982</v>
      </c>
      <c r="O25" s="45">
        <f t="shared" si="1"/>
        <v>182.39907192575407</v>
      </c>
      <c r="P25" s="10"/>
    </row>
    <row r="26" spans="1:16">
      <c r="A26" s="12"/>
      <c r="B26" s="25">
        <v>331.39</v>
      </c>
      <c r="C26" s="20" t="s">
        <v>92</v>
      </c>
      <c r="D26" s="46">
        <v>0</v>
      </c>
      <c r="E26" s="46">
        <v>183630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183630</v>
      </c>
      <c r="O26" s="47">
        <f t="shared" si="1"/>
        <v>32.773514188827413</v>
      </c>
      <c r="P26" s="9"/>
    </row>
    <row r="27" spans="1:16">
      <c r="A27" s="12"/>
      <c r="B27" s="25">
        <v>335.12</v>
      </c>
      <c r="C27" s="20" t="s">
        <v>93</v>
      </c>
      <c r="D27" s="46">
        <v>283003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283003</v>
      </c>
      <c r="O27" s="47">
        <f t="shared" si="1"/>
        <v>50.509191504551133</v>
      </c>
      <c r="P27" s="9"/>
    </row>
    <row r="28" spans="1:16">
      <c r="A28" s="12"/>
      <c r="B28" s="25">
        <v>335.14</v>
      </c>
      <c r="C28" s="20" t="s">
        <v>94</v>
      </c>
      <c r="D28" s="46">
        <v>16611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16611</v>
      </c>
      <c r="O28" s="47">
        <f t="shared" si="1"/>
        <v>2.9646617883276818</v>
      </c>
      <c r="P28" s="9"/>
    </row>
    <row r="29" spans="1:16">
      <c r="A29" s="12"/>
      <c r="B29" s="25">
        <v>335.15</v>
      </c>
      <c r="C29" s="20" t="s">
        <v>95</v>
      </c>
      <c r="D29" s="46">
        <v>6999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6999</v>
      </c>
      <c r="O29" s="47">
        <f t="shared" si="1"/>
        <v>1.2491522398714974</v>
      </c>
      <c r="P29" s="9"/>
    </row>
    <row r="30" spans="1:16">
      <c r="A30" s="12"/>
      <c r="B30" s="25">
        <v>335.18</v>
      </c>
      <c r="C30" s="20" t="s">
        <v>96</v>
      </c>
      <c r="D30" s="46">
        <v>390244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390244</v>
      </c>
      <c r="O30" s="47">
        <f t="shared" si="1"/>
        <v>69.649116544708193</v>
      </c>
      <c r="P30" s="9"/>
    </row>
    <row r="31" spans="1:16">
      <c r="A31" s="12"/>
      <c r="B31" s="25">
        <v>335.23</v>
      </c>
      <c r="C31" s="20" t="s">
        <v>97</v>
      </c>
      <c r="D31" s="46">
        <v>600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600</v>
      </c>
      <c r="O31" s="47">
        <f t="shared" si="1"/>
        <v>0.10708548991611637</v>
      </c>
      <c r="P31" s="9"/>
    </row>
    <row r="32" spans="1:16">
      <c r="A32" s="12"/>
      <c r="B32" s="25">
        <v>335.39</v>
      </c>
      <c r="C32" s="20" t="s">
        <v>121</v>
      </c>
      <c r="D32" s="46">
        <v>1223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1223</v>
      </c>
      <c r="O32" s="47">
        <f t="shared" si="1"/>
        <v>0.21827592361235051</v>
      </c>
      <c r="P32" s="9"/>
    </row>
    <row r="33" spans="1:16">
      <c r="A33" s="12"/>
      <c r="B33" s="25">
        <v>337.9</v>
      </c>
      <c r="C33" s="20" t="s">
        <v>122</v>
      </c>
      <c r="D33" s="46">
        <v>130882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51" si="7">SUM(D33:M33)</f>
        <v>130882</v>
      </c>
      <c r="O33" s="47">
        <f t="shared" si="1"/>
        <v>23.359271818668571</v>
      </c>
      <c r="P33" s="9"/>
    </row>
    <row r="34" spans="1:16">
      <c r="A34" s="12"/>
      <c r="B34" s="25">
        <v>338</v>
      </c>
      <c r="C34" s="20" t="s">
        <v>35</v>
      </c>
      <c r="D34" s="46">
        <v>8790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8790</v>
      </c>
      <c r="O34" s="47">
        <f t="shared" si="1"/>
        <v>1.5688024272711047</v>
      </c>
      <c r="P34" s="9"/>
    </row>
    <row r="35" spans="1:16" ht="15.75">
      <c r="A35" s="29" t="s">
        <v>40</v>
      </c>
      <c r="B35" s="30"/>
      <c r="C35" s="31"/>
      <c r="D35" s="32">
        <f t="shared" ref="D35:M35" si="8">SUM(D36:D37)</f>
        <v>420181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7"/>
        <v>420181</v>
      </c>
      <c r="O35" s="45">
        <f t="shared" si="1"/>
        <v>74.992147064072824</v>
      </c>
      <c r="P35" s="10"/>
    </row>
    <row r="36" spans="1:16">
      <c r="A36" s="12"/>
      <c r="B36" s="25">
        <v>343.4</v>
      </c>
      <c r="C36" s="20" t="s">
        <v>45</v>
      </c>
      <c r="D36" s="46">
        <v>392757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392757</v>
      </c>
      <c r="O36" s="47">
        <f t="shared" si="1"/>
        <v>70.097626271640195</v>
      </c>
      <c r="P36" s="9"/>
    </row>
    <row r="37" spans="1:16">
      <c r="A37" s="12"/>
      <c r="B37" s="25">
        <v>343.9</v>
      </c>
      <c r="C37" s="20" t="s">
        <v>46</v>
      </c>
      <c r="D37" s="46">
        <v>27424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27424</v>
      </c>
      <c r="O37" s="47">
        <f t="shared" si="1"/>
        <v>4.8945207924326253</v>
      </c>
      <c r="P37" s="9"/>
    </row>
    <row r="38" spans="1:16" ht="15.75">
      <c r="A38" s="29" t="s">
        <v>41</v>
      </c>
      <c r="B38" s="30"/>
      <c r="C38" s="31"/>
      <c r="D38" s="32">
        <f t="shared" ref="D38:M38" si="9">SUM(D39:D44)</f>
        <v>36048</v>
      </c>
      <c r="E38" s="32">
        <f t="shared" si="9"/>
        <v>2500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38548</v>
      </c>
      <c r="O38" s="45">
        <f t="shared" si="1"/>
        <v>6.8798857754774225</v>
      </c>
      <c r="P38" s="10"/>
    </row>
    <row r="39" spans="1:16">
      <c r="A39" s="13"/>
      <c r="B39" s="39">
        <v>351.1</v>
      </c>
      <c r="C39" s="21" t="s">
        <v>74</v>
      </c>
      <c r="D39" s="46">
        <v>14865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14865</v>
      </c>
      <c r="O39" s="47">
        <f t="shared" si="1"/>
        <v>2.653043012671783</v>
      </c>
      <c r="P39" s="9"/>
    </row>
    <row r="40" spans="1:16">
      <c r="A40" s="13"/>
      <c r="B40" s="39">
        <v>351.2</v>
      </c>
      <c r="C40" s="21" t="s">
        <v>77</v>
      </c>
      <c r="D40" s="46">
        <v>8008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8008</v>
      </c>
      <c r="O40" s="47">
        <f t="shared" si="1"/>
        <v>1.4292343387470998</v>
      </c>
      <c r="P40" s="9"/>
    </row>
    <row r="41" spans="1:16">
      <c r="A41" s="13"/>
      <c r="B41" s="39">
        <v>351.3</v>
      </c>
      <c r="C41" s="21" t="s">
        <v>78</v>
      </c>
      <c r="D41" s="46">
        <v>1957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1957</v>
      </c>
      <c r="O41" s="47">
        <f t="shared" si="1"/>
        <v>0.34927717294306621</v>
      </c>
      <c r="P41" s="9"/>
    </row>
    <row r="42" spans="1:16">
      <c r="A42" s="13"/>
      <c r="B42" s="39">
        <v>351.4</v>
      </c>
      <c r="C42" s="21" t="s">
        <v>79</v>
      </c>
      <c r="D42" s="46">
        <v>2473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2473</v>
      </c>
      <c r="O42" s="47">
        <f t="shared" si="1"/>
        <v>0.44137069427092629</v>
      </c>
      <c r="P42" s="9"/>
    </row>
    <row r="43" spans="1:16">
      <c r="A43" s="13"/>
      <c r="B43" s="39">
        <v>351.9</v>
      </c>
      <c r="C43" s="21" t="s">
        <v>101</v>
      </c>
      <c r="D43" s="46">
        <v>0</v>
      </c>
      <c r="E43" s="46">
        <v>2500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2500</v>
      </c>
      <c r="O43" s="47">
        <f t="shared" si="1"/>
        <v>0.44618954131715155</v>
      </c>
      <c r="P43" s="9"/>
    </row>
    <row r="44" spans="1:16">
      <c r="A44" s="13"/>
      <c r="B44" s="39">
        <v>354</v>
      </c>
      <c r="C44" s="21" t="s">
        <v>49</v>
      </c>
      <c r="D44" s="46">
        <v>8745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8745</v>
      </c>
      <c r="O44" s="47">
        <f t="shared" si="1"/>
        <v>1.5607710155273959</v>
      </c>
      <c r="P44" s="9"/>
    </row>
    <row r="45" spans="1:16" ht="15.75">
      <c r="A45" s="29" t="s">
        <v>3</v>
      </c>
      <c r="B45" s="30"/>
      <c r="C45" s="31"/>
      <c r="D45" s="32">
        <f t="shared" ref="D45:M45" si="10">SUM(D46:D50)</f>
        <v>481340</v>
      </c>
      <c r="E45" s="32">
        <f t="shared" si="10"/>
        <v>1633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1302066</v>
      </c>
      <c r="L45" s="32">
        <f t="shared" si="10"/>
        <v>0</v>
      </c>
      <c r="M45" s="32">
        <f t="shared" si="10"/>
        <v>0</v>
      </c>
      <c r="N45" s="32">
        <f t="shared" si="7"/>
        <v>1785039</v>
      </c>
      <c r="O45" s="45">
        <f t="shared" si="1"/>
        <v>318.58629305729073</v>
      </c>
      <c r="P45" s="10"/>
    </row>
    <row r="46" spans="1:16">
      <c r="A46" s="12"/>
      <c r="B46" s="25">
        <v>361.1</v>
      </c>
      <c r="C46" s="20" t="s">
        <v>51</v>
      </c>
      <c r="D46" s="46">
        <v>222420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582547</v>
      </c>
      <c r="L46" s="46">
        <v>0</v>
      </c>
      <c r="M46" s="46">
        <v>0</v>
      </c>
      <c r="N46" s="46">
        <f t="shared" si="7"/>
        <v>804967</v>
      </c>
      <c r="O46" s="47">
        <f t="shared" si="1"/>
        <v>143.66714260217739</v>
      </c>
      <c r="P46" s="9"/>
    </row>
    <row r="47" spans="1:16">
      <c r="A47" s="12"/>
      <c r="B47" s="25">
        <v>361.3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106033</v>
      </c>
      <c r="L47" s="46">
        <v>0</v>
      </c>
      <c r="M47" s="46">
        <v>0</v>
      </c>
      <c r="N47" s="46">
        <f t="shared" si="7"/>
        <v>106033</v>
      </c>
      <c r="O47" s="47">
        <f t="shared" si="1"/>
        <v>18.924326253792611</v>
      </c>
      <c r="P47" s="9"/>
    </row>
    <row r="48" spans="1:16">
      <c r="A48" s="12"/>
      <c r="B48" s="25">
        <v>364</v>
      </c>
      <c r="C48" s="20" t="s">
        <v>102</v>
      </c>
      <c r="D48" s="46">
        <v>244228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244228</v>
      </c>
      <c r="O48" s="47">
        <f t="shared" si="1"/>
        <v>43.588791718722113</v>
      </c>
      <c r="P48" s="9"/>
    </row>
    <row r="49" spans="1:119">
      <c r="A49" s="12"/>
      <c r="B49" s="25">
        <v>368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613486</v>
      </c>
      <c r="L49" s="46">
        <v>0</v>
      </c>
      <c r="M49" s="46">
        <v>0</v>
      </c>
      <c r="N49" s="46">
        <f t="shared" si="7"/>
        <v>613486</v>
      </c>
      <c r="O49" s="47">
        <f t="shared" si="1"/>
        <v>109.49241477779761</v>
      </c>
      <c r="P49" s="9"/>
    </row>
    <row r="50" spans="1:119" ht="15.75" thickBot="1">
      <c r="A50" s="12"/>
      <c r="B50" s="25">
        <v>369.9</v>
      </c>
      <c r="C50" s="20" t="s">
        <v>55</v>
      </c>
      <c r="D50" s="46">
        <v>14692</v>
      </c>
      <c r="E50" s="46">
        <v>1633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16325</v>
      </c>
      <c r="O50" s="47">
        <f t="shared" si="1"/>
        <v>2.9136177048009997</v>
      </c>
      <c r="P50" s="9"/>
    </row>
    <row r="51" spans="1:119" ht="16.5" thickBot="1">
      <c r="A51" s="14" t="s">
        <v>47</v>
      </c>
      <c r="B51" s="23"/>
      <c r="C51" s="22"/>
      <c r="D51" s="15">
        <f>SUM(D5,D19,D25,D35,D38,D45)</f>
        <v>7365556</v>
      </c>
      <c r="E51" s="15">
        <f t="shared" ref="E51:M51" si="11">SUM(E5,E19,E25,E35,E38,E45)</f>
        <v>187763</v>
      </c>
      <c r="F51" s="15">
        <f t="shared" si="11"/>
        <v>0</v>
      </c>
      <c r="G51" s="15">
        <f t="shared" si="11"/>
        <v>0</v>
      </c>
      <c r="H51" s="15">
        <f t="shared" si="11"/>
        <v>0</v>
      </c>
      <c r="I51" s="15">
        <f t="shared" si="11"/>
        <v>0</v>
      </c>
      <c r="J51" s="15">
        <f t="shared" si="11"/>
        <v>0</v>
      </c>
      <c r="K51" s="15">
        <f t="shared" si="11"/>
        <v>1302066</v>
      </c>
      <c r="L51" s="15">
        <f t="shared" si="11"/>
        <v>0</v>
      </c>
      <c r="M51" s="15">
        <f t="shared" si="11"/>
        <v>0</v>
      </c>
      <c r="N51" s="15">
        <f t="shared" si="7"/>
        <v>8855385</v>
      </c>
      <c r="O51" s="38">
        <f t="shared" si="1"/>
        <v>1580.4720685347136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48" t="s">
        <v>123</v>
      </c>
      <c r="M53" s="48"/>
      <c r="N53" s="48"/>
      <c r="O53" s="43">
        <v>5603</v>
      </c>
    </row>
    <row r="54" spans="1:119">
      <c r="A54" s="49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1"/>
    </row>
    <row r="55" spans="1:119" ht="15.75" customHeight="1" thickBot="1">
      <c r="A55" s="52" t="s">
        <v>71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4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SUM(D6:D18)</f>
        <v>4651270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4651270</v>
      </c>
      <c r="O5" s="33">
        <f t="shared" ref="O5:O36" si="1">(N5/O$55)</f>
        <v>836.40891925912604</v>
      </c>
      <c r="P5" s="6"/>
    </row>
    <row r="6" spans="1:133">
      <c r="A6" s="12"/>
      <c r="B6" s="25">
        <v>311</v>
      </c>
      <c r="C6" s="20" t="s">
        <v>2</v>
      </c>
      <c r="D6" s="46">
        <v>2101971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2101971</v>
      </c>
      <c r="O6" s="47">
        <f t="shared" si="1"/>
        <v>377.98435533177485</v>
      </c>
      <c r="P6" s="9"/>
    </row>
    <row r="7" spans="1:133">
      <c r="A7" s="12"/>
      <c r="B7" s="25">
        <v>312.3</v>
      </c>
      <c r="C7" s="20" t="s">
        <v>10</v>
      </c>
      <c r="D7" s="46">
        <v>69122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69122</v>
      </c>
      <c r="O7" s="47">
        <f t="shared" si="1"/>
        <v>12.429778816759576</v>
      </c>
      <c r="P7" s="9"/>
    </row>
    <row r="8" spans="1:133">
      <c r="A8" s="12"/>
      <c r="B8" s="25">
        <v>312.41000000000003</v>
      </c>
      <c r="C8" s="20" t="s">
        <v>12</v>
      </c>
      <c r="D8" s="46">
        <v>383736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383736</v>
      </c>
      <c r="O8" s="47">
        <f t="shared" si="1"/>
        <v>69.00485524186297</v>
      </c>
      <c r="P8" s="9"/>
    </row>
    <row r="9" spans="1:133">
      <c r="A9" s="12"/>
      <c r="B9" s="25">
        <v>312.42</v>
      </c>
      <c r="C9" s="20" t="s">
        <v>11</v>
      </c>
      <c r="D9" s="46">
        <v>240027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240027</v>
      </c>
      <c r="O9" s="47">
        <f t="shared" si="1"/>
        <v>43.162560690523286</v>
      </c>
      <c r="P9" s="9"/>
    </row>
    <row r="10" spans="1:133">
      <c r="A10" s="12"/>
      <c r="B10" s="25">
        <v>312.51</v>
      </c>
      <c r="C10" s="20" t="s">
        <v>65</v>
      </c>
      <c r="D10" s="46">
        <v>52618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52618</v>
      </c>
      <c r="O10" s="47">
        <f t="shared" si="1"/>
        <v>9.4619672720733679</v>
      </c>
      <c r="P10" s="9"/>
    </row>
    <row r="11" spans="1:133">
      <c r="A11" s="12"/>
      <c r="B11" s="25">
        <v>312.52</v>
      </c>
      <c r="C11" s="20" t="s">
        <v>89</v>
      </c>
      <c r="D11" s="46">
        <v>81690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81690</v>
      </c>
      <c r="O11" s="47">
        <f t="shared" si="1"/>
        <v>14.689803992087754</v>
      </c>
      <c r="P11" s="9"/>
    </row>
    <row r="12" spans="1:133">
      <c r="A12" s="12"/>
      <c r="B12" s="25">
        <v>312.60000000000002</v>
      </c>
      <c r="C12" s="20" t="s">
        <v>13</v>
      </c>
      <c r="D12" s="46">
        <v>793240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793240</v>
      </c>
      <c r="O12" s="47">
        <f t="shared" si="1"/>
        <v>142.64340945873045</v>
      </c>
      <c r="P12" s="9"/>
    </row>
    <row r="13" spans="1:133">
      <c r="A13" s="12"/>
      <c r="B13" s="25">
        <v>314.10000000000002</v>
      </c>
      <c r="C13" s="20" t="s">
        <v>14</v>
      </c>
      <c r="D13" s="46">
        <v>548846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548846</v>
      </c>
      <c r="O13" s="47">
        <f t="shared" si="1"/>
        <v>98.695558352814245</v>
      </c>
      <c r="P13" s="9"/>
    </row>
    <row r="14" spans="1:133">
      <c r="A14" s="12"/>
      <c r="B14" s="25">
        <v>314.39999999999998</v>
      </c>
      <c r="C14" s="20" t="s">
        <v>110</v>
      </c>
      <c r="D14" s="46">
        <v>27713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27713</v>
      </c>
      <c r="O14" s="47">
        <f t="shared" si="1"/>
        <v>4.9834562129113467</v>
      </c>
      <c r="P14" s="9"/>
    </row>
    <row r="15" spans="1:133">
      <c r="A15" s="12"/>
      <c r="B15" s="25">
        <v>314.8</v>
      </c>
      <c r="C15" s="20" t="s">
        <v>15</v>
      </c>
      <c r="D15" s="46">
        <v>46132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46132</v>
      </c>
      <c r="O15" s="47">
        <f t="shared" si="1"/>
        <v>8.295630282323323</v>
      </c>
      <c r="P15" s="9"/>
    </row>
    <row r="16" spans="1:133">
      <c r="A16" s="12"/>
      <c r="B16" s="25">
        <v>315</v>
      </c>
      <c r="C16" s="20" t="s">
        <v>90</v>
      </c>
      <c r="D16" s="46">
        <v>231108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231108</v>
      </c>
      <c r="O16" s="47">
        <f t="shared" si="1"/>
        <v>41.558712461787451</v>
      </c>
      <c r="P16" s="9"/>
    </row>
    <row r="17" spans="1:16">
      <c r="A17" s="12"/>
      <c r="B17" s="25">
        <v>316</v>
      </c>
      <c r="C17" s="20" t="s">
        <v>91</v>
      </c>
      <c r="D17" s="46">
        <v>71230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71230</v>
      </c>
      <c r="O17" s="47">
        <f t="shared" si="1"/>
        <v>12.808847329616976</v>
      </c>
      <c r="P17" s="9"/>
    </row>
    <row r="18" spans="1:16">
      <c r="A18" s="12"/>
      <c r="B18" s="25">
        <v>319</v>
      </c>
      <c r="C18" s="20" t="s">
        <v>18</v>
      </c>
      <c r="D18" s="46">
        <v>3837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3837</v>
      </c>
      <c r="O18" s="47">
        <f t="shared" si="1"/>
        <v>0.68998381586045676</v>
      </c>
      <c r="P18" s="9"/>
    </row>
    <row r="19" spans="1:16" ht="15.75">
      <c r="A19" s="29" t="s">
        <v>19</v>
      </c>
      <c r="B19" s="30"/>
      <c r="C19" s="31"/>
      <c r="D19" s="32">
        <f t="shared" ref="D19:M19" si="3">SUM(D20:D24)</f>
        <v>645909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6" si="4">SUM(D19:M19)</f>
        <v>645909</v>
      </c>
      <c r="O19" s="45">
        <f t="shared" si="1"/>
        <v>116.14979320266139</v>
      </c>
      <c r="P19" s="10"/>
    </row>
    <row r="20" spans="1:16">
      <c r="A20" s="12"/>
      <c r="B20" s="25">
        <v>322</v>
      </c>
      <c r="C20" s="20" t="s">
        <v>0</v>
      </c>
      <c r="D20" s="46">
        <v>87188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87188</v>
      </c>
      <c r="O20" s="47">
        <f t="shared" si="1"/>
        <v>15.678475094407482</v>
      </c>
      <c r="P20" s="9"/>
    </row>
    <row r="21" spans="1:16">
      <c r="A21" s="12"/>
      <c r="B21" s="25">
        <v>323.10000000000002</v>
      </c>
      <c r="C21" s="20" t="s">
        <v>20</v>
      </c>
      <c r="D21" s="46">
        <v>420958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420958</v>
      </c>
      <c r="O21" s="47">
        <f t="shared" si="1"/>
        <v>75.698255709404776</v>
      </c>
      <c r="P21" s="9"/>
    </row>
    <row r="22" spans="1:16">
      <c r="A22" s="12"/>
      <c r="B22" s="25">
        <v>323.39999999999998</v>
      </c>
      <c r="C22" s="20" t="s">
        <v>105</v>
      </c>
      <c r="D22" s="46">
        <v>11481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11481</v>
      </c>
      <c r="O22" s="47">
        <f t="shared" si="1"/>
        <v>2.0645567344002878</v>
      </c>
      <c r="P22" s="9"/>
    </row>
    <row r="23" spans="1:16">
      <c r="A23" s="12"/>
      <c r="B23" s="25">
        <v>323.7</v>
      </c>
      <c r="C23" s="20" t="s">
        <v>21</v>
      </c>
      <c r="D23" s="46">
        <v>121126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121126</v>
      </c>
      <c r="O23" s="47">
        <f t="shared" si="1"/>
        <v>21.781334292393453</v>
      </c>
      <c r="P23" s="9"/>
    </row>
    <row r="24" spans="1:16">
      <c r="A24" s="12"/>
      <c r="B24" s="25">
        <v>329</v>
      </c>
      <c r="C24" s="20" t="s">
        <v>26</v>
      </c>
      <c r="D24" s="46">
        <v>5156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5156</v>
      </c>
      <c r="O24" s="47">
        <f t="shared" si="1"/>
        <v>0.92717137205538569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SUM(D26:D34)</f>
        <v>785370</v>
      </c>
      <c r="E25" s="32">
        <f t="shared" si="5"/>
        <v>0</v>
      </c>
      <c r="F25" s="32">
        <f t="shared" si="5"/>
        <v>0</v>
      </c>
      <c r="G25" s="32">
        <f t="shared" si="5"/>
        <v>175000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960370</v>
      </c>
      <c r="O25" s="45">
        <f t="shared" si="1"/>
        <v>172.69735659054126</v>
      </c>
      <c r="P25" s="10"/>
    </row>
    <row r="26" spans="1:16">
      <c r="A26" s="12"/>
      <c r="B26" s="25">
        <v>331.1</v>
      </c>
      <c r="C26" s="20" t="s">
        <v>73</v>
      </c>
      <c r="D26" s="46">
        <v>71375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71375</v>
      </c>
      <c r="O26" s="47">
        <f t="shared" si="1"/>
        <v>12.834921776658874</v>
      </c>
      <c r="P26" s="9"/>
    </row>
    <row r="27" spans="1:16">
      <c r="A27" s="12"/>
      <c r="B27" s="25">
        <v>334.39</v>
      </c>
      <c r="C27" s="20" t="s">
        <v>29</v>
      </c>
      <c r="D27" s="46">
        <v>0</v>
      </c>
      <c r="E27" s="46">
        <v>0</v>
      </c>
      <c r="F27" s="46">
        <v>0</v>
      </c>
      <c r="G27" s="46">
        <v>175000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175000</v>
      </c>
      <c r="O27" s="47">
        <f t="shared" si="1"/>
        <v>31.469160222981479</v>
      </c>
      <c r="P27" s="9"/>
    </row>
    <row r="28" spans="1:16">
      <c r="A28" s="12"/>
      <c r="B28" s="25">
        <v>335.12</v>
      </c>
      <c r="C28" s="20" t="s">
        <v>93</v>
      </c>
      <c r="D28" s="46">
        <v>280326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280326</v>
      </c>
      <c r="O28" s="47">
        <f t="shared" si="1"/>
        <v>50.40927890667146</v>
      </c>
      <c r="P28" s="9"/>
    </row>
    <row r="29" spans="1:16">
      <c r="A29" s="12"/>
      <c r="B29" s="25">
        <v>335.14</v>
      </c>
      <c r="C29" s="20" t="s">
        <v>94</v>
      </c>
      <c r="D29" s="46">
        <v>17700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17700</v>
      </c>
      <c r="O29" s="47">
        <f t="shared" si="1"/>
        <v>3.1828807768386982</v>
      </c>
      <c r="P29" s="9"/>
    </row>
    <row r="30" spans="1:16">
      <c r="A30" s="12"/>
      <c r="B30" s="25">
        <v>335.15</v>
      </c>
      <c r="C30" s="20" t="s">
        <v>95</v>
      </c>
      <c r="D30" s="46">
        <v>12173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12173</v>
      </c>
      <c r="O30" s="47">
        <f t="shared" si="1"/>
        <v>2.1889947851105918</v>
      </c>
      <c r="P30" s="9"/>
    </row>
    <row r="31" spans="1:16">
      <c r="A31" s="12"/>
      <c r="B31" s="25">
        <v>335.18</v>
      </c>
      <c r="C31" s="20" t="s">
        <v>96</v>
      </c>
      <c r="D31" s="46">
        <v>393875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393875</v>
      </c>
      <c r="O31" s="47">
        <f t="shared" si="1"/>
        <v>70.828088473296177</v>
      </c>
      <c r="P31" s="9"/>
    </row>
    <row r="32" spans="1:16">
      <c r="A32" s="12"/>
      <c r="B32" s="25">
        <v>335.21</v>
      </c>
      <c r="C32" s="20" t="s">
        <v>34</v>
      </c>
      <c r="D32" s="46">
        <v>150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150</v>
      </c>
      <c r="O32" s="47">
        <f t="shared" si="1"/>
        <v>2.6973565905412694E-2</v>
      </c>
      <c r="P32" s="9"/>
    </row>
    <row r="33" spans="1:16">
      <c r="A33" s="12"/>
      <c r="B33" s="25">
        <v>335.49</v>
      </c>
      <c r="C33" s="20" t="s">
        <v>106</v>
      </c>
      <c r="D33" s="46">
        <v>1382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1382</v>
      </c>
      <c r="O33" s="47">
        <f t="shared" si="1"/>
        <v>0.2485164538752023</v>
      </c>
      <c r="P33" s="9"/>
    </row>
    <row r="34" spans="1:16">
      <c r="A34" s="12"/>
      <c r="B34" s="25">
        <v>338</v>
      </c>
      <c r="C34" s="20" t="s">
        <v>35</v>
      </c>
      <c r="D34" s="46">
        <v>8389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53" si="7">SUM(D34:M34)</f>
        <v>8389</v>
      </c>
      <c r="O34" s="47">
        <f t="shared" si="1"/>
        <v>1.5085416292033806</v>
      </c>
      <c r="P34" s="9"/>
    </row>
    <row r="35" spans="1:16" ht="15.75">
      <c r="A35" s="29" t="s">
        <v>40</v>
      </c>
      <c r="B35" s="30"/>
      <c r="C35" s="31"/>
      <c r="D35" s="32">
        <f t="shared" ref="D35:M35" si="8">SUM(D36:D37)</f>
        <v>413903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7"/>
        <v>413903</v>
      </c>
      <c r="O35" s="45">
        <f t="shared" si="1"/>
        <v>74.429598992986868</v>
      </c>
      <c r="P35" s="10"/>
    </row>
    <row r="36" spans="1:16">
      <c r="A36" s="12"/>
      <c r="B36" s="25">
        <v>343.4</v>
      </c>
      <c r="C36" s="20" t="s">
        <v>45</v>
      </c>
      <c r="D36" s="46">
        <v>387006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387006</v>
      </c>
      <c r="O36" s="47">
        <f t="shared" si="1"/>
        <v>69.592878978600965</v>
      </c>
      <c r="P36" s="9"/>
    </row>
    <row r="37" spans="1:16">
      <c r="A37" s="12"/>
      <c r="B37" s="25">
        <v>343.9</v>
      </c>
      <c r="C37" s="20" t="s">
        <v>46</v>
      </c>
      <c r="D37" s="46">
        <v>26897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26897</v>
      </c>
      <c r="O37" s="47">
        <f t="shared" ref="O37:O53" si="9">(N37/O$55)</f>
        <v>4.8367200143859019</v>
      </c>
      <c r="P37" s="9"/>
    </row>
    <row r="38" spans="1:16" ht="15.75">
      <c r="A38" s="29" t="s">
        <v>41</v>
      </c>
      <c r="B38" s="30"/>
      <c r="C38" s="31"/>
      <c r="D38" s="32">
        <f t="shared" ref="D38:M38" si="10">SUM(D39:D44)</f>
        <v>26331</v>
      </c>
      <c r="E38" s="32">
        <f t="shared" si="10"/>
        <v>1251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7"/>
        <v>27582</v>
      </c>
      <c r="O38" s="45">
        <f t="shared" si="9"/>
        <v>4.9598992986872865</v>
      </c>
      <c r="P38" s="10"/>
    </row>
    <row r="39" spans="1:16">
      <c r="A39" s="13"/>
      <c r="B39" s="39">
        <v>351.1</v>
      </c>
      <c r="C39" s="21" t="s">
        <v>74</v>
      </c>
      <c r="D39" s="46">
        <v>7273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7273</v>
      </c>
      <c r="O39" s="47">
        <f t="shared" si="9"/>
        <v>1.3078582988671101</v>
      </c>
      <c r="P39" s="9"/>
    </row>
    <row r="40" spans="1:16">
      <c r="A40" s="13"/>
      <c r="B40" s="39">
        <v>351.2</v>
      </c>
      <c r="C40" s="21" t="s">
        <v>77</v>
      </c>
      <c r="D40" s="46">
        <v>3475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3475</v>
      </c>
      <c r="O40" s="47">
        <f t="shared" si="9"/>
        <v>0.62488761014206073</v>
      </c>
      <c r="P40" s="9"/>
    </row>
    <row r="41" spans="1:16">
      <c r="A41" s="13"/>
      <c r="B41" s="39">
        <v>351.3</v>
      </c>
      <c r="C41" s="21" t="s">
        <v>78</v>
      </c>
      <c r="D41" s="46">
        <v>1195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1195</v>
      </c>
      <c r="O41" s="47">
        <f t="shared" si="9"/>
        <v>0.21488940837978782</v>
      </c>
      <c r="P41" s="9"/>
    </row>
    <row r="42" spans="1:16">
      <c r="A42" s="13"/>
      <c r="B42" s="39">
        <v>351.4</v>
      </c>
      <c r="C42" s="21" t="s">
        <v>79</v>
      </c>
      <c r="D42" s="46">
        <v>2795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2795</v>
      </c>
      <c r="O42" s="47">
        <f t="shared" si="9"/>
        <v>0.50260744470418994</v>
      </c>
      <c r="P42" s="9"/>
    </row>
    <row r="43" spans="1:16">
      <c r="A43" s="13"/>
      <c r="B43" s="39">
        <v>351.9</v>
      </c>
      <c r="C43" s="21" t="s">
        <v>101</v>
      </c>
      <c r="D43" s="46">
        <v>0</v>
      </c>
      <c r="E43" s="46">
        <v>1251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1251</v>
      </c>
      <c r="O43" s="47">
        <f t="shared" si="9"/>
        <v>0.22495953965114188</v>
      </c>
      <c r="P43" s="9"/>
    </row>
    <row r="44" spans="1:16">
      <c r="A44" s="13"/>
      <c r="B44" s="39">
        <v>354</v>
      </c>
      <c r="C44" s="21" t="s">
        <v>49</v>
      </c>
      <c r="D44" s="46">
        <v>11593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11593</v>
      </c>
      <c r="O44" s="47">
        <f t="shared" si="9"/>
        <v>2.0846969969429958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SUM(D46:D50)</f>
        <v>479658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2099216</v>
      </c>
      <c r="L45" s="32">
        <f t="shared" si="11"/>
        <v>0</v>
      </c>
      <c r="M45" s="32">
        <f t="shared" si="11"/>
        <v>0</v>
      </c>
      <c r="N45" s="32">
        <f t="shared" si="7"/>
        <v>2578874</v>
      </c>
      <c r="O45" s="45">
        <f t="shared" si="9"/>
        <v>463.74285200503505</v>
      </c>
      <c r="P45" s="10"/>
    </row>
    <row r="46" spans="1:16">
      <c r="A46" s="12"/>
      <c r="B46" s="25">
        <v>361.1</v>
      </c>
      <c r="C46" s="20" t="s">
        <v>51</v>
      </c>
      <c r="D46" s="46">
        <v>154650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572966</v>
      </c>
      <c r="L46" s="46">
        <v>0</v>
      </c>
      <c r="M46" s="46">
        <v>0</v>
      </c>
      <c r="N46" s="46">
        <f t="shared" si="7"/>
        <v>727616</v>
      </c>
      <c r="O46" s="47">
        <f t="shared" si="9"/>
        <v>130.8426541988851</v>
      </c>
      <c r="P46" s="9"/>
    </row>
    <row r="47" spans="1:16">
      <c r="A47" s="12"/>
      <c r="B47" s="25">
        <v>361.3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919260</v>
      </c>
      <c r="L47" s="46">
        <v>0</v>
      </c>
      <c r="M47" s="46">
        <v>0</v>
      </c>
      <c r="N47" s="46">
        <f t="shared" si="7"/>
        <v>919260</v>
      </c>
      <c r="O47" s="47">
        <f t="shared" si="9"/>
        <v>165.30480129473116</v>
      </c>
      <c r="P47" s="9"/>
    </row>
    <row r="48" spans="1:16">
      <c r="A48" s="12"/>
      <c r="B48" s="25">
        <v>364</v>
      </c>
      <c r="C48" s="20" t="s">
        <v>102</v>
      </c>
      <c r="D48" s="46">
        <v>225500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225500</v>
      </c>
      <c r="O48" s="47">
        <f t="shared" si="9"/>
        <v>40.550260744470421</v>
      </c>
      <c r="P48" s="9"/>
    </row>
    <row r="49" spans="1:119">
      <c r="A49" s="12"/>
      <c r="B49" s="25">
        <v>368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606990</v>
      </c>
      <c r="L49" s="46">
        <v>0</v>
      </c>
      <c r="M49" s="46">
        <v>0</v>
      </c>
      <c r="N49" s="46">
        <f t="shared" si="7"/>
        <v>606990</v>
      </c>
      <c r="O49" s="47">
        <f t="shared" si="9"/>
        <v>109.15123179284302</v>
      </c>
      <c r="P49" s="9"/>
    </row>
    <row r="50" spans="1:119">
      <c r="A50" s="12"/>
      <c r="B50" s="25">
        <v>369.9</v>
      </c>
      <c r="C50" s="20" t="s">
        <v>55</v>
      </c>
      <c r="D50" s="46">
        <v>99508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99508</v>
      </c>
      <c r="O50" s="47">
        <f t="shared" si="9"/>
        <v>17.893903974105378</v>
      </c>
      <c r="P50" s="9"/>
    </row>
    <row r="51" spans="1:119" ht="15.75">
      <c r="A51" s="29" t="s">
        <v>42</v>
      </c>
      <c r="B51" s="30"/>
      <c r="C51" s="31"/>
      <c r="D51" s="32">
        <f t="shared" ref="D51:M51" si="12">SUM(D52:D52)</f>
        <v>0</v>
      </c>
      <c r="E51" s="32">
        <f t="shared" si="12"/>
        <v>0</v>
      </c>
      <c r="F51" s="32">
        <f t="shared" si="12"/>
        <v>0</v>
      </c>
      <c r="G51" s="32">
        <f t="shared" si="12"/>
        <v>10000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7"/>
        <v>10000</v>
      </c>
      <c r="O51" s="45">
        <f t="shared" si="9"/>
        <v>1.7982377270275129</v>
      </c>
      <c r="P51" s="9"/>
    </row>
    <row r="52" spans="1:119" ht="15.75" thickBot="1">
      <c r="A52" s="12"/>
      <c r="B52" s="25">
        <v>381</v>
      </c>
      <c r="C52" s="20" t="s">
        <v>56</v>
      </c>
      <c r="D52" s="46">
        <v>0</v>
      </c>
      <c r="E52" s="46">
        <v>0</v>
      </c>
      <c r="F52" s="46">
        <v>0</v>
      </c>
      <c r="G52" s="46">
        <v>10000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10000</v>
      </c>
      <c r="O52" s="47">
        <f t="shared" si="9"/>
        <v>1.7982377270275129</v>
      </c>
      <c r="P52" s="9"/>
    </row>
    <row r="53" spans="1:119" ht="16.5" thickBot="1">
      <c r="A53" s="14" t="s">
        <v>47</v>
      </c>
      <c r="B53" s="23"/>
      <c r="C53" s="22"/>
      <c r="D53" s="15">
        <f t="shared" ref="D53:M53" si="13">SUM(D5,D19,D25,D35,D38,D45,D51)</f>
        <v>7002441</v>
      </c>
      <c r="E53" s="15">
        <f t="shared" si="13"/>
        <v>1251</v>
      </c>
      <c r="F53" s="15">
        <f t="shared" si="13"/>
        <v>0</v>
      </c>
      <c r="G53" s="15">
        <f t="shared" si="13"/>
        <v>185000</v>
      </c>
      <c r="H53" s="15">
        <f t="shared" si="13"/>
        <v>0</v>
      </c>
      <c r="I53" s="15">
        <f t="shared" si="13"/>
        <v>0</v>
      </c>
      <c r="J53" s="15">
        <f t="shared" si="13"/>
        <v>0</v>
      </c>
      <c r="K53" s="15">
        <f t="shared" si="13"/>
        <v>2099216</v>
      </c>
      <c r="L53" s="15">
        <f t="shared" si="13"/>
        <v>0</v>
      </c>
      <c r="M53" s="15">
        <f t="shared" si="13"/>
        <v>0</v>
      </c>
      <c r="N53" s="15">
        <f t="shared" si="7"/>
        <v>9287908</v>
      </c>
      <c r="O53" s="38">
        <f t="shared" si="9"/>
        <v>1670.1866570760656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119</v>
      </c>
      <c r="M55" s="48"/>
      <c r="N55" s="48"/>
      <c r="O55" s="43">
        <v>5561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SUM(D6:D18)</f>
        <v>4420566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4420566</v>
      </c>
      <c r="O5" s="33">
        <f t="shared" ref="O5:O36" si="1">(N5/O$55)</f>
        <v>794.20876751706794</v>
      </c>
      <c r="P5" s="6"/>
    </row>
    <row r="6" spans="1:133">
      <c r="A6" s="12"/>
      <c r="B6" s="25">
        <v>311</v>
      </c>
      <c r="C6" s="20" t="s">
        <v>2</v>
      </c>
      <c r="D6" s="46">
        <v>1957520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1957520</v>
      </c>
      <c r="O6" s="47">
        <f t="shared" si="1"/>
        <v>351.69241825368306</v>
      </c>
      <c r="P6" s="9"/>
    </row>
    <row r="7" spans="1:133">
      <c r="A7" s="12"/>
      <c r="B7" s="25">
        <v>312.3</v>
      </c>
      <c r="C7" s="20" t="s">
        <v>10</v>
      </c>
      <c r="D7" s="46">
        <v>67440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67440</v>
      </c>
      <c r="O7" s="47">
        <f t="shared" si="1"/>
        <v>12.116421128278835</v>
      </c>
      <c r="P7" s="9"/>
    </row>
    <row r="8" spans="1:133">
      <c r="A8" s="12"/>
      <c r="B8" s="25">
        <v>312.41000000000003</v>
      </c>
      <c r="C8" s="20" t="s">
        <v>12</v>
      </c>
      <c r="D8" s="46">
        <v>374419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374419</v>
      </c>
      <c r="O8" s="47">
        <f t="shared" si="1"/>
        <v>67.268954365792311</v>
      </c>
      <c r="P8" s="9"/>
    </row>
    <row r="9" spans="1:133">
      <c r="A9" s="12"/>
      <c r="B9" s="25">
        <v>312.42</v>
      </c>
      <c r="C9" s="20" t="s">
        <v>11</v>
      </c>
      <c r="D9" s="46">
        <v>235599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235599</v>
      </c>
      <c r="O9" s="47">
        <f t="shared" si="1"/>
        <v>42.328242903341717</v>
      </c>
      <c r="P9" s="9"/>
    </row>
    <row r="10" spans="1:133">
      <c r="A10" s="12"/>
      <c r="B10" s="25">
        <v>312.51</v>
      </c>
      <c r="C10" s="20" t="s">
        <v>65</v>
      </c>
      <c r="D10" s="46">
        <v>50254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50254</v>
      </c>
      <c r="O10" s="47">
        <f t="shared" si="1"/>
        <v>9.0287459575997122</v>
      </c>
      <c r="P10" s="9"/>
    </row>
    <row r="11" spans="1:133">
      <c r="A11" s="12"/>
      <c r="B11" s="25">
        <v>312.52</v>
      </c>
      <c r="C11" s="20" t="s">
        <v>89</v>
      </c>
      <c r="D11" s="46">
        <v>78659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78659</v>
      </c>
      <c r="O11" s="47">
        <f t="shared" si="1"/>
        <v>14.132051742723679</v>
      </c>
      <c r="P11" s="9"/>
    </row>
    <row r="12" spans="1:133">
      <c r="A12" s="12"/>
      <c r="B12" s="25">
        <v>312.60000000000002</v>
      </c>
      <c r="C12" s="20" t="s">
        <v>13</v>
      </c>
      <c r="D12" s="46">
        <v>735944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735944</v>
      </c>
      <c r="O12" s="47">
        <f t="shared" si="1"/>
        <v>132.22134387351778</v>
      </c>
      <c r="P12" s="9"/>
    </row>
    <row r="13" spans="1:133">
      <c r="A13" s="12"/>
      <c r="B13" s="25">
        <v>314.10000000000002</v>
      </c>
      <c r="C13" s="20" t="s">
        <v>14</v>
      </c>
      <c r="D13" s="46">
        <v>519268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519268</v>
      </c>
      <c r="O13" s="47">
        <f t="shared" si="1"/>
        <v>93.292849443047075</v>
      </c>
      <c r="P13" s="9"/>
    </row>
    <row r="14" spans="1:133">
      <c r="A14" s="12"/>
      <c r="B14" s="25">
        <v>314.39999999999998</v>
      </c>
      <c r="C14" s="20" t="s">
        <v>110</v>
      </c>
      <c r="D14" s="46">
        <v>25196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25196</v>
      </c>
      <c r="O14" s="47">
        <f t="shared" si="1"/>
        <v>4.5267696730147327</v>
      </c>
      <c r="P14" s="9"/>
    </row>
    <row r="15" spans="1:133">
      <c r="A15" s="12"/>
      <c r="B15" s="25">
        <v>314.8</v>
      </c>
      <c r="C15" s="20" t="s">
        <v>15</v>
      </c>
      <c r="D15" s="46">
        <v>52175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52175</v>
      </c>
      <c r="O15" s="47">
        <f t="shared" si="1"/>
        <v>9.3738771110312609</v>
      </c>
      <c r="P15" s="9"/>
    </row>
    <row r="16" spans="1:133">
      <c r="A16" s="12"/>
      <c r="B16" s="25">
        <v>315</v>
      </c>
      <c r="C16" s="20" t="s">
        <v>90</v>
      </c>
      <c r="D16" s="46">
        <v>245209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245209</v>
      </c>
      <c r="O16" s="47">
        <f t="shared" si="1"/>
        <v>44.05479698167445</v>
      </c>
      <c r="P16" s="9"/>
    </row>
    <row r="17" spans="1:16">
      <c r="A17" s="12"/>
      <c r="B17" s="25">
        <v>316</v>
      </c>
      <c r="C17" s="20" t="s">
        <v>91</v>
      </c>
      <c r="D17" s="46">
        <v>78212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78212</v>
      </c>
      <c r="O17" s="47">
        <f t="shared" si="1"/>
        <v>14.051742723679483</v>
      </c>
      <c r="P17" s="9"/>
    </row>
    <row r="18" spans="1:16">
      <c r="A18" s="12"/>
      <c r="B18" s="25">
        <v>319</v>
      </c>
      <c r="C18" s="20" t="s">
        <v>18</v>
      </c>
      <c r="D18" s="46">
        <v>671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671</v>
      </c>
      <c r="O18" s="47">
        <f t="shared" si="1"/>
        <v>0.12055335968379446</v>
      </c>
      <c r="P18" s="9"/>
    </row>
    <row r="19" spans="1:16" ht="15.75">
      <c r="A19" s="29" t="s">
        <v>19</v>
      </c>
      <c r="B19" s="30"/>
      <c r="C19" s="31"/>
      <c r="D19" s="32">
        <f t="shared" ref="D19:M19" si="3">SUM(D20:D24)</f>
        <v>630850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5" si="4">SUM(D19:M19)</f>
        <v>630850</v>
      </c>
      <c r="O19" s="45">
        <f t="shared" si="1"/>
        <v>113.33992094861659</v>
      </c>
      <c r="P19" s="10"/>
    </row>
    <row r="20" spans="1:16">
      <c r="A20" s="12"/>
      <c r="B20" s="25">
        <v>322</v>
      </c>
      <c r="C20" s="20" t="s">
        <v>0</v>
      </c>
      <c r="D20" s="46">
        <v>80499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80499</v>
      </c>
      <c r="O20" s="47">
        <f t="shared" si="1"/>
        <v>14.462630255120374</v>
      </c>
      <c r="P20" s="9"/>
    </row>
    <row r="21" spans="1:16">
      <c r="A21" s="12"/>
      <c r="B21" s="25">
        <v>323.10000000000002</v>
      </c>
      <c r="C21" s="20" t="s">
        <v>20</v>
      </c>
      <c r="D21" s="46">
        <v>415135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415135</v>
      </c>
      <c r="O21" s="47">
        <f t="shared" si="1"/>
        <v>74.584081925979163</v>
      </c>
      <c r="P21" s="9"/>
    </row>
    <row r="22" spans="1:16">
      <c r="A22" s="12"/>
      <c r="B22" s="25">
        <v>323.39999999999998</v>
      </c>
      <c r="C22" s="20" t="s">
        <v>105</v>
      </c>
      <c r="D22" s="46">
        <v>13728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13728</v>
      </c>
      <c r="O22" s="47">
        <f t="shared" si="1"/>
        <v>2.4664031620553359</v>
      </c>
      <c r="P22" s="9"/>
    </row>
    <row r="23" spans="1:16">
      <c r="A23" s="12"/>
      <c r="B23" s="25">
        <v>323.7</v>
      </c>
      <c r="C23" s="20" t="s">
        <v>21</v>
      </c>
      <c r="D23" s="46">
        <v>119423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119423</v>
      </c>
      <c r="O23" s="47">
        <f t="shared" si="1"/>
        <v>21.455803090190443</v>
      </c>
      <c r="P23" s="9"/>
    </row>
    <row r="24" spans="1:16">
      <c r="A24" s="12"/>
      <c r="B24" s="25">
        <v>329</v>
      </c>
      <c r="C24" s="20" t="s">
        <v>26</v>
      </c>
      <c r="D24" s="46">
        <v>2065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2065</v>
      </c>
      <c r="O24" s="47">
        <f t="shared" si="1"/>
        <v>0.37100251527128997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SUM(D26:D33)</f>
        <v>753321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753321</v>
      </c>
      <c r="O25" s="45">
        <f t="shared" si="1"/>
        <v>135.34333453108155</v>
      </c>
      <c r="P25" s="10"/>
    </row>
    <row r="26" spans="1:16">
      <c r="A26" s="12"/>
      <c r="B26" s="25">
        <v>334.49</v>
      </c>
      <c r="C26" s="20" t="s">
        <v>116</v>
      </c>
      <c r="D26" s="46">
        <v>57750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57750</v>
      </c>
      <c r="O26" s="47">
        <f t="shared" si="1"/>
        <v>10.375494071146244</v>
      </c>
      <c r="P26" s="9"/>
    </row>
    <row r="27" spans="1:16">
      <c r="A27" s="12"/>
      <c r="B27" s="25">
        <v>335.12</v>
      </c>
      <c r="C27" s="20" t="s">
        <v>93</v>
      </c>
      <c r="D27" s="46">
        <v>277263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277263</v>
      </c>
      <c r="O27" s="47">
        <f t="shared" si="1"/>
        <v>49.813690262306864</v>
      </c>
      <c r="P27" s="9"/>
    </row>
    <row r="28" spans="1:16">
      <c r="A28" s="12"/>
      <c r="B28" s="25">
        <v>335.14</v>
      </c>
      <c r="C28" s="20" t="s">
        <v>94</v>
      </c>
      <c r="D28" s="46">
        <v>21906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21906</v>
      </c>
      <c r="O28" s="47">
        <f t="shared" si="1"/>
        <v>3.9356809198706433</v>
      </c>
      <c r="P28" s="9"/>
    </row>
    <row r="29" spans="1:16">
      <c r="A29" s="12"/>
      <c r="B29" s="25">
        <v>335.15</v>
      </c>
      <c r="C29" s="20" t="s">
        <v>95</v>
      </c>
      <c r="D29" s="46">
        <v>6321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6321</v>
      </c>
      <c r="O29" s="47">
        <f t="shared" si="1"/>
        <v>1.1356449874236436</v>
      </c>
      <c r="P29" s="9"/>
    </row>
    <row r="30" spans="1:16">
      <c r="A30" s="12"/>
      <c r="B30" s="25">
        <v>335.18</v>
      </c>
      <c r="C30" s="20" t="s">
        <v>96</v>
      </c>
      <c r="D30" s="46">
        <v>378676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378676</v>
      </c>
      <c r="O30" s="47">
        <f t="shared" si="1"/>
        <v>68.033776500179655</v>
      </c>
      <c r="P30" s="9"/>
    </row>
    <row r="31" spans="1:16">
      <c r="A31" s="12"/>
      <c r="B31" s="25">
        <v>335.21</v>
      </c>
      <c r="C31" s="20" t="s">
        <v>34</v>
      </c>
      <c r="D31" s="46">
        <v>1544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1544</v>
      </c>
      <c r="O31" s="47">
        <f t="shared" si="1"/>
        <v>0.27739849083722601</v>
      </c>
      <c r="P31" s="9"/>
    </row>
    <row r="32" spans="1:16">
      <c r="A32" s="12"/>
      <c r="B32" s="25">
        <v>335.49</v>
      </c>
      <c r="C32" s="20" t="s">
        <v>106</v>
      </c>
      <c r="D32" s="46">
        <v>1638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1638</v>
      </c>
      <c r="O32" s="47">
        <f t="shared" si="1"/>
        <v>0.29428674092705714</v>
      </c>
      <c r="P32" s="9"/>
    </row>
    <row r="33" spans="1:16">
      <c r="A33" s="12"/>
      <c r="B33" s="25">
        <v>338</v>
      </c>
      <c r="C33" s="20" t="s">
        <v>35</v>
      </c>
      <c r="D33" s="46">
        <v>8223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53" si="7">SUM(D33:M33)</f>
        <v>8223</v>
      </c>
      <c r="O33" s="47">
        <f t="shared" si="1"/>
        <v>1.4773625583902263</v>
      </c>
      <c r="P33" s="9"/>
    </row>
    <row r="34" spans="1:16" ht="15.75">
      <c r="A34" s="29" t="s">
        <v>40</v>
      </c>
      <c r="B34" s="30"/>
      <c r="C34" s="31"/>
      <c r="D34" s="32">
        <f t="shared" ref="D34:M34" si="8">SUM(D35:D36)</f>
        <v>412784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412784</v>
      </c>
      <c r="O34" s="45">
        <f t="shared" si="1"/>
        <v>74.161696011498378</v>
      </c>
      <c r="P34" s="10"/>
    </row>
    <row r="35" spans="1:16">
      <c r="A35" s="12"/>
      <c r="B35" s="25">
        <v>343.4</v>
      </c>
      <c r="C35" s="20" t="s">
        <v>45</v>
      </c>
      <c r="D35" s="46">
        <v>387400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387400</v>
      </c>
      <c r="O35" s="47">
        <f t="shared" si="1"/>
        <v>69.601149838303982</v>
      </c>
      <c r="P35" s="9"/>
    </row>
    <row r="36" spans="1:16">
      <c r="A36" s="12"/>
      <c r="B36" s="25">
        <v>343.9</v>
      </c>
      <c r="C36" s="20" t="s">
        <v>46</v>
      </c>
      <c r="D36" s="46">
        <v>25384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25384</v>
      </c>
      <c r="O36" s="47">
        <f t="shared" si="1"/>
        <v>4.5605461731943944</v>
      </c>
      <c r="P36" s="9"/>
    </row>
    <row r="37" spans="1:16" ht="15.75">
      <c r="A37" s="29" t="s">
        <v>41</v>
      </c>
      <c r="B37" s="30"/>
      <c r="C37" s="31"/>
      <c r="D37" s="32">
        <f t="shared" ref="D37:M37" si="9">SUM(D38:D43)</f>
        <v>20485</v>
      </c>
      <c r="E37" s="32">
        <f t="shared" si="9"/>
        <v>2090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7"/>
        <v>22575</v>
      </c>
      <c r="O37" s="45">
        <f t="shared" ref="O37:O53" si="10">(N37/O$55)</f>
        <v>4.0558749550844411</v>
      </c>
      <c r="P37" s="10"/>
    </row>
    <row r="38" spans="1:16">
      <c r="A38" s="13"/>
      <c r="B38" s="39">
        <v>351.1</v>
      </c>
      <c r="C38" s="21" t="s">
        <v>74</v>
      </c>
      <c r="D38" s="46">
        <v>9940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9940</v>
      </c>
      <c r="O38" s="47">
        <f t="shared" si="10"/>
        <v>1.7858426158821417</v>
      </c>
      <c r="P38" s="9"/>
    </row>
    <row r="39" spans="1:16">
      <c r="A39" s="13"/>
      <c r="B39" s="39">
        <v>351.2</v>
      </c>
      <c r="C39" s="21" t="s">
        <v>77</v>
      </c>
      <c r="D39" s="46">
        <v>3350</v>
      </c>
      <c r="E39" s="46">
        <v>840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4190</v>
      </c>
      <c r="O39" s="47">
        <f t="shared" si="10"/>
        <v>0.75278476464247213</v>
      </c>
      <c r="P39" s="9"/>
    </row>
    <row r="40" spans="1:16">
      <c r="A40" s="13"/>
      <c r="B40" s="39">
        <v>351.3</v>
      </c>
      <c r="C40" s="21" t="s">
        <v>78</v>
      </c>
      <c r="D40" s="46">
        <v>1355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1355</v>
      </c>
      <c r="O40" s="47">
        <f t="shared" si="10"/>
        <v>0.24344232842256558</v>
      </c>
      <c r="P40" s="9"/>
    </row>
    <row r="41" spans="1:16">
      <c r="A41" s="13"/>
      <c r="B41" s="39">
        <v>351.4</v>
      </c>
      <c r="C41" s="21" t="s">
        <v>79</v>
      </c>
      <c r="D41" s="46">
        <v>2173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2173</v>
      </c>
      <c r="O41" s="47">
        <f t="shared" si="10"/>
        <v>0.39040603665109597</v>
      </c>
      <c r="P41" s="9"/>
    </row>
    <row r="42" spans="1:16">
      <c r="A42" s="13"/>
      <c r="B42" s="39">
        <v>351.9</v>
      </c>
      <c r="C42" s="21" t="s">
        <v>101</v>
      </c>
      <c r="D42" s="46">
        <v>0</v>
      </c>
      <c r="E42" s="46">
        <v>1250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1250</v>
      </c>
      <c r="O42" s="47">
        <f t="shared" si="10"/>
        <v>0.22457779374775422</v>
      </c>
      <c r="P42" s="9"/>
    </row>
    <row r="43" spans="1:16">
      <c r="A43" s="13"/>
      <c r="B43" s="39">
        <v>354</v>
      </c>
      <c r="C43" s="21" t="s">
        <v>49</v>
      </c>
      <c r="D43" s="46">
        <v>3667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3667</v>
      </c>
      <c r="O43" s="47">
        <f t="shared" si="10"/>
        <v>0.6588214157384118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SUM(D45:D50)</f>
        <v>281258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2481617</v>
      </c>
      <c r="L44" s="32">
        <f t="shared" si="11"/>
        <v>0</v>
      </c>
      <c r="M44" s="32">
        <f t="shared" si="11"/>
        <v>0</v>
      </c>
      <c r="N44" s="32">
        <f t="shared" si="7"/>
        <v>2762875</v>
      </c>
      <c r="O44" s="45">
        <f t="shared" si="10"/>
        <v>496.38429752066116</v>
      </c>
      <c r="P44" s="10"/>
    </row>
    <row r="45" spans="1:16">
      <c r="A45" s="12"/>
      <c r="B45" s="25">
        <v>361.1</v>
      </c>
      <c r="C45" s="20" t="s">
        <v>51</v>
      </c>
      <c r="D45" s="46">
        <v>6208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385110</v>
      </c>
      <c r="L45" s="46">
        <v>0</v>
      </c>
      <c r="M45" s="46">
        <v>0</v>
      </c>
      <c r="N45" s="46">
        <f t="shared" si="7"/>
        <v>391318</v>
      </c>
      <c r="O45" s="47">
        <f t="shared" si="10"/>
        <v>70.305066475026948</v>
      </c>
      <c r="P45" s="9"/>
    </row>
    <row r="46" spans="1:16">
      <c r="A46" s="12"/>
      <c r="B46" s="25">
        <v>361.3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1467567</v>
      </c>
      <c r="L46" s="46">
        <v>0</v>
      </c>
      <c r="M46" s="46">
        <v>0</v>
      </c>
      <c r="N46" s="46">
        <f t="shared" si="7"/>
        <v>1467567</v>
      </c>
      <c r="O46" s="47">
        <f t="shared" si="10"/>
        <v>263.66636722960834</v>
      </c>
      <c r="P46" s="9"/>
    </row>
    <row r="47" spans="1:16">
      <c r="A47" s="12"/>
      <c r="B47" s="25">
        <v>364</v>
      </c>
      <c r="C47" s="20" t="s">
        <v>102</v>
      </c>
      <c r="D47" s="46">
        <v>246000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246000</v>
      </c>
      <c r="O47" s="47">
        <f t="shared" si="10"/>
        <v>44.196909809558029</v>
      </c>
      <c r="P47" s="9"/>
    </row>
    <row r="48" spans="1:16">
      <c r="A48" s="12"/>
      <c r="B48" s="25">
        <v>366</v>
      </c>
      <c r="C48" s="20" t="s">
        <v>113</v>
      </c>
      <c r="D48" s="46">
        <v>9486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9486</v>
      </c>
      <c r="O48" s="47">
        <f t="shared" si="10"/>
        <v>1.7042759611929572</v>
      </c>
      <c r="P48" s="9"/>
    </row>
    <row r="49" spans="1:119">
      <c r="A49" s="12"/>
      <c r="B49" s="25">
        <v>368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628940</v>
      </c>
      <c r="L49" s="46">
        <v>0</v>
      </c>
      <c r="M49" s="46">
        <v>0</v>
      </c>
      <c r="N49" s="46">
        <f t="shared" si="7"/>
        <v>628940</v>
      </c>
      <c r="O49" s="47">
        <f t="shared" si="10"/>
        <v>112.99676607977003</v>
      </c>
      <c r="P49" s="9"/>
    </row>
    <row r="50" spans="1:119">
      <c r="A50" s="12"/>
      <c r="B50" s="25">
        <v>369.9</v>
      </c>
      <c r="C50" s="20" t="s">
        <v>55</v>
      </c>
      <c r="D50" s="46">
        <v>19564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19564</v>
      </c>
      <c r="O50" s="47">
        <f t="shared" si="10"/>
        <v>3.5149119655048509</v>
      </c>
      <c r="P50" s="9"/>
    </row>
    <row r="51" spans="1:119" ht="15.75">
      <c r="A51" s="29" t="s">
        <v>42</v>
      </c>
      <c r="B51" s="30"/>
      <c r="C51" s="31"/>
      <c r="D51" s="32">
        <f t="shared" ref="D51:M51" si="12">SUM(D52:D52)</f>
        <v>0</v>
      </c>
      <c r="E51" s="32">
        <f t="shared" si="12"/>
        <v>300000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7"/>
        <v>300000</v>
      </c>
      <c r="O51" s="45">
        <f t="shared" si="10"/>
        <v>53.898670499461012</v>
      </c>
      <c r="P51" s="9"/>
    </row>
    <row r="52" spans="1:119" ht="15.75" thickBot="1">
      <c r="A52" s="12"/>
      <c r="B52" s="25">
        <v>381</v>
      </c>
      <c r="C52" s="20" t="s">
        <v>56</v>
      </c>
      <c r="D52" s="46">
        <v>0</v>
      </c>
      <c r="E52" s="46">
        <v>300000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300000</v>
      </c>
      <c r="O52" s="47">
        <f t="shared" si="10"/>
        <v>53.898670499461012</v>
      </c>
      <c r="P52" s="9"/>
    </row>
    <row r="53" spans="1:119" ht="16.5" thickBot="1">
      <c r="A53" s="14" t="s">
        <v>47</v>
      </c>
      <c r="B53" s="23"/>
      <c r="C53" s="22"/>
      <c r="D53" s="15">
        <f t="shared" ref="D53:M53" si="13">SUM(D5,D19,D25,D34,D37,D44,D51)</f>
        <v>6519264</v>
      </c>
      <c r="E53" s="15">
        <f t="shared" si="13"/>
        <v>302090</v>
      </c>
      <c r="F53" s="15">
        <f t="shared" si="13"/>
        <v>0</v>
      </c>
      <c r="G53" s="15">
        <f t="shared" si="13"/>
        <v>0</v>
      </c>
      <c r="H53" s="15">
        <f t="shared" si="13"/>
        <v>0</v>
      </c>
      <c r="I53" s="15">
        <f t="shared" si="13"/>
        <v>0</v>
      </c>
      <c r="J53" s="15">
        <f t="shared" si="13"/>
        <v>0</v>
      </c>
      <c r="K53" s="15">
        <f t="shared" si="13"/>
        <v>2481617</v>
      </c>
      <c r="L53" s="15">
        <f t="shared" si="13"/>
        <v>0</v>
      </c>
      <c r="M53" s="15">
        <f t="shared" si="13"/>
        <v>0</v>
      </c>
      <c r="N53" s="15">
        <f t="shared" si="7"/>
        <v>9302971</v>
      </c>
      <c r="O53" s="38">
        <f t="shared" si="10"/>
        <v>1671.3925619834711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117</v>
      </c>
      <c r="M55" s="48"/>
      <c r="N55" s="48"/>
      <c r="O55" s="43">
        <v>5566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SUM(D6:D18)</f>
        <v>4245355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4245355</v>
      </c>
      <c r="O5" s="33">
        <f t="shared" ref="O5:O36" si="1">(N5/O$56)</f>
        <v>764.65327809798271</v>
      </c>
      <c r="P5" s="6"/>
    </row>
    <row r="6" spans="1:133">
      <c r="A6" s="12"/>
      <c r="B6" s="25">
        <v>311</v>
      </c>
      <c r="C6" s="20" t="s">
        <v>2</v>
      </c>
      <c r="D6" s="46">
        <v>1887967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1887967</v>
      </c>
      <c r="O6" s="47">
        <f t="shared" si="1"/>
        <v>340.05169308357347</v>
      </c>
      <c r="P6" s="9"/>
    </row>
    <row r="7" spans="1:133">
      <c r="A7" s="12"/>
      <c r="B7" s="25">
        <v>312.3</v>
      </c>
      <c r="C7" s="20" t="s">
        <v>10</v>
      </c>
      <c r="D7" s="46">
        <v>65998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65998</v>
      </c>
      <c r="O7" s="47">
        <f t="shared" si="1"/>
        <v>11.887247838616714</v>
      </c>
      <c r="P7" s="9"/>
    </row>
    <row r="8" spans="1:133">
      <c r="A8" s="12"/>
      <c r="B8" s="25">
        <v>312.41000000000003</v>
      </c>
      <c r="C8" s="20" t="s">
        <v>12</v>
      </c>
      <c r="D8" s="46">
        <v>366196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366196</v>
      </c>
      <c r="O8" s="47">
        <f t="shared" si="1"/>
        <v>65.957492795389044</v>
      </c>
      <c r="P8" s="9"/>
    </row>
    <row r="9" spans="1:133">
      <c r="A9" s="12"/>
      <c r="B9" s="25">
        <v>312.42</v>
      </c>
      <c r="C9" s="20" t="s">
        <v>11</v>
      </c>
      <c r="D9" s="46">
        <v>228781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228781</v>
      </c>
      <c r="O9" s="47">
        <f t="shared" si="1"/>
        <v>41.206952449567723</v>
      </c>
      <c r="P9" s="9"/>
    </row>
    <row r="10" spans="1:133">
      <c r="A10" s="12"/>
      <c r="B10" s="25">
        <v>312.51</v>
      </c>
      <c r="C10" s="20" t="s">
        <v>65</v>
      </c>
      <c r="D10" s="46">
        <v>49889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49889</v>
      </c>
      <c r="O10" s="47">
        <f t="shared" si="1"/>
        <v>8.9857708933717575</v>
      </c>
      <c r="P10" s="9"/>
    </row>
    <row r="11" spans="1:133">
      <c r="A11" s="12"/>
      <c r="B11" s="25">
        <v>312.52</v>
      </c>
      <c r="C11" s="20" t="s">
        <v>89</v>
      </c>
      <c r="D11" s="46">
        <v>73960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73960</v>
      </c>
      <c r="O11" s="47">
        <f t="shared" si="1"/>
        <v>13.321325648414986</v>
      </c>
      <c r="P11" s="9"/>
    </row>
    <row r="12" spans="1:133">
      <c r="A12" s="12"/>
      <c r="B12" s="25">
        <v>312.60000000000002</v>
      </c>
      <c r="C12" s="20" t="s">
        <v>13</v>
      </c>
      <c r="D12" s="46">
        <v>693867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693867</v>
      </c>
      <c r="O12" s="47">
        <f t="shared" si="1"/>
        <v>124.9760446685879</v>
      </c>
      <c r="P12" s="9"/>
    </row>
    <row r="13" spans="1:133">
      <c r="A13" s="12"/>
      <c r="B13" s="25">
        <v>314.10000000000002</v>
      </c>
      <c r="C13" s="20" t="s">
        <v>14</v>
      </c>
      <c r="D13" s="46">
        <v>502380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502380</v>
      </c>
      <c r="O13" s="47">
        <f t="shared" si="1"/>
        <v>90.486311239193085</v>
      </c>
      <c r="P13" s="9"/>
    </row>
    <row r="14" spans="1:133">
      <c r="A14" s="12"/>
      <c r="B14" s="25">
        <v>314.39999999999998</v>
      </c>
      <c r="C14" s="20" t="s">
        <v>110</v>
      </c>
      <c r="D14" s="46">
        <v>20338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20338</v>
      </c>
      <c r="O14" s="47">
        <f t="shared" si="1"/>
        <v>3.663184438040346</v>
      </c>
      <c r="P14" s="9"/>
    </row>
    <row r="15" spans="1:133">
      <c r="A15" s="12"/>
      <c r="B15" s="25">
        <v>314.8</v>
      </c>
      <c r="C15" s="20" t="s">
        <v>15</v>
      </c>
      <c r="D15" s="46">
        <v>34562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34562</v>
      </c>
      <c r="O15" s="47">
        <f t="shared" si="1"/>
        <v>6.2251440922190202</v>
      </c>
      <c r="P15" s="9"/>
    </row>
    <row r="16" spans="1:133">
      <c r="A16" s="12"/>
      <c r="B16" s="25">
        <v>315</v>
      </c>
      <c r="C16" s="20" t="s">
        <v>90</v>
      </c>
      <c r="D16" s="46">
        <v>237028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237028</v>
      </c>
      <c r="O16" s="47">
        <f t="shared" si="1"/>
        <v>42.692363112391931</v>
      </c>
      <c r="P16" s="9"/>
    </row>
    <row r="17" spans="1:16">
      <c r="A17" s="12"/>
      <c r="B17" s="25">
        <v>316</v>
      </c>
      <c r="C17" s="20" t="s">
        <v>91</v>
      </c>
      <c r="D17" s="46">
        <v>76208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76208</v>
      </c>
      <c r="O17" s="47">
        <f t="shared" si="1"/>
        <v>13.726224783861671</v>
      </c>
      <c r="P17" s="9"/>
    </row>
    <row r="18" spans="1:16">
      <c r="A18" s="12"/>
      <c r="B18" s="25">
        <v>319</v>
      </c>
      <c r="C18" s="20" t="s">
        <v>18</v>
      </c>
      <c r="D18" s="46">
        <v>8181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8181</v>
      </c>
      <c r="O18" s="47">
        <f t="shared" si="1"/>
        <v>1.4735230547550433</v>
      </c>
      <c r="P18" s="9"/>
    </row>
    <row r="19" spans="1:16" ht="15.75">
      <c r="A19" s="29" t="s">
        <v>19</v>
      </c>
      <c r="B19" s="30"/>
      <c r="C19" s="31"/>
      <c r="D19" s="32">
        <f t="shared" ref="D19:M19" si="3">SUM(D20:D24)</f>
        <v>652246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6" si="4">SUM(D19:M19)</f>
        <v>652246</v>
      </c>
      <c r="O19" s="45">
        <f t="shared" si="1"/>
        <v>117.47946685878962</v>
      </c>
      <c r="P19" s="10"/>
    </row>
    <row r="20" spans="1:16">
      <c r="A20" s="12"/>
      <c r="B20" s="25">
        <v>322</v>
      </c>
      <c r="C20" s="20" t="s">
        <v>0</v>
      </c>
      <c r="D20" s="46">
        <v>111824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111824</v>
      </c>
      <c r="O20" s="47">
        <f t="shared" si="1"/>
        <v>20.141210374639769</v>
      </c>
      <c r="P20" s="9"/>
    </row>
    <row r="21" spans="1:16">
      <c r="A21" s="12"/>
      <c r="B21" s="25">
        <v>323.10000000000002</v>
      </c>
      <c r="C21" s="20" t="s">
        <v>20</v>
      </c>
      <c r="D21" s="46">
        <v>404787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404787</v>
      </c>
      <c r="O21" s="47">
        <f t="shared" si="1"/>
        <v>72.908321325648416</v>
      </c>
      <c r="P21" s="9"/>
    </row>
    <row r="22" spans="1:16">
      <c r="A22" s="12"/>
      <c r="B22" s="25">
        <v>323.39999999999998</v>
      </c>
      <c r="C22" s="20" t="s">
        <v>105</v>
      </c>
      <c r="D22" s="46">
        <v>8218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8218</v>
      </c>
      <c r="O22" s="47">
        <f t="shared" si="1"/>
        <v>1.4801873198847262</v>
      </c>
      <c r="P22" s="9"/>
    </row>
    <row r="23" spans="1:16">
      <c r="A23" s="12"/>
      <c r="B23" s="25">
        <v>323.7</v>
      </c>
      <c r="C23" s="20" t="s">
        <v>21</v>
      </c>
      <c r="D23" s="46">
        <v>119031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119031</v>
      </c>
      <c r="O23" s="47">
        <f t="shared" si="1"/>
        <v>21.439301152737752</v>
      </c>
      <c r="P23" s="9"/>
    </row>
    <row r="24" spans="1:16">
      <c r="A24" s="12"/>
      <c r="B24" s="25">
        <v>329</v>
      </c>
      <c r="C24" s="20" t="s">
        <v>26</v>
      </c>
      <c r="D24" s="46">
        <v>8386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8386</v>
      </c>
      <c r="O24" s="47">
        <f t="shared" si="1"/>
        <v>1.5104466858789625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SUM(D26:D34)</f>
        <v>662441</v>
      </c>
      <c r="E25" s="32">
        <f t="shared" si="5"/>
        <v>300000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 t="shared" si="4"/>
        <v>962441</v>
      </c>
      <c r="O25" s="45">
        <f t="shared" si="1"/>
        <v>173.3503242074928</v>
      </c>
      <c r="P25" s="10"/>
    </row>
    <row r="26" spans="1:16">
      <c r="A26" s="12"/>
      <c r="B26" s="25">
        <v>334.2</v>
      </c>
      <c r="C26" s="20" t="s">
        <v>28</v>
      </c>
      <c r="D26" s="46">
        <v>1791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1791</v>
      </c>
      <c r="O26" s="47">
        <f t="shared" si="1"/>
        <v>0.32258645533141211</v>
      </c>
      <c r="P26" s="9"/>
    </row>
    <row r="27" spans="1:16">
      <c r="A27" s="12"/>
      <c r="B27" s="25">
        <v>334.39</v>
      </c>
      <c r="C27" s="20" t="s">
        <v>29</v>
      </c>
      <c r="D27" s="46">
        <v>0</v>
      </c>
      <c r="E27" s="46">
        <v>300000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6">SUM(D27:M27)</f>
        <v>300000</v>
      </c>
      <c r="O27" s="47">
        <f t="shared" si="1"/>
        <v>54.034582132564843</v>
      </c>
      <c r="P27" s="9"/>
    </row>
    <row r="28" spans="1:16">
      <c r="A28" s="12"/>
      <c r="B28" s="25">
        <v>335.12</v>
      </c>
      <c r="C28" s="20" t="s">
        <v>93</v>
      </c>
      <c r="D28" s="46">
        <v>275512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275512</v>
      </c>
      <c r="O28" s="47">
        <f t="shared" si="1"/>
        <v>49.623919308357351</v>
      </c>
      <c r="P28" s="9"/>
    </row>
    <row r="29" spans="1:16">
      <c r="A29" s="12"/>
      <c r="B29" s="25">
        <v>335.14</v>
      </c>
      <c r="C29" s="20" t="s">
        <v>94</v>
      </c>
      <c r="D29" s="46">
        <v>23207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23207</v>
      </c>
      <c r="O29" s="47">
        <f t="shared" si="1"/>
        <v>4.1799351585014408</v>
      </c>
      <c r="P29" s="9"/>
    </row>
    <row r="30" spans="1:16">
      <c r="A30" s="12"/>
      <c r="B30" s="25">
        <v>335.15</v>
      </c>
      <c r="C30" s="20" t="s">
        <v>95</v>
      </c>
      <c r="D30" s="46">
        <v>6180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6180</v>
      </c>
      <c r="O30" s="47">
        <f t="shared" si="1"/>
        <v>1.1131123919308357</v>
      </c>
      <c r="P30" s="9"/>
    </row>
    <row r="31" spans="1:16">
      <c r="A31" s="12"/>
      <c r="B31" s="25">
        <v>335.18</v>
      </c>
      <c r="C31" s="20" t="s">
        <v>96</v>
      </c>
      <c r="D31" s="46">
        <v>342208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342208</v>
      </c>
      <c r="O31" s="47">
        <f t="shared" si="1"/>
        <v>61.636887608069166</v>
      </c>
      <c r="P31" s="9"/>
    </row>
    <row r="32" spans="1:16">
      <c r="A32" s="12"/>
      <c r="B32" s="25">
        <v>335.21</v>
      </c>
      <c r="C32" s="20" t="s">
        <v>34</v>
      </c>
      <c r="D32" s="46">
        <v>1800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1800</v>
      </c>
      <c r="O32" s="47">
        <f t="shared" si="1"/>
        <v>0.32420749279538907</v>
      </c>
      <c r="P32" s="9"/>
    </row>
    <row r="33" spans="1:16">
      <c r="A33" s="12"/>
      <c r="B33" s="25">
        <v>335.49</v>
      </c>
      <c r="C33" s="20" t="s">
        <v>106</v>
      </c>
      <c r="D33" s="46">
        <v>3032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3032</v>
      </c>
      <c r="O33" s="47">
        <f t="shared" si="1"/>
        <v>0.54610951008645536</v>
      </c>
      <c r="P33" s="9"/>
    </row>
    <row r="34" spans="1:16">
      <c r="A34" s="12"/>
      <c r="B34" s="25">
        <v>338</v>
      </c>
      <c r="C34" s="20" t="s">
        <v>35</v>
      </c>
      <c r="D34" s="46">
        <v>8711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54" si="7">SUM(D34:M34)</f>
        <v>8711</v>
      </c>
      <c r="O34" s="47">
        <f t="shared" si="1"/>
        <v>1.5689841498559078</v>
      </c>
      <c r="P34" s="9"/>
    </row>
    <row r="35" spans="1:16" ht="15.75">
      <c r="A35" s="29" t="s">
        <v>40</v>
      </c>
      <c r="B35" s="30"/>
      <c r="C35" s="31"/>
      <c r="D35" s="32">
        <f t="shared" ref="D35:M35" si="8">SUM(D36:D37)</f>
        <v>442215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7"/>
        <v>442215</v>
      </c>
      <c r="O35" s="45">
        <f t="shared" si="1"/>
        <v>79.64967579250721</v>
      </c>
      <c r="P35" s="10"/>
    </row>
    <row r="36" spans="1:16">
      <c r="A36" s="12"/>
      <c r="B36" s="25">
        <v>343.4</v>
      </c>
      <c r="C36" s="20" t="s">
        <v>45</v>
      </c>
      <c r="D36" s="46">
        <v>387264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387264</v>
      </c>
      <c r="O36" s="47">
        <f t="shared" si="1"/>
        <v>69.752161383285298</v>
      </c>
      <c r="P36" s="9"/>
    </row>
    <row r="37" spans="1:16">
      <c r="A37" s="12"/>
      <c r="B37" s="25">
        <v>343.9</v>
      </c>
      <c r="C37" s="20" t="s">
        <v>46</v>
      </c>
      <c r="D37" s="46">
        <v>54951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54951</v>
      </c>
      <c r="O37" s="47">
        <f t="shared" ref="O37:O54" si="9">(N37/O$56)</f>
        <v>9.8975144092219018</v>
      </c>
      <c r="P37" s="9"/>
    </row>
    <row r="38" spans="1:16" ht="15.75">
      <c r="A38" s="29" t="s">
        <v>41</v>
      </c>
      <c r="B38" s="30"/>
      <c r="C38" s="31"/>
      <c r="D38" s="32">
        <f t="shared" ref="D38:M38" si="10">SUM(D39:D44)</f>
        <v>34534</v>
      </c>
      <c r="E38" s="32">
        <f t="shared" si="10"/>
        <v>4192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7"/>
        <v>38726</v>
      </c>
      <c r="O38" s="45">
        <f t="shared" si="9"/>
        <v>6.9751440922190202</v>
      </c>
      <c r="P38" s="10"/>
    </row>
    <row r="39" spans="1:16">
      <c r="A39" s="13"/>
      <c r="B39" s="39">
        <v>351.1</v>
      </c>
      <c r="C39" s="21" t="s">
        <v>74</v>
      </c>
      <c r="D39" s="46">
        <v>13643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13643</v>
      </c>
      <c r="O39" s="47">
        <f t="shared" si="9"/>
        <v>2.4573126801152738</v>
      </c>
      <c r="P39" s="9"/>
    </row>
    <row r="40" spans="1:16">
      <c r="A40" s="13"/>
      <c r="B40" s="39">
        <v>351.2</v>
      </c>
      <c r="C40" s="21" t="s">
        <v>77</v>
      </c>
      <c r="D40" s="46">
        <v>5338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5338</v>
      </c>
      <c r="O40" s="47">
        <f t="shared" si="9"/>
        <v>0.96145533141210371</v>
      </c>
      <c r="P40" s="9"/>
    </row>
    <row r="41" spans="1:16">
      <c r="A41" s="13"/>
      <c r="B41" s="39">
        <v>351.3</v>
      </c>
      <c r="C41" s="21" t="s">
        <v>78</v>
      </c>
      <c r="D41" s="46">
        <v>1810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1810</v>
      </c>
      <c r="O41" s="47">
        <f t="shared" si="9"/>
        <v>0.32600864553314118</v>
      </c>
      <c r="P41" s="9"/>
    </row>
    <row r="42" spans="1:16">
      <c r="A42" s="13"/>
      <c r="B42" s="39">
        <v>351.4</v>
      </c>
      <c r="C42" s="21" t="s">
        <v>79</v>
      </c>
      <c r="D42" s="46">
        <v>1647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1647</v>
      </c>
      <c r="O42" s="47">
        <f t="shared" si="9"/>
        <v>0.29664985590778098</v>
      </c>
      <c r="P42" s="9"/>
    </row>
    <row r="43" spans="1:16">
      <c r="A43" s="13"/>
      <c r="B43" s="39">
        <v>351.9</v>
      </c>
      <c r="C43" s="21" t="s">
        <v>101</v>
      </c>
      <c r="D43" s="46">
        <v>0</v>
      </c>
      <c r="E43" s="46">
        <v>4192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4192</v>
      </c>
      <c r="O43" s="47">
        <f t="shared" si="9"/>
        <v>0.75504322766570608</v>
      </c>
      <c r="P43" s="9"/>
    </row>
    <row r="44" spans="1:16">
      <c r="A44" s="13"/>
      <c r="B44" s="39">
        <v>354</v>
      </c>
      <c r="C44" s="21" t="s">
        <v>49</v>
      </c>
      <c r="D44" s="46">
        <v>12096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12096</v>
      </c>
      <c r="O44" s="47">
        <f t="shared" si="9"/>
        <v>2.1786743515850144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SUM(D46:D51)</f>
        <v>280315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2856409</v>
      </c>
      <c r="L45" s="32">
        <f t="shared" si="11"/>
        <v>0</v>
      </c>
      <c r="M45" s="32">
        <f t="shared" si="11"/>
        <v>0</v>
      </c>
      <c r="N45" s="32">
        <f t="shared" si="7"/>
        <v>3136724</v>
      </c>
      <c r="O45" s="45">
        <f t="shared" si="9"/>
        <v>564.97190201729109</v>
      </c>
      <c r="P45" s="10"/>
    </row>
    <row r="46" spans="1:16">
      <c r="A46" s="12"/>
      <c r="B46" s="25">
        <v>361.1</v>
      </c>
      <c r="C46" s="20" t="s">
        <v>51</v>
      </c>
      <c r="D46" s="46">
        <v>3503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584780</v>
      </c>
      <c r="L46" s="46">
        <v>0</v>
      </c>
      <c r="M46" s="46">
        <v>0</v>
      </c>
      <c r="N46" s="46">
        <f t="shared" si="7"/>
        <v>588283</v>
      </c>
      <c r="O46" s="47">
        <f t="shared" si="9"/>
        <v>105.95875360230548</v>
      </c>
      <c r="P46" s="9"/>
    </row>
    <row r="47" spans="1:16">
      <c r="A47" s="12"/>
      <c r="B47" s="25">
        <v>361.3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1199071</v>
      </c>
      <c r="L47" s="46">
        <v>0</v>
      </c>
      <c r="M47" s="46">
        <v>0</v>
      </c>
      <c r="N47" s="46">
        <f t="shared" si="7"/>
        <v>1199071</v>
      </c>
      <c r="O47" s="47">
        <f t="shared" si="9"/>
        <v>215.97100144092218</v>
      </c>
      <c r="P47" s="9"/>
    </row>
    <row r="48" spans="1:16">
      <c r="A48" s="12"/>
      <c r="B48" s="25">
        <v>364</v>
      </c>
      <c r="C48" s="20" t="s">
        <v>102</v>
      </c>
      <c r="D48" s="46">
        <v>246000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246000</v>
      </c>
      <c r="O48" s="47">
        <f t="shared" si="9"/>
        <v>44.308357348703169</v>
      </c>
      <c r="P48" s="9"/>
    </row>
    <row r="49" spans="1:119">
      <c r="A49" s="12"/>
      <c r="B49" s="25">
        <v>366</v>
      </c>
      <c r="C49" s="20" t="s">
        <v>113</v>
      </c>
      <c r="D49" s="46">
        <v>5997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5997</v>
      </c>
      <c r="O49" s="47">
        <f t="shared" si="9"/>
        <v>1.0801512968299711</v>
      </c>
      <c r="P49" s="9"/>
    </row>
    <row r="50" spans="1:119">
      <c r="A50" s="12"/>
      <c r="B50" s="25">
        <v>368</v>
      </c>
      <c r="C50" s="20" t="s">
        <v>54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1072558</v>
      </c>
      <c r="L50" s="46">
        <v>0</v>
      </c>
      <c r="M50" s="46">
        <v>0</v>
      </c>
      <c r="N50" s="46">
        <f t="shared" si="7"/>
        <v>1072558</v>
      </c>
      <c r="O50" s="47">
        <f t="shared" si="9"/>
        <v>193.18407780979828</v>
      </c>
      <c r="P50" s="9"/>
    </row>
    <row r="51" spans="1:119">
      <c r="A51" s="12"/>
      <c r="B51" s="25">
        <v>369.9</v>
      </c>
      <c r="C51" s="20" t="s">
        <v>55</v>
      </c>
      <c r="D51" s="46">
        <v>24815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24815</v>
      </c>
      <c r="O51" s="47">
        <f t="shared" si="9"/>
        <v>4.4695605187319885</v>
      </c>
      <c r="P51" s="9"/>
    </row>
    <row r="52" spans="1:119" ht="15.75">
      <c r="A52" s="29" t="s">
        <v>42</v>
      </c>
      <c r="B52" s="30"/>
      <c r="C52" s="31"/>
      <c r="D52" s="32">
        <f t="shared" ref="D52:M52" si="12">SUM(D53:D53)</f>
        <v>0</v>
      </c>
      <c r="E52" s="32">
        <f t="shared" si="12"/>
        <v>38965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0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7"/>
        <v>38965</v>
      </c>
      <c r="O52" s="45">
        <f t="shared" si="9"/>
        <v>7.0181916426512965</v>
      </c>
      <c r="P52" s="9"/>
    </row>
    <row r="53" spans="1:119" ht="15.75" thickBot="1">
      <c r="A53" s="12"/>
      <c r="B53" s="25">
        <v>381</v>
      </c>
      <c r="C53" s="20" t="s">
        <v>56</v>
      </c>
      <c r="D53" s="46">
        <v>0</v>
      </c>
      <c r="E53" s="46">
        <v>38965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7"/>
        <v>38965</v>
      </c>
      <c r="O53" s="47">
        <f t="shared" si="9"/>
        <v>7.0181916426512965</v>
      </c>
      <c r="P53" s="9"/>
    </row>
    <row r="54" spans="1:119" ht="16.5" thickBot="1">
      <c r="A54" s="14" t="s">
        <v>47</v>
      </c>
      <c r="B54" s="23"/>
      <c r="C54" s="22"/>
      <c r="D54" s="15">
        <f t="shared" ref="D54:M54" si="13">SUM(D5,D19,D25,D35,D38,D45,D52)</f>
        <v>6317106</v>
      </c>
      <c r="E54" s="15">
        <f t="shared" si="13"/>
        <v>343157</v>
      </c>
      <c r="F54" s="15">
        <f t="shared" si="13"/>
        <v>0</v>
      </c>
      <c r="G54" s="15">
        <f t="shared" si="13"/>
        <v>0</v>
      </c>
      <c r="H54" s="15">
        <f t="shared" si="13"/>
        <v>0</v>
      </c>
      <c r="I54" s="15">
        <f t="shared" si="13"/>
        <v>0</v>
      </c>
      <c r="J54" s="15">
        <f t="shared" si="13"/>
        <v>0</v>
      </c>
      <c r="K54" s="15">
        <f t="shared" si="13"/>
        <v>2856409</v>
      </c>
      <c r="L54" s="15">
        <f t="shared" si="13"/>
        <v>0</v>
      </c>
      <c r="M54" s="15">
        <f t="shared" si="13"/>
        <v>0</v>
      </c>
      <c r="N54" s="15">
        <f t="shared" si="7"/>
        <v>9516672</v>
      </c>
      <c r="O54" s="38">
        <f t="shared" si="9"/>
        <v>1714.0979827089336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8" t="s">
        <v>114</v>
      </c>
      <c r="M56" s="48"/>
      <c r="N56" s="48"/>
      <c r="O56" s="43">
        <v>5552</v>
      </c>
    </row>
    <row r="57" spans="1:119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1"/>
    </row>
    <row r="58" spans="1:119" ht="15.75" customHeight="1" thickBot="1">
      <c r="A58" s="52" t="s">
        <v>71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4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67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58</v>
      </c>
      <c r="B3" s="62"/>
      <c r="C3" s="63"/>
      <c r="D3" s="67" t="s">
        <v>36</v>
      </c>
      <c r="E3" s="68"/>
      <c r="F3" s="68"/>
      <c r="G3" s="68"/>
      <c r="H3" s="69"/>
      <c r="I3" s="67" t="s">
        <v>37</v>
      </c>
      <c r="J3" s="69"/>
      <c r="K3" s="67" t="s">
        <v>39</v>
      </c>
      <c r="L3" s="69"/>
      <c r="M3" s="36"/>
      <c r="N3" s="37"/>
      <c r="O3" s="70" t="s">
        <v>63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59</v>
      </c>
      <c r="F4" s="34" t="s">
        <v>60</v>
      </c>
      <c r="G4" s="34" t="s">
        <v>61</v>
      </c>
      <c r="H4" s="34" t="s">
        <v>5</v>
      </c>
      <c r="I4" s="34" t="s">
        <v>6</v>
      </c>
      <c r="J4" s="35" t="s">
        <v>62</v>
      </c>
      <c r="K4" s="35" t="s">
        <v>7</v>
      </c>
      <c r="L4" s="35" t="s">
        <v>8</v>
      </c>
      <c r="M4" s="35" t="s">
        <v>9</v>
      </c>
      <c r="N4" s="35" t="s">
        <v>38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SUM(D6:D18)</f>
        <v>4097740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4097740</v>
      </c>
      <c r="O5" s="33">
        <f t="shared" ref="O5:O36" si="1">(N5/O$55)</f>
        <v>740.46620889049507</v>
      </c>
      <c r="P5" s="6"/>
    </row>
    <row r="6" spans="1:133">
      <c r="A6" s="12"/>
      <c r="B6" s="25">
        <v>311</v>
      </c>
      <c r="C6" s="20" t="s">
        <v>2</v>
      </c>
      <c r="D6" s="46">
        <v>1783988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1783988</v>
      </c>
      <c r="O6" s="47">
        <f t="shared" si="1"/>
        <v>322.36863028550778</v>
      </c>
      <c r="P6" s="9"/>
    </row>
    <row r="7" spans="1:133">
      <c r="A7" s="12"/>
      <c r="B7" s="25">
        <v>312.3</v>
      </c>
      <c r="C7" s="20" t="s">
        <v>10</v>
      </c>
      <c r="D7" s="46">
        <v>66674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8" si="2">SUM(D7:M7)</f>
        <v>66674</v>
      </c>
      <c r="O7" s="47">
        <f t="shared" si="1"/>
        <v>12.048066498012288</v>
      </c>
      <c r="P7" s="9"/>
    </row>
    <row r="8" spans="1:133">
      <c r="A8" s="12"/>
      <c r="B8" s="25">
        <v>312.41000000000003</v>
      </c>
      <c r="C8" s="20" t="s">
        <v>12</v>
      </c>
      <c r="D8" s="46">
        <v>369450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369450</v>
      </c>
      <c r="O8" s="47">
        <f t="shared" si="1"/>
        <v>66.760028912179251</v>
      </c>
      <c r="P8" s="9"/>
    </row>
    <row r="9" spans="1:133">
      <c r="A9" s="12"/>
      <c r="B9" s="25">
        <v>312.42</v>
      </c>
      <c r="C9" s="20" t="s">
        <v>11</v>
      </c>
      <c r="D9" s="46">
        <v>236789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236789</v>
      </c>
      <c r="O9" s="47">
        <f t="shared" si="1"/>
        <v>42.788037585833031</v>
      </c>
      <c r="P9" s="9"/>
    </row>
    <row r="10" spans="1:133">
      <c r="A10" s="12"/>
      <c r="B10" s="25">
        <v>312.51</v>
      </c>
      <c r="C10" s="20" t="s">
        <v>65</v>
      </c>
      <c r="D10" s="46">
        <v>52662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52662</v>
      </c>
      <c r="O10" s="47">
        <f t="shared" si="1"/>
        <v>9.5160823997108785</v>
      </c>
      <c r="P10" s="9"/>
    </row>
    <row r="11" spans="1:133">
      <c r="A11" s="12"/>
      <c r="B11" s="25">
        <v>312.52</v>
      </c>
      <c r="C11" s="20" t="s">
        <v>89</v>
      </c>
      <c r="D11" s="46">
        <v>70807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>SUM(D11:M11)</f>
        <v>70807</v>
      </c>
      <c r="O11" s="47">
        <f t="shared" si="1"/>
        <v>12.794904228406216</v>
      </c>
      <c r="P11" s="9"/>
    </row>
    <row r="12" spans="1:133">
      <c r="A12" s="12"/>
      <c r="B12" s="25">
        <v>312.60000000000002</v>
      </c>
      <c r="C12" s="20" t="s">
        <v>13</v>
      </c>
      <c r="D12" s="46">
        <v>664737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664737</v>
      </c>
      <c r="O12" s="47">
        <f t="shared" si="1"/>
        <v>120.11872063606795</v>
      </c>
      <c r="P12" s="9"/>
    </row>
    <row r="13" spans="1:133">
      <c r="A13" s="12"/>
      <c r="B13" s="25">
        <v>314.10000000000002</v>
      </c>
      <c r="C13" s="20" t="s">
        <v>14</v>
      </c>
      <c r="D13" s="46">
        <v>486181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486181</v>
      </c>
      <c r="O13" s="47">
        <f t="shared" si="1"/>
        <v>87.853451391398622</v>
      </c>
      <c r="P13" s="9"/>
    </row>
    <row r="14" spans="1:133">
      <c r="A14" s="12"/>
      <c r="B14" s="25">
        <v>314.39999999999998</v>
      </c>
      <c r="C14" s="20" t="s">
        <v>110</v>
      </c>
      <c r="D14" s="46">
        <v>22538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22538</v>
      </c>
      <c r="O14" s="47">
        <f t="shared" si="1"/>
        <v>4.0726418503794726</v>
      </c>
      <c r="P14" s="9"/>
    </row>
    <row r="15" spans="1:133">
      <c r="A15" s="12"/>
      <c r="B15" s="25">
        <v>314.8</v>
      </c>
      <c r="C15" s="20" t="s">
        <v>15</v>
      </c>
      <c r="D15" s="46">
        <v>35725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35725</v>
      </c>
      <c r="O15" s="47">
        <f t="shared" si="1"/>
        <v>6.4555475243946514</v>
      </c>
      <c r="P15" s="9"/>
    </row>
    <row r="16" spans="1:133">
      <c r="A16" s="12"/>
      <c r="B16" s="25">
        <v>315</v>
      </c>
      <c r="C16" s="20" t="s">
        <v>90</v>
      </c>
      <c r="D16" s="46">
        <v>228568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228568</v>
      </c>
      <c r="O16" s="47">
        <f t="shared" si="1"/>
        <v>41.302493675460788</v>
      </c>
      <c r="P16" s="9"/>
    </row>
    <row r="17" spans="1:16">
      <c r="A17" s="12"/>
      <c r="B17" s="25">
        <v>316</v>
      </c>
      <c r="C17" s="20" t="s">
        <v>91</v>
      </c>
      <c r="D17" s="46">
        <v>74812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74812</v>
      </c>
      <c r="O17" s="47">
        <f t="shared" si="1"/>
        <v>13.518612215395736</v>
      </c>
      <c r="P17" s="9"/>
    </row>
    <row r="18" spans="1:16">
      <c r="A18" s="12"/>
      <c r="B18" s="25">
        <v>319</v>
      </c>
      <c r="C18" s="20" t="s">
        <v>18</v>
      </c>
      <c r="D18" s="46">
        <v>4809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4809</v>
      </c>
      <c r="O18" s="47">
        <f t="shared" si="1"/>
        <v>0.86899168774846403</v>
      </c>
      <c r="P18" s="9"/>
    </row>
    <row r="19" spans="1:16" ht="15.75">
      <c r="A19" s="29" t="s">
        <v>19</v>
      </c>
      <c r="B19" s="30"/>
      <c r="C19" s="31"/>
      <c r="D19" s="32">
        <f t="shared" ref="D19:M19" si="3">SUM(D20:D23)</f>
        <v>632492</v>
      </c>
      <c r="E19" s="32">
        <f t="shared" si="3"/>
        <v>0</v>
      </c>
      <c r="F19" s="32">
        <f t="shared" si="3"/>
        <v>0</v>
      </c>
      <c r="G19" s="32">
        <f t="shared" si="3"/>
        <v>0</v>
      </c>
      <c r="H19" s="32">
        <f t="shared" si="3"/>
        <v>0</v>
      </c>
      <c r="I19" s="32">
        <f t="shared" si="3"/>
        <v>0</v>
      </c>
      <c r="J19" s="32">
        <f t="shared" si="3"/>
        <v>0</v>
      </c>
      <c r="K19" s="32">
        <f t="shared" si="3"/>
        <v>0</v>
      </c>
      <c r="L19" s="32">
        <f t="shared" si="3"/>
        <v>0</v>
      </c>
      <c r="M19" s="32">
        <f t="shared" si="3"/>
        <v>0</v>
      </c>
      <c r="N19" s="44">
        <f t="shared" ref="N19:N26" si="4">SUM(D19:M19)</f>
        <v>632492</v>
      </c>
      <c r="O19" s="45">
        <f t="shared" si="1"/>
        <v>114.29201301048066</v>
      </c>
      <c r="P19" s="10"/>
    </row>
    <row r="20" spans="1:16">
      <c r="A20" s="12"/>
      <c r="B20" s="25">
        <v>322</v>
      </c>
      <c r="C20" s="20" t="s">
        <v>0</v>
      </c>
      <c r="D20" s="46">
        <v>104888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104888</v>
      </c>
      <c r="O20" s="47">
        <f t="shared" si="1"/>
        <v>18.95337911095049</v>
      </c>
      <c r="P20" s="9"/>
    </row>
    <row r="21" spans="1:16">
      <c r="A21" s="12"/>
      <c r="B21" s="25">
        <v>323.10000000000002</v>
      </c>
      <c r="C21" s="20" t="s">
        <v>20</v>
      </c>
      <c r="D21" s="46">
        <v>411299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411299</v>
      </c>
      <c r="O21" s="47">
        <f t="shared" si="1"/>
        <v>74.322190097578599</v>
      </c>
      <c r="P21" s="9"/>
    </row>
    <row r="22" spans="1:16">
      <c r="A22" s="12"/>
      <c r="B22" s="25">
        <v>323.39999999999998</v>
      </c>
      <c r="C22" s="20" t="s">
        <v>105</v>
      </c>
      <c r="D22" s="46">
        <v>2353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2353</v>
      </c>
      <c r="O22" s="47">
        <f t="shared" si="1"/>
        <v>0.4251897361763643</v>
      </c>
      <c r="P22" s="9"/>
    </row>
    <row r="23" spans="1:16">
      <c r="A23" s="12"/>
      <c r="B23" s="25">
        <v>323.7</v>
      </c>
      <c r="C23" s="20" t="s">
        <v>21</v>
      </c>
      <c r="D23" s="46">
        <v>113952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113952</v>
      </c>
      <c r="O23" s="47">
        <f t="shared" si="1"/>
        <v>20.591254065775207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SUM(D25:D33)</f>
        <v>691986</v>
      </c>
      <c r="E24" s="32">
        <f t="shared" si="5"/>
        <v>96493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44">
        <f t="shared" si="4"/>
        <v>788479</v>
      </c>
      <c r="O24" s="45">
        <f t="shared" si="1"/>
        <v>142.47903867003976</v>
      </c>
      <c r="P24" s="10"/>
    </row>
    <row r="25" spans="1:16">
      <c r="A25" s="12"/>
      <c r="B25" s="25">
        <v>331.39</v>
      </c>
      <c r="C25" s="20" t="s">
        <v>92</v>
      </c>
      <c r="D25" s="46">
        <v>0</v>
      </c>
      <c r="E25" s="46">
        <v>96493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96493</v>
      </c>
      <c r="O25" s="47">
        <f t="shared" si="1"/>
        <v>17.436393205637874</v>
      </c>
      <c r="P25" s="9"/>
    </row>
    <row r="26" spans="1:16">
      <c r="A26" s="12"/>
      <c r="B26" s="25">
        <v>334.2</v>
      </c>
      <c r="C26" s="20" t="s">
        <v>28</v>
      </c>
      <c r="D26" s="46">
        <v>48219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48219</v>
      </c>
      <c r="O26" s="47">
        <f t="shared" si="1"/>
        <v>8.7132273220093968</v>
      </c>
      <c r="P26" s="9"/>
    </row>
    <row r="27" spans="1:16">
      <c r="A27" s="12"/>
      <c r="B27" s="25">
        <v>335.12</v>
      </c>
      <c r="C27" s="20" t="s">
        <v>93</v>
      </c>
      <c r="D27" s="46">
        <v>275364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6">SUM(D27:M27)</f>
        <v>275364</v>
      </c>
      <c r="O27" s="47">
        <f t="shared" si="1"/>
        <v>49.758583303216483</v>
      </c>
      <c r="P27" s="9"/>
    </row>
    <row r="28" spans="1:16">
      <c r="A28" s="12"/>
      <c r="B28" s="25">
        <v>335.14</v>
      </c>
      <c r="C28" s="20" t="s">
        <v>94</v>
      </c>
      <c r="D28" s="46">
        <v>26255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26255</v>
      </c>
      <c r="O28" s="47">
        <f t="shared" si="1"/>
        <v>4.7443079147090712</v>
      </c>
      <c r="P28" s="9"/>
    </row>
    <row r="29" spans="1:16">
      <c r="A29" s="12"/>
      <c r="B29" s="25">
        <v>335.15</v>
      </c>
      <c r="C29" s="20" t="s">
        <v>95</v>
      </c>
      <c r="D29" s="46">
        <v>5823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5823</v>
      </c>
      <c r="O29" s="47">
        <f t="shared" si="1"/>
        <v>1.0522226237802674</v>
      </c>
      <c r="P29" s="9"/>
    </row>
    <row r="30" spans="1:16">
      <c r="A30" s="12"/>
      <c r="B30" s="25">
        <v>335.18</v>
      </c>
      <c r="C30" s="20" t="s">
        <v>96</v>
      </c>
      <c r="D30" s="46">
        <v>323816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323816</v>
      </c>
      <c r="O30" s="47">
        <f t="shared" si="1"/>
        <v>58.513913986266715</v>
      </c>
      <c r="P30" s="9"/>
    </row>
    <row r="31" spans="1:16">
      <c r="A31" s="12"/>
      <c r="B31" s="25">
        <v>335.23</v>
      </c>
      <c r="C31" s="20" t="s">
        <v>97</v>
      </c>
      <c r="D31" s="46">
        <v>600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600</v>
      </c>
      <c r="O31" s="47">
        <f t="shared" si="1"/>
        <v>0.10842067220816769</v>
      </c>
      <c r="P31" s="9"/>
    </row>
    <row r="32" spans="1:16">
      <c r="A32" s="12"/>
      <c r="B32" s="25">
        <v>335.49</v>
      </c>
      <c r="C32" s="20" t="s">
        <v>106</v>
      </c>
      <c r="D32" s="46">
        <v>2846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2846</v>
      </c>
      <c r="O32" s="47">
        <f t="shared" si="1"/>
        <v>0.51427538850740873</v>
      </c>
      <c r="P32" s="9"/>
    </row>
    <row r="33" spans="1:16">
      <c r="A33" s="12"/>
      <c r="B33" s="25">
        <v>338</v>
      </c>
      <c r="C33" s="20" t="s">
        <v>35</v>
      </c>
      <c r="D33" s="46">
        <v>9063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53" si="7">SUM(D33:M33)</f>
        <v>9063</v>
      </c>
      <c r="O33" s="47">
        <f t="shared" si="1"/>
        <v>1.637694253704373</v>
      </c>
      <c r="P33" s="9"/>
    </row>
    <row r="34" spans="1:16" ht="15.75">
      <c r="A34" s="29" t="s">
        <v>40</v>
      </c>
      <c r="B34" s="30"/>
      <c r="C34" s="31"/>
      <c r="D34" s="32">
        <f t="shared" ref="D34:M34" si="8">SUM(D35:D36)</f>
        <v>460375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460375</v>
      </c>
      <c r="O34" s="45">
        <f t="shared" si="1"/>
        <v>83.190278279725334</v>
      </c>
      <c r="P34" s="10"/>
    </row>
    <row r="35" spans="1:16">
      <c r="A35" s="12"/>
      <c r="B35" s="25">
        <v>342.9</v>
      </c>
      <c r="C35" s="20" t="s">
        <v>107</v>
      </c>
      <c r="D35" s="46">
        <v>75854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75854</v>
      </c>
      <c r="O35" s="47">
        <f t="shared" si="1"/>
        <v>13.706902782797254</v>
      </c>
      <c r="P35" s="9"/>
    </row>
    <row r="36" spans="1:16">
      <c r="A36" s="12"/>
      <c r="B36" s="25">
        <v>343.4</v>
      </c>
      <c r="C36" s="20" t="s">
        <v>45</v>
      </c>
      <c r="D36" s="46">
        <v>384521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384521</v>
      </c>
      <c r="O36" s="47">
        <f t="shared" si="1"/>
        <v>69.483375496928076</v>
      </c>
      <c r="P36" s="9"/>
    </row>
    <row r="37" spans="1:16" ht="15.75">
      <c r="A37" s="29" t="s">
        <v>41</v>
      </c>
      <c r="B37" s="30"/>
      <c r="C37" s="31"/>
      <c r="D37" s="32">
        <f t="shared" ref="D37:M37" si="9">SUM(D38:D43)</f>
        <v>27083</v>
      </c>
      <c r="E37" s="32">
        <f t="shared" si="9"/>
        <v>3785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7"/>
        <v>30868</v>
      </c>
      <c r="O37" s="45">
        <f t="shared" ref="O37:O53" si="10">(N37/O$55)</f>
        <v>5.5778821828695335</v>
      </c>
      <c r="P37" s="10"/>
    </row>
    <row r="38" spans="1:16">
      <c r="A38" s="13"/>
      <c r="B38" s="39">
        <v>351.1</v>
      </c>
      <c r="C38" s="21" t="s">
        <v>74</v>
      </c>
      <c r="D38" s="46">
        <v>12799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12799</v>
      </c>
      <c r="O38" s="47">
        <f t="shared" si="10"/>
        <v>2.3127936393205637</v>
      </c>
      <c r="P38" s="9"/>
    </row>
    <row r="39" spans="1:16">
      <c r="A39" s="13"/>
      <c r="B39" s="39">
        <v>351.2</v>
      </c>
      <c r="C39" s="21" t="s">
        <v>77</v>
      </c>
      <c r="D39" s="46">
        <v>4761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4761</v>
      </c>
      <c r="O39" s="47">
        <f t="shared" si="10"/>
        <v>0.86031803397181061</v>
      </c>
      <c r="P39" s="9"/>
    </row>
    <row r="40" spans="1:16">
      <c r="A40" s="13"/>
      <c r="B40" s="39">
        <v>351.3</v>
      </c>
      <c r="C40" s="21" t="s">
        <v>78</v>
      </c>
      <c r="D40" s="46">
        <v>1498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1498</v>
      </c>
      <c r="O40" s="47">
        <f t="shared" si="10"/>
        <v>0.27069027827972536</v>
      </c>
      <c r="P40" s="9"/>
    </row>
    <row r="41" spans="1:16">
      <c r="A41" s="13"/>
      <c r="B41" s="39">
        <v>351.4</v>
      </c>
      <c r="C41" s="21" t="s">
        <v>79</v>
      </c>
      <c r="D41" s="46">
        <v>3219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3219</v>
      </c>
      <c r="O41" s="47">
        <f t="shared" si="10"/>
        <v>0.58167690639681968</v>
      </c>
      <c r="P41" s="9"/>
    </row>
    <row r="42" spans="1:16">
      <c r="A42" s="13"/>
      <c r="B42" s="39">
        <v>351.9</v>
      </c>
      <c r="C42" s="21" t="s">
        <v>101</v>
      </c>
      <c r="D42" s="46">
        <v>0</v>
      </c>
      <c r="E42" s="46">
        <v>3785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3785</v>
      </c>
      <c r="O42" s="47">
        <f t="shared" si="10"/>
        <v>0.68395374051319113</v>
      </c>
      <c r="P42" s="9"/>
    </row>
    <row r="43" spans="1:16">
      <c r="A43" s="13"/>
      <c r="B43" s="39">
        <v>354</v>
      </c>
      <c r="C43" s="21" t="s">
        <v>49</v>
      </c>
      <c r="D43" s="46">
        <v>4806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4806</v>
      </c>
      <c r="O43" s="47">
        <f t="shared" si="10"/>
        <v>0.86844958438742326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SUM(D45:D50)</f>
        <v>754681</v>
      </c>
      <c r="E44" s="32">
        <f t="shared" si="11"/>
        <v>300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902163</v>
      </c>
      <c r="L44" s="32">
        <f t="shared" si="11"/>
        <v>0</v>
      </c>
      <c r="M44" s="32">
        <f t="shared" si="11"/>
        <v>0</v>
      </c>
      <c r="N44" s="32">
        <f t="shared" si="7"/>
        <v>1657144</v>
      </c>
      <c r="O44" s="45">
        <f t="shared" si="10"/>
        <v>299.44777737621973</v>
      </c>
      <c r="P44" s="10"/>
    </row>
    <row r="45" spans="1:16">
      <c r="A45" s="12"/>
      <c r="B45" s="25">
        <v>361.1</v>
      </c>
      <c r="C45" s="20" t="s">
        <v>51</v>
      </c>
      <c r="D45" s="46">
        <v>5037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528916</v>
      </c>
      <c r="L45" s="46">
        <v>0</v>
      </c>
      <c r="M45" s="46">
        <v>0</v>
      </c>
      <c r="N45" s="46">
        <f t="shared" si="7"/>
        <v>533953</v>
      </c>
      <c r="O45" s="47">
        <f t="shared" si="10"/>
        <v>96.485905312612942</v>
      </c>
      <c r="P45" s="9"/>
    </row>
    <row r="46" spans="1:16">
      <c r="A46" s="12"/>
      <c r="B46" s="25">
        <v>361.3</v>
      </c>
      <c r="C46" s="20" t="s">
        <v>52</v>
      </c>
      <c r="D46" s="46">
        <v>11901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-668418</v>
      </c>
      <c r="L46" s="46">
        <v>0</v>
      </c>
      <c r="M46" s="46">
        <v>0</v>
      </c>
      <c r="N46" s="46">
        <f t="shared" si="7"/>
        <v>-656517</v>
      </c>
      <c r="O46" s="47">
        <f t="shared" si="10"/>
        <v>-118.63335742681605</v>
      </c>
      <c r="P46" s="9"/>
    </row>
    <row r="47" spans="1:16">
      <c r="A47" s="12"/>
      <c r="B47" s="25">
        <v>364</v>
      </c>
      <c r="C47" s="20" t="s">
        <v>102</v>
      </c>
      <c r="D47" s="46">
        <v>238455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238455</v>
      </c>
      <c r="O47" s="47">
        <f t="shared" si="10"/>
        <v>43.089085652331043</v>
      </c>
      <c r="P47" s="9"/>
    </row>
    <row r="48" spans="1:16">
      <c r="A48" s="12"/>
      <c r="B48" s="25">
        <v>366</v>
      </c>
      <c r="C48" s="20" t="s">
        <v>113</v>
      </c>
      <c r="D48" s="46">
        <v>67258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67258</v>
      </c>
      <c r="O48" s="47">
        <f t="shared" si="10"/>
        <v>12.153595952294904</v>
      </c>
      <c r="P48" s="9"/>
    </row>
    <row r="49" spans="1:119">
      <c r="A49" s="12"/>
      <c r="B49" s="25">
        <v>368</v>
      </c>
      <c r="C49" s="20" t="s">
        <v>54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1041665</v>
      </c>
      <c r="L49" s="46">
        <v>0</v>
      </c>
      <c r="M49" s="46">
        <v>0</v>
      </c>
      <c r="N49" s="46">
        <f t="shared" si="7"/>
        <v>1041665</v>
      </c>
      <c r="O49" s="47">
        <f t="shared" si="10"/>
        <v>188.23003252620165</v>
      </c>
      <c r="P49" s="9"/>
    </row>
    <row r="50" spans="1:119">
      <c r="A50" s="12"/>
      <c r="B50" s="25">
        <v>369.9</v>
      </c>
      <c r="C50" s="20" t="s">
        <v>55</v>
      </c>
      <c r="D50" s="46">
        <v>432030</v>
      </c>
      <c r="E50" s="46">
        <v>300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432330</v>
      </c>
      <c r="O50" s="47">
        <f t="shared" si="10"/>
        <v>78.122515359595226</v>
      </c>
      <c r="P50" s="9"/>
    </row>
    <row r="51" spans="1:119" ht="15.75">
      <c r="A51" s="29" t="s">
        <v>42</v>
      </c>
      <c r="B51" s="30"/>
      <c r="C51" s="31"/>
      <c r="D51" s="32">
        <f t="shared" ref="D51:M51" si="12">SUM(D52:D52)</f>
        <v>708</v>
      </c>
      <c r="E51" s="32">
        <f t="shared" si="12"/>
        <v>5000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7"/>
        <v>5708</v>
      </c>
      <c r="O51" s="45">
        <f t="shared" si="10"/>
        <v>1.0314419949403686</v>
      </c>
      <c r="P51" s="9"/>
    </row>
    <row r="52" spans="1:119" ht="15.75" thickBot="1">
      <c r="A52" s="12"/>
      <c r="B52" s="25">
        <v>381</v>
      </c>
      <c r="C52" s="20" t="s">
        <v>56</v>
      </c>
      <c r="D52" s="46">
        <v>708</v>
      </c>
      <c r="E52" s="46">
        <v>5000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5708</v>
      </c>
      <c r="O52" s="47">
        <f t="shared" si="10"/>
        <v>1.0314419949403686</v>
      </c>
      <c r="P52" s="9"/>
    </row>
    <row r="53" spans="1:119" ht="16.5" thickBot="1">
      <c r="A53" s="14" t="s">
        <v>47</v>
      </c>
      <c r="B53" s="23"/>
      <c r="C53" s="22"/>
      <c r="D53" s="15">
        <f t="shared" ref="D53:M53" si="13">SUM(D5,D19,D24,D34,D37,D44,D51)</f>
        <v>6665065</v>
      </c>
      <c r="E53" s="15">
        <f t="shared" si="13"/>
        <v>105578</v>
      </c>
      <c r="F53" s="15">
        <f t="shared" si="13"/>
        <v>0</v>
      </c>
      <c r="G53" s="15">
        <f t="shared" si="13"/>
        <v>0</v>
      </c>
      <c r="H53" s="15">
        <f t="shared" si="13"/>
        <v>0</v>
      </c>
      <c r="I53" s="15">
        <f t="shared" si="13"/>
        <v>0</v>
      </c>
      <c r="J53" s="15">
        <f t="shared" si="13"/>
        <v>0</v>
      </c>
      <c r="K53" s="15">
        <f t="shared" si="13"/>
        <v>902163</v>
      </c>
      <c r="L53" s="15">
        <f t="shared" si="13"/>
        <v>0</v>
      </c>
      <c r="M53" s="15">
        <f t="shared" si="13"/>
        <v>0</v>
      </c>
      <c r="N53" s="15">
        <f t="shared" si="7"/>
        <v>7672806</v>
      </c>
      <c r="O53" s="38">
        <f t="shared" si="10"/>
        <v>1386.4846404047705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48" t="s">
        <v>111</v>
      </c>
      <c r="M55" s="48"/>
      <c r="N55" s="48"/>
      <c r="O55" s="43">
        <v>5534</v>
      </c>
    </row>
    <row r="56" spans="1:119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1"/>
    </row>
    <row r="57" spans="1:119" ht="15.75" customHeight="1" thickBot="1">
      <c r="A57" s="52" t="s">
        <v>71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4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2024-07-29T21:52:11Z</cp:lastPrinted>
  <dcterms:created xsi:type="dcterms:W3CDTF">2000-08-31T21:26:31Z</dcterms:created>
  <dcterms:modified xsi:type="dcterms:W3CDTF">2024-07-29T21:52:15Z</dcterms:modified>
</cp:coreProperties>
</file>