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'2007'!$A$1:$O$29</definedName>
    <definedName name="_xlnm.Print_Area" localSheetId="15">'2008'!$A$1:$O$29</definedName>
    <definedName name="_xlnm.Print_Area" localSheetId="14">'2009'!$A$1:$O$27</definedName>
    <definedName name="_xlnm.Print_Area" localSheetId="13">'2010'!$A$1:$O$27</definedName>
    <definedName name="_xlnm.Print_Area" localSheetId="12">'2011'!$A$1:$O$27</definedName>
    <definedName name="_xlnm.Print_Area" localSheetId="11">'2012'!$A$1:$O$29</definedName>
    <definedName name="_xlnm.Print_Area" localSheetId="10">'2013'!$A$1:$O$26</definedName>
    <definedName name="_xlnm.Print_Area" localSheetId="9">'2014'!$A$1:$O$25</definedName>
    <definedName name="_xlnm.Print_Area" localSheetId="8">'2015'!$A$1:$O$27</definedName>
    <definedName name="_xlnm.Print_Area" localSheetId="7">'2016'!$A$1:$O$31</definedName>
    <definedName name="_xlnm.Print_Area" localSheetId="6">'2017'!$A$1:$O$30</definedName>
    <definedName name="_xlnm.Print_Area" localSheetId="5">'2018'!$A$1:$O$28</definedName>
    <definedName name="_xlnm.Print_Area" localSheetId="4">'2019'!$A$1:$O$27</definedName>
    <definedName name="_xlnm.Print_Area" localSheetId="3">'2020'!$A$1:$O$27</definedName>
    <definedName name="_xlnm.Print_Area" localSheetId="2">'2021'!$A$1:$P$26</definedName>
    <definedName name="_xlnm.Print_Area" localSheetId="1">'2022'!$A$1:$P$24</definedName>
    <definedName name="_xlnm.Print_Area" localSheetId="0">'2023'!$A$1:$P$28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4" i="49" l="1"/>
  <c r="F24" i="49"/>
  <c r="G24" i="49"/>
  <c r="H24" i="49"/>
  <c r="I24" i="49"/>
  <c r="J24" i="49"/>
  <c r="K24" i="49"/>
  <c r="L24" i="49"/>
  <c r="M24" i="49"/>
  <c r="N24" i="49"/>
  <c r="D24" i="49"/>
  <c r="O23" i="49" l="1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5" i="49" l="1"/>
  <c r="P15" i="49" s="1"/>
  <c r="O22" i="49"/>
  <c r="P22" i="49" s="1"/>
  <c r="O20" i="49"/>
  <c r="P20" i="49" s="1"/>
  <c r="O17" i="49"/>
  <c r="P17" i="49" s="1"/>
  <c r="O12" i="49"/>
  <c r="P12" i="49" s="1"/>
  <c r="O5" i="49"/>
  <c r="P5" i="49" s="1"/>
  <c r="E20" i="48"/>
  <c r="F20" i="48"/>
  <c r="G20" i="48"/>
  <c r="H20" i="48"/>
  <c r="I20" i="48"/>
  <c r="J20" i="48"/>
  <c r="K20" i="48"/>
  <c r="L20" i="48"/>
  <c r="M20" i="48"/>
  <c r="N20" i="48"/>
  <c r="D20" i="48"/>
  <c r="O24" i="49" l="1"/>
  <c r="P24" i="49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2" i="48" l="1"/>
  <c r="P12" i="48" s="1"/>
  <c r="O15" i="48"/>
  <c r="P15" i="48" s="1"/>
  <c r="O17" i="48"/>
  <c r="P17" i="48" s="1"/>
  <c r="O5" i="48"/>
  <c r="P5" i="48" s="1"/>
  <c r="D22" i="47"/>
  <c r="O21" i="47"/>
  <c r="P21" i="47"/>
  <c r="N20" i="47"/>
  <c r="M20" i="47"/>
  <c r="L20" i="47"/>
  <c r="K20" i="47"/>
  <c r="J20" i="47"/>
  <c r="I20" i="47"/>
  <c r="H20" i="47"/>
  <c r="G20" i="47"/>
  <c r="F20" i="47"/>
  <c r="E20" i="47"/>
  <c r="O20" i="47" s="1"/>
  <c r="P20" i="47" s="1"/>
  <c r="D20" i="47"/>
  <c r="O19" i="47"/>
  <c r="P19" i="47" s="1"/>
  <c r="N18" i="47"/>
  <c r="M18" i="47"/>
  <c r="L18" i="47"/>
  <c r="K18" i="47"/>
  <c r="J18" i="47"/>
  <c r="I18" i="47"/>
  <c r="H18" i="47"/>
  <c r="G18" i="47"/>
  <c r="F18" i="47"/>
  <c r="O18" i="47" s="1"/>
  <c r="P18" i="47" s="1"/>
  <c r="E18" i="47"/>
  <c r="D18" i="47"/>
  <c r="O17" i="47"/>
  <c r="P17" i="47"/>
  <c r="O16" i="47"/>
  <c r="P16" i="47" s="1"/>
  <c r="N15" i="47"/>
  <c r="M15" i="47"/>
  <c r="L15" i="47"/>
  <c r="K15" i="47"/>
  <c r="J15" i="47"/>
  <c r="I15" i="47"/>
  <c r="O15" i="47" s="1"/>
  <c r="P15" i="47" s="1"/>
  <c r="H15" i="47"/>
  <c r="G15" i="47"/>
  <c r="F15" i="47"/>
  <c r="F22" i="47" s="1"/>
  <c r="E15" i="47"/>
  <c r="E22" i="47" s="1"/>
  <c r="D15" i="47"/>
  <c r="O14" i="47"/>
  <c r="P14" i="47" s="1"/>
  <c r="O13" i="47"/>
  <c r="P13" i="47" s="1"/>
  <c r="N12" i="47"/>
  <c r="M12" i="47"/>
  <c r="L12" i="47"/>
  <c r="O12" i="47" s="1"/>
  <c r="P12" i="47" s="1"/>
  <c r="K12" i="47"/>
  <c r="J12" i="47"/>
  <c r="I12" i="47"/>
  <c r="H12" i="47"/>
  <c r="G12" i="47"/>
  <c r="F12" i="47"/>
  <c r="E12" i="47"/>
  <c r="D12" i="47"/>
  <c r="O11" i="47"/>
  <c r="P11" i="47"/>
  <c r="O10" i="47"/>
  <c r="P10" i="47"/>
  <c r="O9" i="47"/>
  <c r="P9" i="47"/>
  <c r="O8" i="47"/>
  <c r="P8" i="47"/>
  <c r="O7" i="47"/>
  <c r="P7" i="47" s="1"/>
  <c r="O6" i="47"/>
  <c r="P6" i="47"/>
  <c r="N5" i="47"/>
  <c r="N22" i="47" s="1"/>
  <c r="M5" i="47"/>
  <c r="M22" i="47" s="1"/>
  <c r="L5" i="47"/>
  <c r="L22" i="47" s="1"/>
  <c r="K5" i="47"/>
  <c r="K22" i="47" s="1"/>
  <c r="J5" i="47"/>
  <c r="J22" i="47" s="1"/>
  <c r="I5" i="47"/>
  <c r="I22" i="47" s="1"/>
  <c r="H5" i="47"/>
  <c r="H22" i="47" s="1"/>
  <c r="G5" i="47"/>
  <c r="G22" i="47" s="1"/>
  <c r="F5" i="47"/>
  <c r="E5" i="47"/>
  <c r="D5" i="47"/>
  <c r="G23" i="46"/>
  <c r="I23" i="46"/>
  <c r="N22" i="46"/>
  <c r="O22" i="46" s="1"/>
  <c r="N21" i="46"/>
  <c r="O21" i="46" s="1"/>
  <c r="M20" i="46"/>
  <c r="L20" i="46"/>
  <c r="K20" i="46"/>
  <c r="N20" i="46" s="1"/>
  <c r="O20" i="46" s="1"/>
  <c r="J20" i="46"/>
  <c r="I20" i="46"/>
  <c r="H20" i="46"/>
  <c r="G20" i="46"/>
  <c r="F20" i="46"/>
  <c r="E20" i="46"/>
  <c r="D20" i="46"/>
  <c r="N19" i="46"/>
  <c r="O19" i="46" s="1"/>
  <c r="M18" i="46"/>
  <c r="L18" i="46"/>
  <c r="K18" i="46"/>
  <c r="N18" i="46" s="1"/>
  <c r="O18" i="46" s="1"/>
  <c r="J18" i="46"/>
  <c r="I18" i="46"/>
  <c r="H18" i="46"/>
  <c r="G18" i="46"/>
  <c r="F18" i="46"/>
  <c r="E18" i="46"/>
  <c r="D18" i="46"/>
  <c r="N17" i="46"/>
  <c r="O17" i="46" s="1"/>
  <c r="N16" i="46"/>
  <c r="O16" i="46" s="1"/>
  <c r="M15" i="46"/>
  <c r="N15" i="46" s="1"/>
  <c r="O15" i="46" s="1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M12" i="46"/>
  <c r="L12" i="46"/>
  <c r="L23" i="46" s="1"/>
  <c r="K12" i="46"/>
  <c r="J12" i="46"/>
  <c r="I12" i="46"/>
  <c r="H12" i="46"/>
  <c r="G12" i="46"/>
  <c r="F12" i="46"/>
  <c r="E12" i="46"/>
  <c r="N12" i="46" s="1"/>
  <c r="O12" i="46" s="1"/>
  <c r="D12" i="46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M23" i="46" s="1"/>
  <c r="L5" i="46"/>
  <c r="K5" i="46"/>
  <c r="K23" i="46" s="1"/>
  <c r="J5" i="46"/>
  <c r="J23" i="46" s="1"/>
  <c r="I5" i="46"/>
  <c r="H5" i="46"/>
  <c r="H23" i="46" s="1"/>
  <c r="G5" i="46"/>
  <c r="F5" i="46"/>
  <c r="F23" i="46" s="1"/>
  <c r="E5" i="46"/>
  <c r="E23" i="46" s="1"/>
  <c r="D5" i="46"/>
  <c r="D23" i="46" s="1"/>
  <c r="G23" i="45"/>
  <c r="N22" i="45"/>
  <c r="O22" i="45" s="1"/>
  <c r="M21" i="45"/>
  <c r="L21" i="45"/>
  <c r="K21" i="45"/>
  <c r="N21" i="45" s="1"/>
  <c r="O21" i="45" s="1"/>
  <c r="J21" i="45"/>
  <c r="I21" i="45"/>
  <c r="H21" i="45"/>
  <c r="G21" i="45"/>
  <c r="F21" i="45"/>
  <c r="E21" i="45"/>
  <c r="D21" i="45"/>
  <c r="N20" i="45"/>
  <c r="O20" i="45" s="1"/>
  <c r="M19" i="45"/>
  <c r="L19" i="45"/>
  <c r="K19" i="45"/>
  <c r="N19" i="45" s="1"/>
  <c r="O19" i="45" s="1"/>
  <c r="J19" i="45"/>
  <c r="I19" i="45"/>
  <c r="H19" i="45"/>
  <c r="G19" i="45"/>
  <c r="F19" i="45"/>
  <c r="E19" i="45"/>
  <c r="D19" i="45"/>
  <c r="N18" i="45"/>
  <c r="O18" i="45" s="1"/>
  <c r="N17" i="45"/>
  <c r="O17" i="45" s="1"/>
  <c r="M16" i="45"/>
  <c r="N16" i="45" s="1"/>
  <c r="O16" i="45" s="1"/>
  <c r="L16" i="45"/>
  <c r="K16" i="45"/>
  <c r="J16" i="45"/>
  <c r="J23" i="45" s="1"/>
  <c r="I16" i="45"/>
  <c r="I23" i="45" s="1"/>
  <c r="H16" i="45"/>
  <c r="G16" i="45"/>
  <c r="F16" i="45"/>
  <c r="E16" i="45"/>
  <c r="D16" i="45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N12" i="45" s="1"/>
  <c r="O12" i="45" s="1"/>
  <c r="D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M23" i="45" s="1"/>
  <c r="L5" i="45"/>
  <c r="L23" i="45" s="1"/>
  <c r="K5" i="45"/>
  <c r="K23" i="45" s="1"/>
  <c r="J5" i="45"/>
  <c r="I5" i="45"/>
  <c r="H5" i="45"/>
  <c r="H23" i="45" s="1"/>
  <c r="G5" i="45"/>
  <c r="F5" i="45"/>
  <c r="F23" i="45" s="1"/>
  <c r="E5" i="45"/>
  <c r="E23" i="45" s="1"/>
  <c r="D5" i="45"/>
  <c r="D23" i="45" s="1"/>
  <c r="H24" i="44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N21" i="44" s="1"/>
  <c r="O21" i="44" s="1"/>
  <c r="D21" i="44"/>
  <c r="N20" i="44"/>
  <c r="O20" i="44" s="1"/>
  <c r="M19" i="44"/>
  <c r="L19" i="44"/>
  <c r="K19" i="44"/>
  <c r="J19" i="44"/>
  <c r="I19" i="44"/>
  <c r="H19" i="44"/>
  <c r="G19" i="44"/>
  <c r="F19" i="44"/>
  <c r="E19" i="44"/>
  <c r="N19" i="44" s="1"/>
  <c r="O19" i="44" s="1"/>
  <c r="D19" i="44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N16" i="44" s="1"/>
  <c r="O16" i="44" s="1"/>
  <c r="D16" i="44"/>
  <c r="N15" i="44"/>
  <c r="O15" i="44" s="1"/>
  <c r="N14" i="44"/>
  <c r="O14" i="44" s="1"/>
  <c r="N13" i="44"/>
  <c r="O13" i="44" s="1"/>
  <c r="M12" i="44"/>
  <c r="L12" i="44"/>
  <c r="K12" i="44"/>
  <c r="J12" i="44"/>
  <c r="I12" i="44"/>
  <c r="N12" i="44" s="1"/>
  <c r="O12" i="44" s="1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M24" i="44" s="1"/>
  <c r="L5" i="44"/>
  <c r="L24" i="44" s="1"/>
  <c r="K5" i="44"/>
  <c r="K24" i="44" s="1"/>
  <c r="J5" i="44"/>
  <c r="J24" i="44" s="1"/>
  <c r="I5" i="44"/>
  <c r="I24" i="44" s="1"/>
  <c r="H5" i="44"/>
  <c r="G5" i="44"/>
  <c r="G24" i="44" s="1"/>
  <c r="F5" i="44"/>
  <c r="F24" i="44" s="1"/>
  <c r="E5" i="44"/>
  <c r="D5" i="44"/>
  <c r="D24" i="44" s="1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M21" i="43"/>
  <c r="L21" i="43"/>
  <c r="K21" i="43"/>
  <c r="J21" i="43"/>
  <c r="I21" i="43"/>
  <c r="H21" i="43"/>
  <c r="G21" i="43"/>
  <c r="N21" i="43" s="1"/>
  <c r="O21" i="43" s="1"/>
  <c r="F21" i="43"/>
  <c r="E21" i="43"/>
  <c r="D21" i="43"/>
  <c r="N20" i="43"/>
  <c r="O20" i="43" s="1"/>
  <c r="M19" i="43"/>
  <c r="L19" i="43"/>
  <c r="K19" i="43"/>
  <c r="J19" i="43"/>
  <c r="I19" i="43"/>
  <c r="H19" i="43"/>
  <c r="G19" i="43"/>
  <c r="N19" i="43" s="1"/>
  <c r="O19" i="43" s="1"/>
  <c r="F19" i="43"/>
  <c r="E19" i="43"/>
  <c r="D19" i="43"/>
  <c r="N18" i="43"/>
  <c r="O18" i="43" s="1"/>
  <c r="N17" i="43"/>
  <c r="O17" i="43" s="1"/>
  <c r="M16" i="43"/>
  <c r="L16" i="43"/>
  <c r="K16" i="43"/>
  <c r="J16" i="43"/>
  <c r="I16" i="43"/>
  <c r="N16" i="43" s="1"/>
  <c r="O16" i="43" s="1"/>
  <c r="H16" i="43"/>
  <c r="G16" i="43"/>
  <c r="F16" i="43"/>
  <c r="E16" i="43"/>
  <c r="E26" i="43" s="1"/>
  <c r="D16" i="43"/>
  <c r="N15" i="43"/>
  <c r="O15" i="43" s="1"/>
  <c r="N14" i="43"/>
  <c r="O14" i="43" s="1"/>
  <c r="N13" i="43"/>
  <c r="O13" i="43" s="1"/>
  <c r="M12" i="43"/>
  <c r="N12" i="43" s="1"/>
  <c r="O12" i="43" s="1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L26" i="43" s="1"/>
  <c r="K5" i="43"/>
  <c r="K26" i="43" s="1"/>
  <c r="J5" i="43"/>
  <c r="J26" i="43" s="1"/>
  <c r="I5" i="43"/>
  <c r="I26" i="43" s="1"/>
  <c r="H5" i="43"/>
  <c r="H26" i="43" s="1"/>
  <c r="G5" i="43"/>
  <c r="G26" i="43" s="1"/>
  <c r="F5" i="43"/>
  <c r="F26" i="43" s="1"/>
  <c r="E5" i="43"/>
  <c r="D5" i="43"/>
  <c r="D26" i="43" s="1"/>
  <c r="I27" i="42"/>
  <c r="N26" i="42"/>
  <c r="O26" i="42" s="1"/>
  <c r="N25" i="42"/>
  <c r="O25" i="42" s="1"/>
  <c r="M24" i="42"/>
  <c r="L24" i="42"/>
  <c r="K24" i="42"/>
  <c r="N24" i="42" s="1"/>
  <c r="O24" i="42" s="1"/>
  <c r="J24" i="42"/>
  <c r="I24" i="42"/>
  <c r="H24" i="42"/>
  <c r="G24" i="42"/>
  <c r="F24" i="42"/>
  <c r="E24" i="42"/>
  <c r="D24" i="42"/>
  <c r="N23" i="42"/>
  <c r="O23" i="42" s="1"/>
  <c r="N22" i="42"/>
  <c r="O22" i="42" s="1"/>
  <c r="M21" i="42"/>
  <c r="N21" i="42" s="1"/>
  <c r="O21" i="42" s="1"/>
  <c r="L21" i="42"/>
  <c r="K21" i="42"/>
  <c r="J21" i="42"/>
  <c r="I21" i="42"/>
  <c r="H21" i="42"/>
  <c r="G21" i="42"/>
  <c r="F21" i="42"/>
  <c r="E21" i="42"/>
  <c r="D21" i="42"/>
  <c r="N20" i="42"/>
  <c r="O20" i="42" s="1"/>
  <c r="M19" i="42"/>
  <c r="N19" i="42" s="1"/>
  <c r="O19" i="42" s="1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M16" i="42"/>
  <c r="L16" i="42"/>
  <c r="L27" i="42" s="1"/>
  <c r="K16" i="42"/>
  <c r="K27" i="42" s="1"/>
  <c r="J16" i="42"/>
  <c r="I16" i="42"/>
  <c r="H16" i="42"/>
  <c r="G16" i="42"/>
  <c r="F16" i="42"/>
  <c r="E16" i="42"/>
  <c r="N16" i="42" s="1"/>
  <c r="O16" i="42" s="1"/>
  <c r="D16" i="42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M27" i="42" s="1"/>
  <c r="L5" i="42"/>
  <c r="K5" i="42"/>
  <c r="J5" i="42"/>
  <c r="J27" i="42" s="1"/>
  <c r="I5" i="42"/>
  <c r="H5" i="42"/>
  <c r="H27" i="42" s="1"/>
  <c r="G5" i="42"/>
  <c r="G27" i="42" s="1"/>
  <c r="F5" i="42"/>
  <c r="F27" i="42" s="1"/>
  <c r="E5" i="42"/>
  <c r="E27" i="42" s="1"/>
  <c r="D5" i="42"/>
  <c r="D27" i="42" s="1"/>
  <c r="M23" i="4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N20" i="41" s="1"/>
  <c r="O20" i="41" s="1"/>
  <c r="D20" i="41"/>
  <c r="N19" i="41"/>
  <c r="O19" i="41" s="1"/>
  <c r="M18" i="41"/>
  <c r="L18" i="41"/>
  <c r="K18" i="41"/>
  <c r="J18" i="41"/>
  <c r="I18" i="41"/>
  <c r="H18" i="41"/>
  <c r="G18" i="41"/>
  <c r="F18" i="41"/>
  <c r="E18" i="41"/>
  <c r="N18" i="41" s="1"/>
  <c r="O18" i="41" s="1"/>
  <c r="D18" i="4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M12" i="41"/>
  <c r="L12" i="41"/>
  <c r="K12" i="41"/>
  <c r="J12" i="41"/>
  <c r="I12" i="41"/>
  <c r="N12" i="41" s="1"/>
  <c r="O12" i="41" s="1"/>
  <c r="H12" i="41"/>
  <c r="G12" i="41"/>
  <c r="F12" i="41"/>
  <c r="F23" i="41" s="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L23" i="41" s="1"/>
  <c r="K5" i="41"/>
  <c r="K23" i="41" s="1"/>
  <c r="J5" i="41"/>
  <c r="J23" i="41" s="1"/>
  <c r="I5" i="41"/>
  <c r="I23" i="41" s="1"/>
  <c r="H5" i="41"/>
  <c r="H23" i="41" s="1"/>
  <c r="G5" i="41"/>
  <c r="G23" i="41" s="1"/>
  <c r="F5" i="41"/>
  <c r="E5" i="41"/>
  <c r="E23" i="41" s="1"/>
  <c r="D5" i="41"/>
  <c r="D23" i="41" s="1"/>
  <c r="N24" i="40"/>
  <c r="O24" i="40" s="1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N21" i="40" s="1"/>
  <c r="O21" i="40" s="1"/>
  <c r="D21" i="40"/>
  <c r="N20" i="40"/>
  <c r="O20" i="40" s="1"/>
  <c r="M19" i="40"/>
  <c r="N19" i="40" s="1"/>
  <c r="O19" i="40" s="1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N16" i="40"/>
  <c r="O16" i="40" s="1"/>
  <c r="E16" i="40"/>
  <c r="D16" i="40"/>
  <c r="N15" i="40"/>
  <c r="O15" i="40" s="1"/>
  <c r="N14" i="40"/>
  <c r="O14" i="40" s="1"/>
  <c r="N13" i="40"/>
  <c r="O13" i="40" s="1"/>
  <c r="M12" i="40"/>
  <c r="L12" i="40"/>
  <c r="K12" i="40"/>
  <c r="K25" i="40" s="1"/>
  <c r="J12" i="40"/>
  <c r="J25" i="40"/>
  <c r="I12" i="40"/>
  <c r="H12" i="40"/>
  <c r="G12" i="40"/>
  <c r="F12" i="40"/>
  <c r="E12" i="40"/>
  <c r="D12" i="40"/>
  <c r="D25" i="40" s="1"/>
  <c r="N11" i="40"/>
  <c r="O11" i="40"/>
  <c r="N10" i="40"/>
  <c r="O10" i="40"/>
  <c r="N9" i="40"/>
  <c r="O9" i="40"/>
  <c r="N8" i="40"/>
  <c r="O8" i="40" s="1"/>
  <c r="N7" i="40"/>
  <c r="O7" i="40"/>
  <c r="N6" i="40"/>
  <c r="O6" i="40"/>
  <c r="M5" i="40"/>
  <c r="M25" i="40"/>
  <c r="L5" i="40"/>
  <c r="L25" i="40"/>
  <c r="K5" i="40"/>
  <c r="J5" i="40"/>
  <c r="I5" i="40"/>
  <c r="I25" i="40" s="1"/>
  <c r="H5" i="40"/>
  <c r="H25" i="40" s="1"/>
  <c r="G5" i="40"/>
  <c r="G25" i="40" s="1"/>
  <c r="F5" i="40"/>
  <c r="N5" i="40" s="1"/>
  <c r="O5" i="40" s="1"/>
  <c r="E5" i="40"/>
  <c r="E25" i="40"/>
  <c r="D5" i="40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N18" i="39" s="1"/>
  <c r="O18" i="39" s="1"/>
  <c r="E18" i="39"/>
  <c r="D18" i="39"/>
  <c r="N17" i="39"/>
  <c r="O17" i="39"/>
  <c r="N16" i="39"/>
  <c r="O16" i="39"/>
  <c r="M15" i="39"/>
  <c r="L15" i="39"/>
  <c r="K15" i="39"/>
  <c r="J15" i="39"/>
  <c r="I15" i="39"/>
  <c r="H15" i="39"/>
  <c r="G15" i="39"/>
  <c r="F15" i="39"/>
  <c r="E15" i="39"/>
  <c r="D15" i="39"/>
  <c r="N15" i="39" s="1"/>
  <c r="O15" i="39" s="1"/>
  <c r="N14" i="39"/>
  <c r="O14" i="39"/>
  <c r="N13" i="39"/>
  <c r="O13" i="39"/>
  <c r="M12" i="39"/>
  <c r="L12" i="39"/>
  <c r="K12" i="39"/>
  <c r="J12" i="39"/>
  <c r="I12" i="39"/>
  <c r="H12" i="39"/>
  <c r="H21" i="39"/>
  <c r="G12" i="39"/>
  <c r="F12" i="39"/>
  <c r="E12" i="39"/>
  <c r="D12" i="39"/>
  <c r="N12" i="39" s="1"/>
  <c r="O12" i="39" s="1"/>
  <c r="N11" i="39"/>
  <c r="O11" i="39" s="1"/>
  <c r="N10" i="39"/>
  <c r="O10" i="39"/>
  <c r="N9" i="39"/>
  <c r="O9" i="39"/>
  <c r="N8" i="39"/>
  <c r="O8" i="39"/>
  <c r="N7" i="39"/>
  <c r="O7" i="39"/>
  <c r="N6" i="39"/>
  <c r="O6" i="39" s="1"/>
  <c r="M5" i="39"/>
  <c r="M21" i="39" s="1"/>
  <c r="L5" i="39"/>
  <c r="L21" i="39" s="1"/>
  <c r="K5" i="39"/>
  <c r="K21" i="39" s="1"/>
  <c r="J5" i="39"/>
  <c r="J21" i="39" s="1"/>
  <c r="I5" i="39"/>
  <c r="I21" i="39" s="1"/>
  <c r="H5" i="39"/>
  <c r="G5" i="39"/>
  <c r="G21" i="39" s="1"/>
  <c r="F5" i="39"/>
  <c r="E5" i="39"/>
  <c r="E21" i="39" s="1"/>
  <c r="D5" i="39"/>
  <c r="N5" i="39" s="1"/>
  <c r="O5" i="39" s="1"/>
  <c r="N21" i="38"/>
  <c r="O21" i="38" s="1"/>
  <c r="M20" i="38"/>
  <c r="L20" i="38"/>
  <c r="K20" i="38"/>
  <c r="J20" i="38"/>
  <c r="I20" i="38"/>
  <c r="H20" i="38"/>
  <c r="G20" i="38"/>
  <c r="F20" i="38"/>
  <c r="N20" i="38"/>
  <c r="O20" i="38" s="1"/>
  <c r="E20" i="38"/>
  <c r="D20" i="38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N17" i="38" s="1"/>
  <c r="O17" i="38" s="1"/>
  <c r="D17" i="38"/>
  <c r="N16" i="38"/>
  <c r="O16" i="38" s="1"/>
  <c r="M15" i="38"/>
  <c r="L15" i="38"/>
  <c r="L22" i="38"/>
  <c r="K15" i="38"/>
  <c r="J15" i="38"/>
  <c r="I15" i="38"/>
  <c r="H15" i="38"/>
  <c r="G15" i="38"/>
  <c r="F15" i="38"/>
  <c r="E15" i="38"/>
  <c r="D15" i="38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F22" i="38" s="1"/>
  <c r="E12" i="38"/>
  <c r="E22" i="38" s="1"/>
  <c r="D12" i="38"/>
  <c r="N12" i="38" s="1"/>
  <c r="O12" i="38" s="1"/>
  <c r="N11" i="38"/>
  <c r="O11" i="38" s="1"/>
  <c r="N10" i="38"/>
  <c r="O10" i="38"/>
  <c r="N9" i="38"/>
  <c r="O9" i="38"/>
  <c r="N8" i="38"/>
  <c r="O8" i="38"/>
  <c r="N7" i="38"/>
  <c r="O7" i="38"/>
  <c r="N6" i="38"/>
  <c r="O6" i="38"/>
  <c r="M5" i="38"/>
  <c r="M22" i="38" s="1"/>
  <c r="L5" i="38"/>
  <c r="K5" i="38"/>
  <c r="K22" i="38" s="1"/>
  <c r="J5" i="38"/>
  <c r="J22" i="38" s="1"/>
  <c r="I5" i="38"/>
  <c r="I22" i="38"/>
  <c r="H5" i="38"/>
  <c r="H22" i="38" s="1"/>
  <c r="G5" i="38"/>
  <c r="G22" i="38" s="1"/>
  <c r="F5" i="38"/>
  <c r="E5" i="38"/>
  <c r="D5" i="38"/>
  <c r="N24" i="37"/>
  <c r="O24" i="37" s="1"/>
  <c r="N23" i="37"/>
  <c r="O23" i="37" s="1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N20" i="37" s="1"/>
  <c r="O20" i="37" s="1"/>
  <c r="D20" i="37"/>
  <c r="N19" i="37"/>
  <c r="O19" i="37" s="1"/>
  <c r="M18" i="37"/>
  <c r="L18" i="37"/>
  <c r="K18" i="37"/>
  <c r="J18" i="37"/>
  <c r="I18" i="37"/>
  <c r="H18" i="37"/>
  <c r="G18" i="37"/>
  <c r="F18" i="37"/>
  <c r="E18" i="37"/>
  <c r="N18" i="37" s="1"/>
  <c r="O18" i="37" s="1"/>
  <c r="D18" i="37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5" i="37" s="1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M25" i="37" s="1"/>
  <c r="L5" i="37"/>
  <c r="L25" i="37" s="1"/>
  <c r="K5" i="37"/>
  <c r="K25" i="37" s="1"/>
  <c r="J5" i="37"/>
  <c r="J25" i="37" s="1"/>
  <c r="I5" i="37"/>
  <c r="I25" i="37" s="1"/>
  <c r="H5" i="37"/>
  <c r="N5" i="37" s="1"/>
  <c r="O5" i="37" s="1"/>
  <c r="G5" i="37"/>
  <c r="G25" i="37" s="1"/>
  <c r="F5" i="37"/>
  <c r="F25" i="37" s="1"/>
  <c r="E5" i="37"/>
  <c r="E25" i="37" s="1"/>
  <c r="D5" i="37"/>
  <c r="N24" i="36"/>
  <c r="O24" i="36"/>
  <c r="N23" i="36"/>
  <c r="O23" i="36"/>
  <c r="N22" i="36"/>
  <c r="O22" i="36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/>
  <c r="N19" i="36"/>
  <c r="O19" i="36" s="1"/>
  <c r="M18" i="36"/>
  <c r="L18" i="36"/>
  <c r="K18" i="36"/>
  <c r="J18" i="36"/>
  <c r="I18" i="36"/>
  <c r="H18" i="36"/>
  <c r="H25" i="36" s="1"/>
  <c r="G18" i="36"/>
  <c r="F18" i="36"/>
  <c r="E18" i="36"/>
  <c r="D18" i="36"/>
  <c r="N18" i="36" s="1"/>
  <c r="O18" i="36" s="1"/>
  <c r="N17" i="36"/>
  <c r="O17" i="36"/>
  <c r="M16" i="36"/>
  <c r="L16" i="36"/>
  <c r="K16" i="36"/>
  <c r="J16" i="36"/>
  <c r="J25" i="36" s="1"/>
  <c r="I16" i="36"/>
  <c r="H16" i="36"/>
  <c r="G16" i="36"/>
  <c r="F16" i="36"/>
  <c r="E16" i="36"/>
  <c r="D16" i="36"/>
  <c r="N16" i="36" s="1"/>
  <c r="O16" i="36" s="1"/>
  <c r="N15" i="36"/>
  <c r="O15" i="36"/>
  <c r="N14" i="36"/>
  <c r="O14" i="36"/>
  <c r="N13" i="36"/>
  <c r="O13" i="36"/>
  <c r="M12" i="36"/>
  <c r="L12" i="36"/>
  <c r="K12" i="36"/>
  <c r="J12" i="36"/>
  <c r="I12" i="36"/>
  <c r="H12" i="36"/>
  <c r="G12" i="36"/>
  <c r="F12" i="36"/>
  <c r="F25" i="36" s="1"/>
  <c r="E12" i="36"/>
  <c r="D12" i="36"/>
  <c r="D25" i="36" s="1"/>
  <c r="N11" i="36"/>
  <c r="O11" i="36"/>
  <c r="N10" i="36"/>
  <c r="O10" i="36" s="1"/>
  <c r="N9" i="36"/>
  <c r="O9" i="36"/>
  <c r="N8" i="36"/>
  <c r="O8" i="36"/>
  <c r="N7" i="36"/>
  <c r="O7" i="36"/>
  <c r="N6" i="36"/>
  <c r="O6" i="36"/>
  <c r="M5" i="36"/>
  <c r="M25" i="36"/>
  <c r="L5" i="36"/>
  <c r="L25" i="36" s="1"/>
  <c r="K5" i="36"/>
  <c r="K25" i="36"/>
  <c r="J5" i="36"/>
  <c r="I5" i="36"/>
  <c r="I25" i="36"/>
  <c r="H5" i="36"/>
  <c r="G5" i="36"/>
  <c r="G25" i="36"/>
  <c r="F5" i="36"/>
  <c r="E5" i="36"/>
  <c r="E25" i="36"/>
  <c r="D5" i="36"/>
  <c r="N22" i="35"/>
  <c r="O22" i="35"/>
  <c r="N21" i="35"/>
  <c r="O21" i="35"/>
  <c r="N20" i="35"/>
  <c r="O20" i="35" s="1"/>
  <c r="N19" i="35"/>
  <c r="O19" i="35"/>
  <c r="M18" i="35"/>
  <c r="L18" i="35"/>
  <c r="L23" i="35" s="1"/>
  <c r="K18" i="35"/>
  <c r="J18" i="35"/>
  <c r="I18" i="35"/>
  <c r="H18" i="35"/>
  <c r="G18" i="35"/>
  <c r="F18" i="35"/>
  <c r="E18" i="35"/>
  <c r="D18" i="35"/>
  <c r="N18" i="35" s="1"/>
  <c r="O18" i="35" s="1"/>
  <c r="N17" i="35"/>
  <c r="O17" i="35"/>
  <c r="N16" i="35"/>
  <c r="O16" i="35"/>
  <c r="M15" i="35"/>
  <c r="L15" i="35"/>
  <c r="K15" i="35"/>
  <c r="J15" i="35"/>
  <c r="I15" i="35"/>
  <c r="H15" i="35"/>
  <c r="G15" i="35"/>
  <c r="F15" i="35"/>
  <c r="E15" i="35"/>
  <c r="D15" i="35"/>
  <c r="N15" i="35" s="1"/>
  <c r="O15" i="35" s="1"/>
  <c r="N14" i="35"/>
  <c r="O14" i="35"/>
  <c r="N13" i="35"/>
  <c r="O13" i="35"/>
  <c r="M12" i="35"/>
  <c r="L12" i="35"/>
  <c r="K12" i="35"/>
  <c r="J12" i="35"/>
  <c r="I12" i="35"/>
  <c r="H12" i="35"/>
  <c r="G12" i="35"/>
  <c r="F12" i="35"/>
  <c r="F23" i="35" s="1"/>
  <c r="E12" i="35"/>
  <c r="D12" i="35"/>
  <c r="N12" i="35" s="1"/>
  <c r="O12" i="35" s="1"/>
  <c r="N11" i="35"/>
  <c r="O11" i="35" s="1"/>
  <c r="N10" i="35"/>
  <c r="O10" i="35"/>
  <c r="N9" i="35"/>
  <c r="O9" i="35"/>
  <c r="N8" i="35"/>
  <c r="O8" i="35"/>
  <c r="N7" i="35"/>
  <c r="O7" i="35"/>
  <c r="N6" i="35"/>
  <c r="O6" i="35" s="1"/>
  <c r="M5" i="35"/>
  <c r="M23" i="35"/>
  <c r="L5" i="35"/>
  <c r="K5" i="35"/>
  <c r="K23" i="35"/>
  <c r="J5" i="35"/>
  <c r="J23" i="35"/>
  <c r="I5" i="35"/>
  <c r="I23" i="35"/>
  <c r="H5" i="35"/>
  <c r="H23" i="35" s="1"/>
  <c r="G5" i="35"/>
  <c r="G23" i="35"/>
  <c r="F5" i="35"/>
  <c r="E5" i="35"/>
  <c r="D5" i="35"/>
  <c r="N5" i="35" s="1"/>
  <c r="O5" i="35" s="1"/>
  <c r="N22" i="34"/>
  <c r="O22" i="34" s="1"/>
  <c r="N21" i="34"/>
  <c r="O21" i="34" s="1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/>
  <c r="N16" i="34"/>
  <c r="O16" i="34"/>
  <c r="M15" i="34"/>
  <c r="L15" i="34"/>
  <c r="K15" i="34"/>
  <c r="J15" i="34"/>
  <c r="I15" i="34"/>
  <c r="H15" i="34"/>
  <c r="H23" i="34" s="1"/>
  <c r="G15" i="34"/>
  <c r="F15" i="34"/>
  <c r="N15" i="34" s="1"/>
  <c r="O15" i="34" s="1"/>
  <c r="E15" i="34"/>
  <c r="D15" i="34"/>
  <c r="N14" i="34"/>
  <c r="O14" i="34"/>
  <c r="N13" i="34"/>
  <c r="O13" i="34"/>
  <c r="M12" i="34"/>
  <c r="L12" i="34"/>
  <c r="K12" i="34"/>
  <c r="J12" i="34"/>
  <c r="I12" i="34"/>
  <c r="H12" i="34"/>
  <c r="G12" i="34"/>
  <c r="F12" i="34"/>
  <c r="E12" i="34"/>
  <c r="D12" i="34"/>
  <c r="N12" i="34" s="1"/>
  <c r="O12" i="34" s="1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M23" i="34" s="1"/>
  <c r="L5" i="34"/>
  <c r="L23" i="34" s="1"/>
  <c r="K5" i="34"/>
  <c r="K23" i="34" s="1"/>
  <c r="J5" i="34"/>
  <c r="J23" i="34"/>
  <c r="I5" i="34"/>
  <c r="I23" i="34" s="1"/>
  <c r="H5" i="34"/>
  <c r="G5" i="34"/>
  <c r="G23" i="34"/>
  <c r="F5" i="34"/>
  <c r="F23" i="34" s="1"/>
  <c r="E5" i="34"/>
  <c r="E23" i="34" s="1"/>
  <c r="D5" i="34"/>
  <c r="N5" i="34" s="1"/>
  <c r="O5" i="34" s="1"/>
  <c r="E18" i="33"/>
  <c r="F18" i="33"/>
  <c r="N18" i="33" s="1"/>
  <c r="O18" i="33" s="1"/>
  <c r="G18" i="33"/>
  <c r="H18" i="33"/>
  <c r="I18" i="33"/>
  <c r="J18" i="33"/>
  <c r="K18" i="33"/>
  <c r="L18" i="33"/>
  <c r="M18" i="33"/>
  <c r="D18" i="33"/>
  <c r="E15" i="33"/>
  <c r="F15" i="33"/>
  <c r="G15" i="33"/>
  <c r="H15" i="33"/>
  <c r="N15" i="33" s="1"/>
  <c r="O15" i="33" s="1"/>
  <c r="I15" i="33"/>
  <c r="I23" i="33" s="1"/>
  <c r="J15" i="33"/>
  <c r="K15" i="33"/>
  <c r="K23" i="33" s="1"/>
  <c r="L15" i="33"/>
  <c r="M15" i="33"/>
  <c r="E12" i="33"/>
  <c r="F12" i="33"/>
  <c r="G12" i="33"/>
  <c r="H12" i="33"/>
  <c r="I12" i="33"/>
  <c r="J12" i="33"/>
  <c r="K12" i="33"/>
  <c r="L12" i="33"/>
  <c r="M12" i="33"/>
  <c r="E5" i="33"/>
  <c r="E23" i="33" s="1"/>
  <c r="F5" i="33"/>
  <c r="G5" i="33"/>
  <c r="G23" i="33"/>
  <c r="H5" i="33"/>
  <c r="H23" i="33" s="1"/>
  <c r="I5" i="33"/>
  <c r="J5" i="33"/>
  <c r="J23" i="33"/>
  <c r="K5" i="33"/>
  <c r="L5" i="33"/>
  <c r="L23" i="33"/>
  <c r="M5" i="33"/>
  <c r="M23" i="33" s="1"/>
  <c r="D15" i="33"/>
  <c r="D12" i="33"/>
  <c r="N12" i="33" s="1"/>
  <c r="O12" i="33" s="1"/>
  <c r="D5" i="33"/>
  <c r="N5" i="33"/>
  <c r="O5" i="33" s="1"/>
  <c r="N20" i="33"/>
  <c r="O20" i="33" s="1"/>
  <c r="N21" i="33"/>
  <c r="O21" i="33" s="1"/>
  <c r="N22" i="33"/>
  <c r="O22" i="33" s="1"/>
  <c r="N19" i="33"/>
  <c r="O19" i="33" s="1"/>
  <c r="N17" i="33"/>
  <c r="O17" i="33" s="1"/>
  <c r="N16" i="33"/>
  <c r="O16" i="33" s="1"/>
  <c r="N14" i="33"/>
  <c r="O14" i="33" s="1"/>
  <c r="N7" i="33"/>
  <c r="O7" i="33" s="1"/>
  <c r="N8" i="33"/>
  <c r="O8" i="33" s="1"/>
  <c r="N9" i="33"/>
  <c r="O9" i="33" s="1"/>
  <c r="N10" i="33"/>
  <c r="O10" i="33" s="1"/>
  <c r="N11" i="33"/>
  <c r="O11" i="33" s="1"/>
  <c r="N6" i="33"/>
  <c r="O6" i="33" s="1"/>
  <c r="N13" i="33"/>
  <c r="O13" i="33" s="1"/>
  <c r="D23" i="33"/>
  <c r="N23" i="33" s="1"/>
  <c r="O23" i="33" s="1"/>
  <c r="N5" i="36"/>
  <c r="O5" i="36"/>
  <c r="E23" i="35"/>
  <c r="F23" i="33"/>
  <c r="D25" i="37"/>
  <c r="D22" i="38"/>
  <c r="F21" i="39"/>
  <c r="N15" i="41"/>
  <c r="O15" i="41" s="1"/>
  <c r="N12" i="42"/>
  <c r="O12" i="42" s="1"/>
  <c r="N23" i="43"/>
  <c r="O23" i="43" s="1"/>
  <c r="N5" i="44"/>
  <c r="O5" i="44" s="1"/>
  <c r="N5" i="45"/>
  <c r="O5" i="45" s="1"/>
  <c r="N5" i="46"/>
  <c r="O5" i="46" s="1"/>
  <c r="O5" i="47"/>
  <c r="P5" i="47" s="1"/>
  <c r="O20" i="48" l="1"/>
  <c r="P20" i="48" s="1"/>
  <c r="N27" i="42"/>
  <c r="O27" i="42" s="1"/>
  <c r="N23" i="45"/>
  <c r="O23" i="45" s="1"/>
  <c r="N23" i="46"/>
  <c r="O23" i="46" s="1"/>
  <c r="N25" i="36"/>
  <c r="O25" i="36" s="1"/>
  <c r="N22" i="38"/>
  <c r="O22" i="38" s="1"/>
  <c r="O22" i="47"/>
  <c r="P22" i="47" s="1"/>
  <c r="N23" i="41"/>
  <c r="O23" i="41" s="1"/>
  <c r="D23" i="34"/>
  <c r="N23" i="34" s="1"/>
  <c r="O23" i="34" s="1"/>
  <c r="D23" i="35"/>
  <c r="N23" i="35" s="1"/>
  <c r="O23" i="35" s="1"/>
  <c r="N12" i="36"/>
  <c r="O12" i="36" s="1"/>
  <c r="H25" i="37"/>
  <c r="N25" i="37" s="1"/>
  <c r="O25" i="37" s="1"/>
  <c r="D21" i="39"/>
  <c r="N21" i="39" s="1"/>
  <c r="O21" i="39" s="1"/>
  <c r="M26" i="43"/>
  <c r="N26" i="43" s="1"/>
  <c r="O26" i="43" s="1"/>
  <c r="E24" i="44"/>
  <c r="N24" i="44" s="1"/>
  <c r="O24" i="44" s="1"/>
  <c r="N5" i="38"/>
  <c r="O5" i="38" s="1"/>
  <c r="N5" i="42"/>
  <c r="O5" i="42" s="1"/>
  <c r="N12" i="40"/>
  <c r="O12" i="40" s="1"/>
  <c r="N5" i="41"/>
  <c r="O5" i="41" s="1"/>
  <c r="F25" i="40"/>
  <c r="N25" i="40" s="1"/>
  <c r="O25" i="40" s="1"/>
  <c r="N5" i="43"/>
  <c r="O5" i="43" s="1"/>
</calcChain>
</file>

<file path=xl/sharedStrings.xml><?xml version="1.0" encoding="utf-8"?>
<sst xmlns="http://schemas.openxmlformats.org/spreadsheetml/2006/main" count="674" uniqueCount="92">
  <si>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</si>
  <si>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</si>
  <si>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</si>
  <si>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</si>
  <si>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</si>
  <si>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</si>
  <si>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</si>
  <si>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</si>
  <si>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</si>
  <si>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</si>
  <si>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</si>
  <si>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</si>
  <si>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</si>
  <si>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</si>
  <si>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</si>
  <si>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</si>
  <si>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</si>
  <si>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</si>
  <si>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</si>
  <si>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</si>
  <si>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</si>
  <si>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</si>
  <si>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</si>
  <si>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Pension Benefits</t>
  </si>
  <si>
    <t>Other General Government Services</t>
  </si>
  <si>
    <t>Public Safety</t>
  </si>
  <si>
    <t>Law Enforcement</t>
  </si>
  <si>
    <t>Fire Control</t>
  </si>
  <si>
    <t>Transportation</t>
  </si>
  <si>
    <t>Road and Street Facilities</t>
  </si>
  <si>
    <t>Other Transportation Systems / Services</t>
  </si>
  <si>
    <t>Inter-Fund Group Transfers Out</t>
  </si>
  <si>
    <t>Capital Lease Acquisitions</t>
  </si>
  <si>
    <t>Proprietary - Other Non-Operating Disbursements</t>
  </si>
  <si>
    <t>Proprietary - Non-Operating Interest Expense</t>
  </si>
  <si>
    <t>Other Uses and Non-Operating</t>
  </si>
  <si>
    <t>2009 Municipal Population:</t>
  </si>
  <si>
    <t>Okeechobee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</si>
  <si>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</si>
  <si>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</si>
  <si>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</si>
  <si>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</si>
  <si>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</si>
  <si>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</si>
  <si>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Other Public Safety</t>
  </si>
  <si>
    <t>Physical Environment</t>
  </si>
  <si>
    <t>Other Physical Environment</t>
  </si>
  <si>
    <t>2012 Municipal Population:</t>
  </si>
  <si>
    <t>Local Fiscal Year Ended September 30, 2008</t>
  </si>
  <si>
    <t>Economic Environment</t>
  </si>
  <si>
    <t>Industry Development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</si>
  <si>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</si>
  <si>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</si>
  <si>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</si>
  <si>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</si>
  <si>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</si>
  <si>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Road / Street Facilities</t>
  </si>
  <si>
    <t>Other Transportation</t>
  </si>
  <si>
    <t>Other Uses</t>
  </si>
  <si>
    <t>Interfund Transfers Out</t>
  </si>
  <si>
    <t>Other Non-Operating Disbursements</t>
  </si>
  <si>
    <t>2014 Municipal Population:</t>
  </si>
  <si>
    <t>Local Fiscal Year Ended September 30, 2007</t>
  </si>
  <si>
    <t>2007 Municipal Population:</t>
  </si>
  <si>
    <t>Local Fiscal Year Ended September 30, 2015</t>
  </si>
  <si>
    <t>Culture / Recreation</t>
  </si>
  <si>
    <t>Parks / Recreation</t>
  </si>
  <si>
    <t>2015 Municipal Population:</t>
  </si>
  <si>
    <t>Local Fiscal Year Ended September 30, 2016</t>
  </si>
  <si>
    <t>Other Economic Environment</t>
  </si>
  <si>
    <t>Special Events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</si>
  <si>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</si>
  <si>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</si>
  <si>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</si>
  <si>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</si>
  <si>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</si>
  <si>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</si>
  <si>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</si>
  <si>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</si>
  <si>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</si>
  <si>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</si>
  <si>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</si>
  <si>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</si>
  <si>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</si>
  <si>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Parks and Recreation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</si>
  <si>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</si>
  <si>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</si>
  <si>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</si>
  <si>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</si>
  <si>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</si>
  <si>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Flood Control / Stormwater Management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</si>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</sst>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81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SUM(D6:D11)</f>
        <v>1611983</v>
      </c>
      <c r="E5" s="24">
        <f>SUM(E6:E11)</f>
        <v>0</v>
      </c>
      <c r="F5" s="24">
        <f>SUM(F6:F11)</f>
        <v>0</v>
      </c>
      <c r="G5" s="24">
        <f>SUM(G6:G11)</f>
        <v>0</v>
      </c>
      <c r="H5" s="24">
        <f>SUM(H6:H11)</f>
        <v>0</v>
      </c>
      <c r="I5" s="24">
        <f>SUM(I6:I11)</f>
        <v>0</v>
      </c>
      <c r="J5" s="24">
        <f>SUM(J6:J11)</f>
        <v>0</v>
      </c>
      <c r="K5" s="24">
        <f>SUM(K6:K11)</f>
        <v>1340961</v>
      </c>
      <c r="L5" s="24">
        <f>SUM(L6:L11)</f>
        <v>0</v>
      </c>
      <c r="M5" s="24">
        <f>SUM(M6:M11)</f>
        <v>0</v>
      </c>
      <c r="N5" s="24">
        <f>SUM(N6:N11)</f>
        <v>0</v>
      </c>
      <c r="O5" s="25">
        <f>SUM(D5:N5)</f>
        <v>2952944</v>
      </c>
      <c r="P5" s="30">
        <f>(O5/P$26)</f>
        <v>550.81962320462605</v>
      </c>
      <c r="Q5" s="6"/>
    </row>
    <row r="6" spans="1:134">
      <c r="A6" s="12"/>
      <c r="B6" s="42">
        <v>511</v>
      </c>
      <c r="C6" s="19" t="s">
        <v>19</v>
      </c>
      <c r="D6" s="43">
        <v>150914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150914</v>
      </c>
      <c r="P6" s="44">
        <f>(O6/P$26)</f>
        <v>28.150345084872225</v>
      </c>
      <c r="Q6" s="9"/>
    </row>
    <row r="7" spans="1:134">
      <c r="A7" s="12"/>
      <c r="B7" s="42">
        <v>512</v>
      </c>
      <c r="C7" s="19" t="s">
        <v>20</v>
      </c>
      <c r="D7" s="43">
        <v>503207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0">SUM(D7:N7)</f>
        <v>503207</v>
      </c>
      <c r="P7" s="44">
        <f>(O7/P$26)</f>
        <v>93.864390971833615</v>
      </c>
      <c r="Q7" s="9"/>
    </row>
    <row r="8" spans="1:134">
      <c r="A8" s="12"/>
      <c r="B8" s="42">
        <v>513</v>
      </c>
      <c r="C8" s="19" t="s">
        <v>21</v>
      </c>
      <c r="D8" s="43">
        <v>305373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305373</v>
      </c>
      <c r="P8" s="44">
        <f>(O8/P$26)</f>
        <v>56.96194739787353</v>
      </c>
      <c r="Q8" s="9"/>
    </row>
    <row r="9" spans="1:134">
      <c r="A9" s="12"/>
      <c r="B9" s="42">
        <v>514</v>
      </c>
      <c r="C9" s="19" t="s">
        <v>22</v>
      </c>
      <c r="D9" s="43">
        <v>113280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113280</v>
      </c>
      <c r="P9" s="44">
        <f>(O9/P$26)</f>
        <v>21.130386121992167</v>
      </c>
      <c r="Q9" s="9"/>
    </row>
    <row r="10" spans="1:134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1340961</v>
      </c>
      <c r="L10" s="43">
        <v>0</v>
      </c>
      <c r="M10" s="43">
        <v>0</v>
      </c>
      <c r="N10" s="43">
        <v>0</v>
      </c>
      <c r="O10" s="43">
        <f t="shared" si="0"/>
        <v>1340961</v>
      </c>
      <c r="P10" s="44">
        <f>(O10/P$26)</f>
        <v>250.13262451035254</v>
      </c>
      <c r="Q10" s="9"/>
    </row>
    <row r="11" spans="1:134">
      <c r="A11" s="12"/>
      <c r="B11" s="42">
        <v>519</v>
      </c>
      <c r="C11" s="19" t="s">
        <v>24</v>
      </c>
      <c r="D11" s="43">
        <v>539209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539209</v>
      </c>
      <c r="P11" s="44">
        <f>(O11/P$26)</f>
        <v>100.57992911770192</v>
      </c>
      <c r="Q11" s="9"/>
    </row>
    <row r="12" spans="1:134" ht="15.75">
      <c r="A12" s="26" t="s">
        <v>25</v>
      </c>
      <c r="B12" s="27"/>
      <c r="C12" s="28"/>
      <c r="D12" s="29">
        <f>SUM(D13:D14)</f>
        <v>4414476</v>
      </c>
      <c r="E12" s="29">
        <f>SUM(E13:E14)</f>
        <v>0</v>
      </c>
      <c r="F12" s="29">
        <f>SUM(F13:F14)</f>
        <v>0</v>
      </c>
      <c r="G12" s="29">
        <f>SUM(G13:G14)</f>
        <v>0</v>
      </c>
      <c r="H12" s="29">
        <f>SUM(H13:H14)</f>
        <v>0</v>
      </c>
      <c r="I12" s="29">
        <f>SUM(I13:I14)</f>
        <v>0</v>
      </c>
      <c r="J12" s="29">
        <f>SUM(J13:J14)</f>
        <v>0</v>
      </c>
      <c r="K12" s="29">
        <f>SUM(K13:K14)</f>
        <v>0</v>
      </c>
      <c r="L12" s="29">
        <f>SUM(L13:L14)</f>
        <v>0</v>
      </c>
      <c r="M12" s="29">
        <f>SUM(M13:M14)</f>
        <v>0</v>
      </c>
      <c r="N12" s="29">
        <f>SUM(N13:N14)</f>
        <v>0</v>
      </c>
      <c r="O12" s="40">
        <f>SUM(D12:N12)</f>
        <v>4414476</v>
      </c>
      <c r="P12" s="41">
        <f>(O12/P$26)</f>
        <v>823.44264129826524</v>
      </c>
      <c r="Q12" s="10"/>
    </row>
    <row r="13" spans="1:134">
      <c r="A13" s="12"/>
      <c r="B13" s="42">
        <v>521</v>
      </c>
      <c r="C13" s="19" t="s">
        <v>26</v>
      </c>
      <c r="D13" s="43">
        <v>3683611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3683611</v>
      </c>
      <c r="P13" s="44">
        <f>(O13/P$26)</f>
        <v>687.11266554747249</v>
      </c>
      <c r="Q13" s="9"/>
    </row>
    <row r="14" spans="1:134">
      <c r="A14" s="12"/>
      <c r="B14" s="42">
        <v>522</v>
      </c>
      <c r="C14" s="19" t="s">
        <v>27</v>
      </c>
      <c r="D14" s="43">
        <v>730865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1">SUM(D14:N14)</f>
        <v>730865</v>
      </c>
      <c r="P14" s="44">
        <f>(O14/P$26)</f>
        <v>136.32997575079276</v>
      </c>
      <c r="Q14" s="9"/>
    </row>
    <row r="15" spans="1:134" ht="15.75">
      <c r="A15" s="26" t="s">
        <v>45</v>
      </c>
      <c r="B15" s="27"/>
      <c r="C15" s="28"/>
      <c r="D15" s="29">
        <f>SUM(D16:D16)</f>
        <v>0</v>
      </c>
      <c r="E15" s="29">
        <f>SUM(E16:E16)</f>
        <v>1314849</v>
      </c>
      <c r="F15" s="29">
        <f>SUM(F16:F16)</f>
        <v>0</v>
      </c>
      <c r="G15" s="29">
        <f>SUM(G16:G16)</f>
        <v>0</v>
      </c>
      <c r="H15" s="29">
        <f>SUM(H16:H16)</f>
        <v>0</v>
      </c>
      <c r="I15" s="29">
        <f>SUM(I16:I16)</f>
        <v>0</v>
      </c>
      <c r="J15" s="29">
        <f>SUM(J16:J16)</f>
        <v>0</v>
      </c>
      <c r="K15" s="29">
        <f>SUM(K16:K16)</f>
        <v>0</v>
      </c>
      <c r="L15" s="29">
        <f>SUM(L16:L16)</f>
        <v>0</v>
      </c>
      <c r="M15" s="29">
        <f>SUM(M16:M16)</f>
        <v>0</v>
      </c>
      <c r="N15" s="29">
        <f>SUM(N16:N16)</f>
        <v>0</v>
      </c>
      <c r="O15" s="40">
        <f>SUM(D15:N15)</f>
        <v>1314849</v>
      </c>
      <c r="P15" s="41">
        <f>(O15/P$26)</f>
        <v>245.26189143816453</v>
      </c>
      <c r="Q15" s="10"/>
    </row>
    <row r="16" spans="1:134">
      <c r="A16" s="12"/>
      <c r="B16" s="42">
        <v>538</v>
      </c>
      <c r="C16" s="19" t="s">
        <v>90</v>
      </c>
      <c r="D16" s="43">
        <v>0</v>
      </c>
      <c r="E16" s="43">
        <v>1314849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1" si="2">SUM(D16:N16)</f>
        <v>1314849</v>
      </c>
      <c r="P16" s="44">
        <f>(O16/P$26)</f>
        <v>245.26189143816453</v>
      </c>
      <c r="Q16" s="9"/>
    </row>
    <row r="17" spans="1:120" ht="15.75">
      <c r="A17" s="26" t="s">
        <v>28</v>
      </c>
      <c r="B17" s="27"/>
      <c r="C17" s="28"/>
      <c r="D17" s="29">
        <f>SUM(D18:D19)</f>
        <v>2105476</v>
      </c>
      <c r="E17" s="29">
        <f>SUM(E18:E19)</f>
        <v>43888</v>
      </c>
      <c r="F17" s="29">
        <f>SUM(F18:F19)</f>
        <v>0</v>
      </c>
      <c r="G17" s="29">
        <f>SUM(G18:G19)</f>
        <v>0</v>
      </c>
      <c r="H17" s="29">
        <f>SUM(H18:H19)</f>
        <v>0</v>
      </c>
      <c r="I17" s="29">
        <f>SUM(I18:I19)</f>
        <v>0</v>
      </c>
      <c r="J17" s="29">
        <f>SUM(J18:J19)</f>
        <v>0</v>
      </c>
      <c r="K17" s="29">
        <f>SUM(K18:K19)</f>
        <v>0</v>
      </c>
      <c r="L17" s="29">
        <f>SUM(L18:L19)</f>
        <v>0</v>
      </c>
      <c r="M17" s="29">
        <f>SUM(M18:M19)</f>
        <v>0</v>
      </c>
      <c r="N17" s="29">
        <f>SUM(N18:N19)</f>
        <v>0</v>
      </c>
      <c r="O17" s="29">
        <f t="shared" si="2"/>
        <v>2149364</v>
      </c>
      <c r="P17" s="41">
        <f>(O17/P$26)</f>
        <v>400.92594665174408</v>
      </c>
      <c r="Q17" s="10"/>
    </row>
    <row r="18" spans="1:120">
      <c r="A18" s="12"/>
      <c r="B18" s="42">
        <v>541</v>
      </c>
      <c r="C18" s="19" t="s">
        <v>29</v>
      </c>
      <c r="D18" s="43">
        <v>1645194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2"/>
        <v>1645194</v>
      </c>
      <c r="P18" s="44">
        <f>(O18/P$26)</f>
        <v>306.88192501398993</v>
      </c>
      <c r="Q18" s="9"/>
    </row>
    <row r="19" spans="1:120">
      <c r="A19" s="12"/>
      <c r="B19" s="42">
        <v>549</v>
      </c>
      <c r="C19" s="19" t="s">
        <v>30</v>
      </c>
      <c r="D19" s="43">
        <v>460282</v>
      </c>
      <c r="E19" s="43">
        <v>43888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504170</v>
      </c>
      <c r="P19" s="44">
        <f>(O19/P$26)</f>
        <v>94.044021637754156</v>
      </c>
      <c r="Q19" s="9"/>
    </row>
    <row r="20" spans="1:120" ht="15.75">
      <c r="A20" s="26" t="s">
        <v>65</v>
      </c>
      <c r="B20" s="27"/>
      <c r="C20" s="28"/>
      <c r="D20" s="29">
        <f>SUM(D21:D21)</f>
        <v>0</v>
      </c>
      <c r="E20" s="29">
        <f>SUM(E21:E21)</f>
        <v>6884</v>
      </c>
      <c r="F20" s="29">
        <f>SUM(F21:F21)</f>
        <v>0</v>
      </c>
      <c r="G20" s="29">
        <f>SUM(G21:G21)</f>
        <v>0</v>
      </c>
      <c r="H20" s="29">
        <f>SUM(H21:H21)</f>
        <v>0</v>
      </c>
      <c r="I20" s="29">
        <f>SUM(I21:I21)</f>
        <v>0</v>
      </c>
      <c r="J20" s="29">
        <f>SUM(J21:J21)</f>
        <v>0</v>
      </c>
      <c r="K20" s="29">
        <f>SUM(K21:K21)</f>
        <v>0</v>
      </c>
      <c r="L20" s="29">
        <f>SUM(L21:L21)</f>
        <v>0</v>
      </c>
      <c r="M20" s="29">
        <f>SUM(M21:M21)</f>
        <v>0</v>
      </c>
      <c r="N20" s="29">
        <f>SUM(N21:N21)</f>
        <v>0</v>
      </c>
      <c r="O20" s="29">
        <f>SUM(D20:N20)</f>
        <v>6884</v>
      </c>
      <c r="P20" s="41">
        <f>(O20/P$26)</f>
        <v>1.2840887894049617</v>
      </c>
      <c r="Q20" s="9"/>
    </row>
    <row r="21" spans="1:120">
      <c r="A21" s="12"/>
      <c r="B21" s="42">
        <v>572</v>
      </c>
      <c r="C21" s="19" t="s">
        <v>84</v>
      </c>
      <c r="D21" s="43">
        <v>0</v>
      </c>
      <c r="E21" s="43">
        <v>6884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6884</v>
      </c>
      <c r="P21" s="44">
        <f>(O21/P$26)</f>
        <v>1.2840887894049617</v>
      </c>
      <c r="Q21" s="9"/>
    </row>
    <row r="22" spans="1:120" ht="15.75">
      <c r="A22" s="26" t="s">
        <v>35</v>
      </c>
      <c r="B22" s="27"/>
      <c r="C22" s="28"/>
      <c r="D22" s="29">
        <f>SUM(D23:D23)</f>
        <v>1377225</v>
      </c>
      <c r="E22" s="29">
        <f>SUM(E23:E23)</f>
        <v>0</v>
      </c>
      <c r="F22" s="29">
        <f>SUM(F23:F23)</f>
        <v>0</v>
      </c>
      <c r="G22" s="29">
        <f>SUM(G23:G23)</f>
        <v>0</v>
      </c>
      <c r="H22" s="29">
        <f>SUM(H23:H23)</f>
        <v>0</v>
      </c>
      <c r="I22" s="29">
        <f>SUM(I23:I23)</f>
        <v>0</v>
      </c>
      <c r="J22" s="29">
        <f>SUM(J23:J23)</f>
        <v>0</v>
      </c>
      <c r="K22" s="29">
        <f>SUM(K23:K23)</f>
        <v>0</v>
      </c>
      <c r="L22" s="29">
        <f>SUM(L23:L23)</f>
        <v>0</v>
      </c>
      <c r="M22" s="29">
        <f>SUM(M23:M23)</f>
        <v>0</v>
      </c>
      <c r="N22" s="29">
        <f>SUM(N23:N23)</f>
        <v>0</v>
      </c>
      <c r="O22" s="29">
        <f>SUM(D22:N22)</f>
        <v>1377225</v>
      </c>
      <c r="P22" s="41">
        <f>(O22/P$26)</f>
        <v>256.89703413542247</v>
      </c>
      <c r="Q22" s="9"/>
    </row>
    <row r="23" spans="1:120" ht="15.75" thickBot="1">
      <c r="A23" s="12"/>
      <c r="B23" s="42">
        <v>581</v>
      </c>
      <c r="C23" s="19" t="s">
        <v>85</v>
      </c>
      <c r="D23" s="43">
        <v>1377225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>SUM(D23:N23)</f>
        <v>1377225</v>
      </c>
      <c r="P23" s="44">
        <f>(O23/P$26)</f>
        <v>256.89703413542247</v>
      </c>
      <c r="Q23" s="9"/>
    </row>
    <row r="24" spans="1:120" ht="16.5" thickBot="1">
      <c r="A24" s="13" t="s">
        <v>10</v>
      </c>
      <c r="B24" s="21"/>
      <c r="C24" s="20"/>
      <c r="D24" s="14">
        <f>SUM(D5,D12,D15,D17,D20,D22)</f>
        <v>9509160</v>
      </c>
      <c r="E24" s="14">
        <f t="shared" ref="E24:N24" si="3">SUM(E5,E12,E15,E17,E20,E22)</f>
        <v>1365621</v>
      </c>
      <c r="F24" s="14">
        <f t="shared" si="3"/>
        <v>0</v>
      </c>
      <c r="G24" s="14">
        <f t="shared" si="3"/>
        <v>0</v>
      </c>
      <c r="H24" s="14">
        <f t="shared" si="3"/>
        <v>0</v>
      </c>
      <c r="I24" s="14">
        <f t="shared" si="3"/>
        <v>0</v>
      </c>
      <c r="J24" s="14">
        <f t="shared" si="3"/>
        <v>0</v>
      </c>
      <c r="K24" s="14">
        <f t="shared" si="3"/>
        <v>1340961</v>
      </c>
      <c r="L24" s="14">
        <f t="shared" si="3"/>
        <v>0</v>
      </c>
      <c r="M24" s="14">
        <f t="shared" si="3"/>
        <v>0</v>
      </c>
      <c r="N24" s="14">
        <f t="shared" si="3"/>
        <v>0</v>
      </c>
      <c r="O24" s="14">
        <f>SUM(D24:N24)</f>
        <v>12215742</v>
      </c>
      <c r="P24" s="35">
        <f>(O24/P$26)</f>
        <v>2278.6312255176272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</row>
    <row r="26" spans="1:120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93" t="s">
        <v>91</v>
      </c>
      <c r="N26" s="93"/>
      <c r="O26" s="93"/>
      <c r="P26" s="39">
        <v>5361</v>
      </c>
    </row>
    <row r="27" spans="1:120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6"/>
    </row>
    <row r="28" spans="1:120" ht="15.75" customHeight="1" thickBot="1">
      <c r="A28" s="97" t="s">
        <v>40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9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37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54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1105109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746249</v>
      </c>
      <c r="L5" s="59">
        <f t="shared" si="0"/>
        <v>0</v>
      </c>
      <c r="M5" s="59">
        <f t="shared" si="0"/>
        <v>0</v>
      </c>
      <c r="N5" s="60">
        <f t="shared" ref="N5:N21" si="1">SUM(D5:M5)</f>
        <v>1851358</v>
      </c>
      <c r="O5" s="61">
        <f t="shared" ref="O5:O21" si="2">(N5/O$23)</f>
        <v>331.60630485402112</v>
      </c>
      <c r="P5" s="62"/>
    </row>
    <row r="6" spans="1:133">
      <c r="A6" s="64"/>
      <c r="B6" s="65">
        <v>511</v>
      </c>
      <c r="C6" s="66" t="s">
        <v>19</v>
      </c>
      <c r="D6" s="67">
        <v>111229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111229</v>
      </c>
      <c r="O6" s="68">
        <f t="shared" si="2"/>
        <v>19.922801361275301</v>
      </c>
      <c r="P6" s="69"/>
    </row>
    <row r="7" spans="1:133">
      <c r="A7" s="64"/>
      <c r="B7" s="65">
        <v>512</v>
      </c>
      <c r="C7" s="66" t="s">
        <v>20</v>
      </c>
      <c r="D7" s="67">
        <v>355445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355445</v>
      </c>
      <c r="O7" s="68">
        <f t="shared" si="2"/>
        <v>63.665591975640339</v>
      </c>
      <c r="P7" s="69"/>
    </row>
    <row r="8" spans="1:133">
      <c r="A8" s="64"/>
      <c r="B8" s="65">
        <v>513</v>
      </c>
      <c r="C8" s="66" t="s">
        <v>21</v>
      </c>
      <c r="D8" s="67">
        <v>224244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224244</v>
      </c>
      <c r="O8" s="68">
        <f t="shared" si="2"/>
        <v>40.165502418054807</v>
      </c>
      <c r="P8" s="69"/>
    </row>
    <row r="9" spans="1:133">
      <c r="A9" s="64"/>
      <c r="B9" s="65">
        <v>514</v>
      </c>
      <c r="C9" s="66" t="s">
        <v>22</v>
      </c>
      <c r="D9" s="67">
        <v>70031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70031</v>
      </c>
      <c r="O9" s="68">
        <f t="shared" si="2"/>
        <v>12.54361454415189</v>
      </c>
      <c r="P9" s="69"/>
    </row>
    <row r="10" spans="1:133">
      <c r="A10" s="64"/>
      <c r="B10" s="65">
        <v>518</v>
      </c>
      <c r="C10" s="66" t="s">
        <v>23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746249</v>
      </c>
      <c r="L10" s="67">
        <v>0</v>
      </c>
      <c r="M10" s="67">
        <v>0</v>
      </c>
      <c r="N10" s="67">
        <f t="shared" si="1"/>
        <v>746249</v>
      </c>
      <c r="O10" s="68">
        <f t="shared" si="2"/>
        <v>133.66451728461399</v>
      </c>
      <c r="P10" s="69"/>
    </row>
    <row r="11" spans="1:133">
      <c r="A11" s="64"/>
      <c r="B11" s="65">
        <v>519</v>
      </c>
      <c r="C11" s="66" t="s">
        <v>55</v>
      </c>
      <c r="D11" s="67">
        <v>344160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344160</v>
      </c>
      <c r="O11" s="68">
        <f t="shared" si="2"/>
        <v>61.644277270284796</v>
      </c>
      <c r="P11" s="69"/>
    </row>
    <row r="12" spans="1:133" ht="15.75">
      <c r="A12" s="70" t="s">
        <v>25</v>
      </c>
      <c r="B12" s="71"/>
      <c r="C12" s="72"/>
      <c r="D12" s="73">
        <f t="shared" ref="D12:M12" si="3">SUM(D13:D14)</f>
        <v>3481153</v>
      </c>
      <c r="E12" s="73">
        <f t="shared" si="3"/>
        <v>3407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3484560</v>
      </c>
      <c r="O12" s="75">
        <f t="shared" si="2"/>
        <v>624.13756045137018</v>
      </c>
      <c r="P12" s="76"/>
    </row>
    <row r="13" spans="1:133">
      <c r="A13" s="64"/>
      <c r="B13" s="65">
        <v>521</v>
      </c>
      <c r="C13" s="66" t="s">
        <v>26</v>
      </c>
      <c r="D13" s="67">
        <v>2193659</v>
      </c>
      <c r="E13" s="67">
        <v>3407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2197066</v>
      </c>
      <c r="O13" s="68">
        <f t="shared" si="2"/>
        <v>393.52785240909907</v>
      </c>
      <c r="P13" s="69"/>
    </row>
    <row r="14" spans="1:133">
      <c r="A14" s="64"/>
      <c r="B14" s="65">
        <v>522</v>
      </c>
      <c r="C14" s="66" t="s">
        <v>27</v>
      </c>
      <c r="D14" s="67">
        <v>1287494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1287494</v>
      </c>
      <c r="O14" s="68">
        <f t="shared" si="2"/>
        <v>230.60970804227119</v>
      </c>
      <c r="P14" s="69"/>
    </row>
    <row r="15" spans="1:133" ht="15.75">
      <c r="A15" s="70" t="s">
        <v>28</v>
      </c>
      <c r="B15" s="71"/>
      <c r="C15" s="72"/>
      <c r="D15" s="73">
        <f t="shared" ref="D15:M15" si="4">SUM(D16:D17)</f>
        <v>1445418</v>
      </c>
      <c r="E15" s="73">
        <f t="shared" si="4"/>
        <v>0</v>
      </c>
      <c r="F15" s="73">
        <f t="shared" si="4"/>
        <v>0</v>
      </c>
      <c r="G15" s="73">
        <f t="shared" si="4"/>
        <v>593776</v>
      </c>
      <c r="H15" s="73">
        <f t="shared" si="4"/>
        <v>0</v>
      </c>
      <c r="I15" s="73">
        <f t="shared" si="4"/>
        <v>0</v>
      </c>
      <c r="J15" s="73">
        <f t="shared" si="4"/>
        <v>0</v>
      </c>
      <c r="K15" s="73">
        <f t="shared" si="4"/>
        <v>0</v>
      </c>
      <c r="L15" s="73">
        <f t="shared" si="4"/>
        <v>0</v>
      </c>
      <c r="M15" s="73">
        <f t="shared" si="4"/>
        <v>0</v>
      </c>
      <c r="N15" s="73">
        <f t="shared" si="1"/>
        <v>2039194</v>
      </c>
      <c r="O15" s="75">
        <f t="shared" si="2"/>
        <v>365.25058212430594</v>
      </c>
      <c r="P15" s="76"/>
    </row>
    <row r="16" spans="1:133">
      <c r="A16" s="64"/>
      <c r="B16" s="65">
        <v>541</v>
      </c>
      <c r="C16" s="66" t="s">
        <v>56</v>
      </c>
      <c r="D16" s="67">
        <v>1000849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1000849</v>
      </c>
      <c r="O16" s="68">
        <f t="shared" si="2"/>
        <v>179.26723983521404</v>
      </c>
      <c r="P16" s="69"/>
    </row>
    <row r="17" spans="1:119">
      <c r="A17" s="64"/>
      <c r="B17" s="65">
        <v>549</v>
      </c>
      <c r="C17" s="66" t="s">
        <v>57</v>
      </c>
      <c r="D17" s="67">
        <v>444569</v>
      </c>
      <c r="E17" s="67">
        <v>0</v>
      </c>
      <c r="F17" s="67">
        <v>0</v>
      </c>
      <c r="G17" s="67">
        <v>593776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1038345</v>
      </c>
      <c r="O17" s="68">
        <f t="shared" si="2"/>
        <v>185.98334228909189</v>
      </c>
      <c r="P17" s="69"/>
    </row>
    <row r="18" spans="1:119" ht="15.75">
      <c r="A18" s="70" t="s">
        <v>58</v>
      </c>
      <c r="B18" s="71"/>
      <c r="C18" s="72"/>
      <c r="D18" s="73">
        <f t="shared" ref="D18:M18" si="5">SUM(D19:D20)</f>
        <v>28785</v>
      </c>
      <c r="E18" s="73">
        <f t="shared" si="5"/>
        <v>57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0</v>
      </c>
      <c r="J18" s="73">
        <f t="shared" si="5"/>
        <v>0</v>
      </c>
      <c r="K18" s="73">
        <f t="shared" si="5"/>
        <v>111153</v>
      </c>
      <c r="L18" s="73">
        <f t="shared" si="5"/>
        <v>0</v>
      </c>
      <c r="M18" s="73">
        <f t="shared" si="5"/>
        <v>0</v>
      </c>
      <c r="N18" s="73">
        <f t="shared" si="1"/>
        <v>139995</v>
      </c>
      <c r="O18" s="75">
        <f t="shared" si="2"/>
        <v>25.075228371843096</v>
      </c>
      <c r="P18" s="69"/>
    </row>
    <row r="19" spans="1:119">
      <c r="A19" s="64"/>
      <c r="B19" s="65">
        <v>581</v>
      </c>
      <c r="C19" s="66" t="s">
        <v>59</v>
      </c>
      <c r="D19" s="67">
        <v>28785</v>
      </c>
      <c r="E19" s="67">
        <v>57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28842</v>
      </c>
      <c r="O19" s="68">
        <f t="shared" si="2"/>
        <v>5.1660397635679738</v>
      </c>
      <c r="P19" s="69"/>
    </row>
    <row r="20" spans="1:119" ht="15.75" thickBot="1">
      <c r="A20" s="64"/>
      <c r="B20" s="65">
        <v>590</v>
      </c>
      <c r="C20" s="66" t="s">
        <v>60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111153</v>
      </c>
      <c r="L20" s="67">
        <v>0</v>
      </c>
      <c r="M20" s="67">
        <v>0</v>
      </c>
      <c r="N20" s="67">
        <f t="shared" si="1"/>
        <v>111153</v>
      </c>
      <c r="O20" s="68">
        <f t="shared" si="2"/>
        <v>19.909188608275119</v>
      </c>
      <c r="P20" s="69"/>
    </row>
    <row r="21" spans="1:119" ht="16.5" thickBot="1">
      <c r="A21" s="77" t="s">
        <v>10</v>
      </c>
      <c r="B21" s="78"/>
      <c r="C21" s="79"/>
      <c r="D21" s="80">
        <f>SUM(D5,D12,D15,D18)</f>
        <v>6060465</v>
      </c>
      <c r="E21" s="80">
        <f t="shared" ref="E21:M21" si="6">SUM(E5,E12,E15,E18)</f>
        <v>3464</v>
      </c>
      <c r="F21" s="80">
        <f t="shared" si="6"/>
        <v>0</v>
      </c>
      <c r="G21" s="80">
        <f t="shared" si="6"/>
        <v>593776</v>
      </c>
      <c r="H21" s="80">
        <f t="shared" si="6"/>
        <v>0</v>
      </c>
      <c r="I21" s="80">
        <f t="shared" si="6"/>
        <v>0</v>
      </c>
      <c r="J21" s="80">
        <f t="shared" si="6"/>
        <v>0</v>
      </c>
      <c r="K21" s="80">
        <f t="shared" si="6"/>
        <v>857402</v>
      </c>
      <c r="L21" s="80">
        <f t="shared" si="6"/>
        <v>0</v>
      </c>
      <c r="M21" s="80">
        <f t="shared" si="6"/>
        <v>0</v>
      </c>
      <c r="N21" s="80">
        <f t="shared" si="1"/>
        <v>7515107</v>
      </c>
      <c r="O21" s="81">
        <f t="shared" si="2"/>
        <v>1346.0696758015404</v>
      </c>
      <c r="P21" s="62"/>
      <c r="Q21" s="82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</row>
    <row r="22" spans="1:119">
      <c r="A22" s="84"/>
      <c r="B22" s="85"/>
      <c r="C22" s="85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7"/>
    </row>
    <row r="23" spans="1:119">
      <c r="A23" s="88"/>
      <c r="B23" s="89"/>
      <c r="C23" s="89"/>
      <c r="D23" s="90"/>
      <c r="E23" s="90"/>
      <c r="F23" s="90"/>
      <c r="G23" s="90"/>
      <c r="H23" s="90"/>
      <c r="I23" s="90"/>
      <c r="J23" s="90"/>
      <c r="K23" s="90"/>
      <c r="L23" s="117" t="s">
        <v>61</v>
      </c>
      <c r="M23" s="117"/>
      <c r="N23" s="117"/>
      <c r="O23" s="91">
        <v>5583</v>
      </c>
    </row>
    <row r="24" spans="1:119">
      <c r="A24" s="118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20"/>
    </row>
    <row r="25" spans="1:119" ht="15.75" customHeight="1" thickBot="1">
      <c r="A25" s="121" t="s">
        <v>40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3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1015228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855045</v>
      </c>
      <c r="L5" s="24">
        <f t="shared" si="0"/>
        <v>0</v>
      </c>
      <c r="M5" s="24">
        <f t="shared" si="0"/>
        <v>0</v>
      </c>
      <c r="N5" s="25">
        <f t="shared" ref="N5:N22" si="1">SUM(D5:M5)</f>
        <v>1870273</v>
      </c>
      <c r="O5" s="30">
        <f t="shared" ref="O5:O22" si="2">(N5/O$24)</f>
        <v>336.98612612612612</v>
      </c>
      <c r="P5" s="6"/>
    </row>
    <row r="6" spans="1:133">
      <c r="A6" s="12"/>
      <c r="B6" s="42">
        <v>511</v>
      </c>
      <c r="C6" s="19" t="s">
        <v>19</v>
      </c>
      <c r="D6" s="43">
        <v>109171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109171</v>
      </c>
      <c r="O6" s="44">
        <f t="shared" si="2"/>
        <v>19.670450450450449</v>
      </c>
      <c r="P6" s="9"/>
    </row>
    <row r="7" spans="1:133">
      <c r="A7" s="12"/>
      <c r="B7" s="42">
        <v>512</v>
      </c>
      <c r="C7" s="19" t="s">
        <v>20</v>
      </c>
      <c r="D7" s="43">
        <v>343195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343195</v>
      </c>
      <c r="O7" s="44">
        <f t="shared" si="2"/>
        <v>61.836936936936937</v>
      </c>
      <c r="P7" s="9"/>
    </row>
    <row r="8" spans="1:133">
      <c r="A8" s="12"/>
      <c r="B8" s="42">
        <v>513</v>
      </c>
      <c r="C8" s="19" t="s">
        <v>21</v>
      </c>
      <c r="D8" s="43">
        <v>210666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210666</v>
      </c>
      <c r="O8" s="44">
        <f t="shared" si="2"/>
        <v>37.957837837837836</v>
      </c>
      <c r="P8" s="9"/>
    </row>
    <row r="9" spans="1:133">
      <c r="A9" s="12"/>
      <c r="B9" s="42">
        <v>514</v>
      </c>
      <c r="C9" s="19" t="s">
        <v>22</v>
      </c>
      <c r="D9" s="43">
        <v>44284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44284</v>
      </c>
      <c r="O9" s="44">
        <f t="shared" si="2"/>
        <v>7.9790990990990993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855045</v>
      </c>
      <c r="L10" s="43">
        <v>0</v>
      </c>
      <c r="M10" s="43">
        <v>0</v>
      </c>
      <c r="N10" s="43">
        <f t="shared" si="1"/>
        <v>855045</v>
      </c>
      <c r="O10" s="44">
        <f t="shared" si="2"/>
        <v>154.06216216216217</v>
      </c>
      <c r="P10" s="9"/>
    </row>
    <row r="11" spans="1:133">
      <c r="A11" s="12"/>
      <c r="B11" s="42">
        <v>519</v>
      </c>
      <c r="C11" s="19" t="s">
        <v>24</v>
      </c>
      <c r="D11" s="43">
        <v>307912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307912</v>
      </c>
      <c r="O11" s="44">
        <f t="shared" si="2"/>
        <v>55.479639639639643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3344243</v>
      </c>
      <c r="E12" s="29">
        <f t="shared" si="3"/>
        <v>385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3344628</v>
      </c>
      <c r="O12" s="41">
        <f t="shared" si="2"/>
        <v>602.63567567567566</v>
      </c>
      <c r="P12" s="10"/>
    </row>
    <row r="13" spans="1:133">
      <c r="A13" s="12"/>
      <c r="B13" s="42">
        <v>521</v>
      </c>
      <c r="C13" s="19" t="s">
        <v>26</v>
      </c>
      <c r="D13" s="43">
        <v>2103463</v>
      </c>
      <c r="E13" s="43">
        <v>385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2103848</v>
      </c>
      <c r="O13" s="44">
        <f t="shared" si="2"/>
        <v>379.07171171171171</v>
      </c>
      <c r="P13" s="9"/>
    </row>
    <row r="14" spans="1:133">
      <c r="A14" s="12"/>
      <c r="B14" s="42">
        <v>522</v>
      </c>
      <c r="C14" s="19" t="s">
        <v>27</v>
      </c>
      <c r="D14" s="43">
        <v>1240780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1240780</v>
      </c>
      <c r="O14" s="44">
        <f t="shared" si="2"/>
        <v>223.56396396396397</v>
      </c>
      <c r="P14" s="9"/>
    </row>
    <row r="15" spans="1:133" ht="15.75">
      <c r="A15" s="26" t="s">
        <v>45</v>
      </c>
      <c r="B15" s="27"/>
      <c r="C15" s="28"/>
      <c r="D15" s="29">
        <f t="shared" ref="D15:M15" si="4">SUM(D16:D16)</f>
        <v>0</v>
      </c>
      <c r="E15" s="29">
        <f t="shared" si="4"/>
        <v>0</v>
      </c>
      <c r="F15" s="29">
        <f t="shared" si="4"/>
        <v>0</v>
      </c>
      <c r="G15" s="29">
        <f t="shared" si="4"/>
        <v>572764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572764</v>
      </c>
      <c r="O15" s="41">
        <f t="shared" si="2"/>
        <v>103.20072072072072</v>
      </c>
      <c r="P15" s="10"/>
    </row>
    <row r="16" spans="1:133">
      <c r="A16" s="12"/>
      <c r="B16" s="42">
        <v>539</v>
      </c>
      <c r="C16" s="19" t="s">
        <v>46</v>
      </c>
      <c r="D16" s="43">
        <v>0</v>
      </c>
      <c r="E16" s="43">
        <v>0</v>
      </c>
      <c r="F16" s="43">
        <v>0</v>
      </c>
      <c r="G16" s="43">
        <v>572764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572764</v>
      </c>
      <c r="O16" s="44">
        <f t="shared" si="2"/>
        <v>103.20072072072072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SUM(D18:D19)</f>
        <v>1293909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1293909</v>
      </c>
      <c r="O17" s="41">
        <f t="shared" si="2"/>
        <v>233.13675675675677</v>
      </c>
      <c r="P17" s="10"/>
    </row>
    <row r="18" spans="1:119">
      <c r="A18" s="12"/>
      <c r="B18" s="42">
        <v>541</v>
      </c>
      <c r="C18" s="19" t="s">
        <v>29</v>
      </c>
      <c r="D18" s="43">
        <v>986156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986156</v>
      </c>
      <c r="O18" s="44">
        <f t="shared" si="2"/>
        <v>177.68576576576578</v>
      </c>
      <c r="P18" s="9"/>
    </row>
    <row r="19" spans="1:119">
      <c r="A19" s="12"/>
      <c r="B19" s="42">
        <v>549</v>
      </c>
      <c r="C19" s="19" t="s">
        <v>30</v>
      </c>
      <c r="D19" s="43">
        <v>307753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307753</v>
      </c>
      <c r="O19" s="44">
        <f t="shared" si="2"/>
        <v>55.450990990990988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SUM(D21:D21)</f>
        <v>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119573</v>
      </c>
      <c r="L20" s="29">
        <f t="shared" si="6"/>
        <v>0</v>
      </c>
      <c r="M20" s="29">
        <f t="shared" si="6"/>
        <v>0</v>
      </c>
      <c r="N20" s="29">
        <f t="shared" si="1"/>
        <v>119573</v>
      </c>
      <c r="O20" s="41">
        <f t="shared" si="2"/>
        <v>21.544684684684686</v>
      </c>
      <c r="P20" s="9"/>
    </row>
    <row r="21" spans="1:119" ht="15.75" thickBot="1">
      <c r="A21" s="12"/>
      <c r="B21" s="42">
        <v>590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119573</v>
      </c>
      <c r="L21" s="43">
        <v>0</v>
      </c>
      <c r="M21" s="43">
        <v>0</v>
      </c>
      <c r="N21" s="43">
        <f t="shared" si="1"/>
        <v>119573</v>
      </c>
      <c r="O21" s="44">
        <f t="shared" si="2"/>
        <v>21.544684684684686</v>
      </c>
      <c r="P21" s="9"/>
    </row>
    <row r="22" spans="1:119" ht="16.5" thickBot="1">
      <c r="A22" s="13" t="s">
        <v>10</v>
      </c>
      <c r="B22" s="21"/>
      <c r="C22" s="20"/>
      <c r="D22" s="14">
        <f>SUM(D5,D12,D15,D17,D20)</f>
        <v>5653380</v>
      </c>
      <c r="E22" s="14">
        <f t="shared" ref="E22:M22" si="7">SUM(E5,E12,E15,E17,E20)</f>
        <v>385</v>
      </c>
      <c r="F22" s="14">
        <f t="shared" si="7"/>
        <v>0</v>
      </c>
      <c r="G22" s="14">
        <f t="shared" si="7"/>
        <v>572764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974618</v>
      </c>
      <c r="L22" s="14">
        <f t="shared" si="7"/>
        <v>0</v>
      </c>
      <c r="M22" s="14">
        <f t="shared" si="7"/>
        <v>0</v>
      </c>
      <c r="N22" s="14">
        <f t="shared" si="1"/>
        <v>7201147</v>
      </c>
      <c r="O22" s="35">
        <f t="shared" si="2"/>
        <v>1297.503963963964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3" t="s">
        <v>53</v>
      </c>
      <c r="M24" s="93"/>
      <c r="N24" s="93"/>
      <c r="O24" s="39">
        <v>5550</v>
      </c>
    </row>
    <row r="25" spans="1:119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  <row r="26" spans="1:119" ht="15.75" customHeight="1" thickBot="1">
      <c r="A26" s="97" t="s">
        <v>40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1038347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599013</v>
      </c>
      <c r="L5" s="24">
        <f t="shared" si="0"/>
        <v>0</v>
      </c>
      <c r="M5" s="24">
        <f t="shared" si="0"/>
        <v>0</v>
      </c>
      <c r="N5" s="25">
        <f t="shared" ref="N5:N25" si="1">SUM(D5:M5)</f>
        <v>1637360</v>
      </c>
      <c r="O5" s="30">
        <f t="shared" ref="O5:O25" si="2">(N5/O$27)</f>
        <v>293.53890283255646</v>
      </c>
      <c r="P5" s="6"/>
    </row>
    <row r="6" spans="1:133">
      <c r="A6" s="12"/>
      <c r="B6" s="42">
        <v>511</v>
      </c>
      <c r="C6" s="19" t="s">
        <v>19</v>
      </c>
      <c r="D6" s="43">
        <v>109771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109771</v>
      </c>
      <c r="O6" s="44">
        <f t="shared" si="2"/>
        <v>19.679275726066692</v>
      </c>
      <c r="P6" s="9"/>
    </row>
    <row r="7" spans="1:133">
      <c r="A7" s="12"/>
      <c r="B7" s="42">
        <v>512</v>
      </c>
      <c r="C7" s="19" t="s">
        <v>20</v>
      </c>
      <c r="D7" s="43">
        <v>335602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335602</v>
      </c>
      <c r="O7" s="44">
        <f t="shared" si="2"/>
        <v>60.165292219433489</v>
      </c>
      <c r="P7" s="9"/>
    </row>
    <row r="8" spans="1:133">
      <c r="A8" s="12"/>
      <c r="B8" s="42">
        <v>513</v>
      </c>
      <c r="C8" s="19" t="s">
        <v>21</v>
      </c>
      <c r="D8" s="43">
        <v>208778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208778</v>
      </c>
      <c r="O8" s="44">
        <f t="shared" si="2"/>
        <v>37.428827536751527</v>
      </c>
      <c r="P8" s="9"/>
    </row>
    <row r="9" spans="1:133">
      <c r="A9" s="12"/>
      <c r="B9" s="42">
        <v>514</v>
      </c>
      <c r="C9" s="19" t="s">
        <v>22</v>
      </c>
      <c r="D9" s="43">
        <v>45600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45600</v>
      </c>
      <c r="O9" s="44">
        <f t="shared" si="2"/>
        <v>8.1749731086410904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599013</v>
      </c>
      <c r="L10" s="43">
        <v>0</v>
      </c>
      <c r="M10" s="43">
        <v>0</v>
      </c>
      <c r="N10" s="43">
        <f t="shared" si="1"/>
        <v>599013</v>
      </c>
      <c r="O10" s="44">
        <f t="shared" si="2"/>
        <v>107.38849049838652</v>
      </c>
      <c r="P10" s="9"/>
    </row>
    <row r="11" spans="1:133">
      <c r="A11" s="12"/>
      <c r="B11" s="42">
        <v>519</v>
      </c>
      <c r="C11" s="19" t="s">
        <v>24</v>
      </c>
      <c r="D11" s="43">
        <v>338596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338596</v>
      </c>
      <c r="O11" s="44">
        <f t="shared" si="2"/>
        <v>60.702043743277159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3357705</v>
      </c>
      <c r="E12" s="29">
        <f t="shared" si="3"/>
        <v>125</v>
      </c>
      <c r="F12" s="29">
        <f t="shared" si="3"/>
        <v>0</v>
      </c>
      <c r="G12" s="29">
        <f t="shared" si="3"/>
        <v>49753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3407583</v>
      </c>
      <c r="O12" s="41">
        <f t="shared" si="2"/>
        <v>610.89691645751168</v>
      </c>
      <c r="P12" s="10"/>
    </row>
    <row r="13" spans="1:133">
      <c r="A13" s="12"/>
      <c r="B13" s="42">
        <v>521</v>
      </c>
      <c r="C13" s="19" t="s">
        <v>26</v>
      </c>
      <c r="D13" s="43">
        <v>2135079</v>
      </c>
      <c r="E13" s="43">
        <v>0</v>
      </c>
      <c r="F13" s="43">
        <v>0</v>
      </c>
      <c r="G13" s="43">
        <v>31003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2166082</v>
      </c>
      <c r="O13" s="44">
        <f t="shared" si="2"/>
        <v>388.32592326998923</v>
      </c>
      <c r="P13" s="9"/>
    </row>
    <row r="14" spans="1:133">
      <c r="A14" s="12"/>
      <c r="B14" s="42">
        <v>522</v>
      </c>
      <c r="C14" s="19" t="s">
        <v>27</v>
      </c>
      <c r="D14" s="43">
        <v>1222626</v>
      </c>
      <c r="E14" s="43">
        <v>0</v>
      </c>
      <c r="F14" s="43">
        <v>0</v>
      </c>
      <c r="G14" s="43">
        <v>18750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1241376</v>
      </c>
      <c r="O14" s="44">
        <f t="shared" si="2"/>
        <v>222.54858372176406</v>
      </c>
      <c r="P14" s="9"/>
    </row>
    <row r="15" spans="1:133">
      <c r="A15" s="12"/>
      <c r="B15" s="42">
        <v>529</v>
      </c>
      <c r="C15" s="19" t="s">
        <v>44</v>
      </c>
      <c r="D15" s="43">
        <v>0</v>
      </c>
      <c r="E15" s="43">
        <v>125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125</v>
      </c>
      <c r="O15" s="44">
        <f t="shared" si="2"/>
        <v>2.2409465758336321E-2</v>
      </c>
      <c r="P15" s="9"/>
    </row>
    <row r="16" spans="1:133" ht="15.75">
      <c r="A16" s="26" t="s">
        <v>45</v>
      </c>
      <c r="B16" s="27"/>
      <c r="C16" s="28"/>
      <c r="D16" s="29">
        <f t="shared" ref="D16:M16" si="4">SUM(D17:D17)</f>
        <v>0</v>
      </c>
      <c r="E16" s="29">
        <f t="shared" si="4"/>
        <v>106197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106197</v>
      </c>
      <c r="O16" s="41">
        <f t="shared" si="2"/>
        <v>19.03854428110434</v>
      </c>
      <c r="P16" s="10"/>
    </row>
    <row r="17" spans="1:119">
      <c r="A17" s="12"/>
      <c r="B17" s="42">
        <v>539</v>
      </c>
      <c r="C17" s="19" t="s">
        <v>46</v>
      </c>
      <c r="D17" s="43">
        <v>0</v>
      </c>
      <c r="E17" s="43">
        <v>106197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106197</v>
      </c>
      <c r="O17" s="44">
        <f t="shared" si="2"/>
        <v>19.03854428110434</v>
      </c>
      <c r="P17" s="9"/>
    </row>
    <row r="18" spans="1:119" ht="15.75">
      <c r="A18" s="26" t="s">
        <v>28</v>
      </c>
      <c r="B18" s="27"/>
      <c r="C18" s="28"/>
      <c r="D18" s="29">
        <f t="shared" ref="D18:M18" si="5">SUM(D19:D20)</f>
        <v>1277288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1277288</v>
      </c>
      <c r="O18" s="41">
        <f t="shared" si="2"/>
        <v>228.98673359627105</v>
      </c>
      <c r="P18" s="10"/>
    </row>
    <row r="19" spans="1:119">
      <c r="A19" s="12"/>
      <c r="B19" s="42">
        <v>541</v>
      </c>
      <c r="C19" s="19" t="s">
        <v>29</v>
      </c>
      <c r="D19" s="43">
        <v>536909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536909</v>
      </c>
      <c r="O19" s="44">
        <f t="shared" si="2"/>
        <v>96.254750806740773</v>
      </c>
      <c r="P19" s="9"/>
    </row>
    <row r="20" spans="1:119">
      <c r="A20" s="12"/>
      <c r="B20" s="42">
        <v>549</v>
      </c>
      <c r="C20" s="19" t="s">
        <v>30</v>
      </c>
      <c r="D20" s="43">
        <v>740379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740379</v>
      </c>
      <c r="O20" s="44">
        <f t="shared" si="2"/>
        <v>132.73198278953029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SUM(D22:D24)</f>
        <v>2467</v>
      </c>
      <c r="E21" s="29">
        <f t="shared" si="6"/>
        <v>0</v>
      </c>
      <c r="F21" s="29">
        <f t="shared" si="6"/>
        <v>0</v>
      </c>
      <c r="G21" s="29">
        <f t="shared" si="6"/>
        <v>1432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139759</v>
      </c>
      <c r="L21" s="29">
        <f t="shared" si="6"/>
        <v>0</v>
      </c>
      <c r="M21" s="29">
        <f t="shared" si="6"/>
        <v>0</v>
      </c>
      <c r="N21" s="29">
        <f t="shared" si="1"/>
        <v>143658</v>
      </c>
      <c r="O21" s="41">
        <f t="shared" si="2"/>
        <v>25.754392255288632</v>
      </c>
      <c r="P21" s="9"/>
    </row>
    <row r="22" spans="1:119">
      <c r="A22" s="12"/>
      <c r="B22" s="42">
        <v>581</v>
      </c>
      <c r="C22" s="19" t="s">
        <v>31</v>
      </c>
      <c r="D22" s="43">
        <v>0</v>
      </c>
      <c r="E22" s="43">
        <v>0</v>
      </c>
      <c r="F22" s="43">
        <v>0</v>
      </c>
      <c r="G22" s="43">
        <v>1432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1432</v>
      </c>
      <c r="O22" s="44">
        <f t="shared" si="2"/>
        <v>0.25672283972750087</v>
      </c>
      <c r="P22" s="9"/>
    </row>
    <row r="23" spans="1:119">
      <c r="A23" s="12"/>
      <c r="B23" s="42">
        <v>590</v>
      </c>
      <c r="C23" s="19" t="s">
        <v>33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139759</v>
      </c>
      <c r="L23" s="43">
        <v>0</v>
      </c>
      <c r="M23" s="43">
        <v>0</v>
      </c>
      <c r="N23" s="43">
        <f t="shared" si="1"/>
        <v>139759</v>
      </c>
      <c r="O23" s="44">
        <f t="shared" si="2"/>
        <v>25.055396199354607</v>
      </c>
      <c r="P23" s="9"/>
    </row>
    <row r="24" spans="1:119" ht="15.75" thickBot="1">
      <c r="A24" s="12"/>
      <c r="B24" s="42">
        <v>591</v>
      </c>
      <c r="C24" s="19" t="s">
        <v>34</v>
      </c>
      <c r="D24" s="43">
        <v>2467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2467</v>
      </c>
      <c r="O24" s="44">
        <f t="shared" si="2"/>
        <v>0.44227321620652565</v>
      </c>
      <c r="P24" s="9"/>
    </row>
    <row r="25" spans="1:119" ht="16.5" thickBot="1">
      <c r="A25" s="13" t="s">
        <v>10</v>
      </c>
      <c r="B25" s="21"/>
      <c r="C25" s="20"/>
      <c r="D25" s="14">
        <f>SUM(D5,D12,D16,D18,D21)</f>
        <v>5675807</v>
      </c>
      <c r="E25" s="14">
        <f t="shared" ref="E25:M25" si="7">SUM(E5,E12,E16,E18,E21)</f>
        <v>106322</v>
      </c>
      <c r="F25" s="14">
        <f t="shared" si="7"/>
        <v>0</v>
      </c>
      <c r="G25" s="14">
        <f t="shared" si="7"/>
        <v>51185</v>
      </c>
      <c r="H25" s="14">
        <f t="shared" si="7"/>
        <v>0</v>
      </c>
      <c r="I25" s="14">
        <f t="shared" si="7"/>
        <v>0</v>
      </c>
      <c r="J25" s="14">
        <f t="shared" si="7"/>
        <v>0</v>
      </c>
      <c r="K25" s="14">
        <f t="shared" si="7"/>
        <v>738772</v>
      </c>
      <c r="L25" s="14">
        <f t="shared" si="7"/>
        <v>0</v>
      </c>
      <c r="M25" s="14">
        <f t="shared" si="7"/>
        <v>0</v>
      </c>
      <c r="N25" s="14">
        <f t="shared" si="1"/>
        <v>6572086</v>
      </c>
      <c r="O25" s="35">
        <f t="shared" si="2"/>
        <v>1178.2154894227322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47</v>
      </c>
      <c r="M27" s="93"/>
      <c r="N27" s="93"/>
      <c r="O27" s="39">
        <v>5578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40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966323</v>
      </c>
      <c r="E5" s="24">
        <f t="shared" si="0"/>
        <v>0</v>
      </c>
      <c r="F5" s="24">
        <f t="shared" si="0"/>
        <v>0</v>
      </c>
      <c r="G5" s="24">
        <f t="shared" si="0"/>
        <v>11338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566786</v>
      </c>
      <c r="L5" s="24">
        <f t="shared" si="0"/>
        <v>0</v>
      </c>
      <c r="M5" s="24">
        <f t="shared" si="0"/>
        <v>0</v>
      </c>
      <c r="N5" s="25">
        <f t="shared" ref="N5:N23" si="1">SUM(D5:M5)</f>
        <v>1544447</v>
      </c>
      <c r="O5" s="30">
        <f t="shared" ref="O5:O23" si="2">(N5/O$25)</f>
        <v>276.73302275577851</v>
      </c>
      <c r="P5" s="6"/>
    </row>
    <row r="6" spans="1:133">
      <c r="A6" s="12"/>
      <c r="B6" s="42">
        <v>511</v>
      </c>
      <c r="C6" s="19" t="s">
        <v>19</v>
      </c>
      <c r="D6" s="43">
        <v>95468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95468</v>
      </c>
      <c r="O6" s="44">
        <f t="shared" si="2"/>
        <v>17.105895000895895</v>
      </c>
      <c r="P6" s="9"/>
    </row>
    <row r="7" spans="1:133">
      <c r="A7" s="12"/>
      <c r="B7" s="42">
        <v>512</v>
      </c>
      <c r="C7" s="19" t="s">
        <v>20</v>
      </c>
      <c r="D7" s="43">
        <v>325268</v>
      </c>
      <c r="E7" s="43">
        <v>0</v>
      </c>
      <c r="F7" s="43">
        <v>0</v>
      </c>
      <c r="G7" s="43">
        <v>11338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336606</v>
      </c>
      <c r="O7" s="44">
        <f t="shared" si="2"/>
        <v>60.312847160007166</v>
      </c>
      <c r="P7" s="9"/>
    </row>
    <row r="8" spans="1:133">
      <c r="A8" s="12"/>
      <c r="B8" s="42">
        <v>513</v>
      </c>
      <c r="C8" s="19" t="s">
        <v>21</v>
      </c>
      <c r="D8" s="43">
        <v>195090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195090</v>
      </c>
      <c r="O8" s="44">
        <f t="shared" si="2"/>
        <v>34.956101057158214</v>
      </c>
      <c r="P8" s="9"/>
    </row>
    <row r="9" spans="1:133">
      <c r="A9" s="12"/>
      <c r="B9" s="42">
        <v>514</v>
      </c>
      <c r="C9" s="19" t="s">
        <v>22</v>
      </c>
      <c r="D9" s="43">
        <v>44444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44444</v>
      </c>
      <c r="O9" s="44">
        <f t="shared" si="2"/>
        <v>7.9634474108582696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566786</v>
      </c>
      <c r="L10" s="43">
        <v>0</v>
      </c>
      <c r="M10" s="43">
        <v>0</v>
      </c>
      <c r="N10" s="43">
        <f t="shared" si="1"/>
        <v>566786</v>
      </c>
      <c r="O10" s="44">
        <f t="shared" si="2"/>
        <v>101.55635190826017</v>
      </c>
      <c r="P10" s="9"/>
    </row>
    <row r="11" spans="1:133">
      <c r="A11" s="12"/>
      <c r="B11" s="42">
        <v>519</v>
      </c>
      <c r="C11" s="19" t="s">
        <v>24</v>
      </c>
      <c r="D11" s="43">
        <v>306053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306053</v>
      </c>
      <c r="O11" s="44">
        <f t="shared" si="2"/>
        <v>54.838380218598815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2935102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2935102</v>
      </c>
      <c r="O12" s="41">
        <f t="shared" si="2"/>
        <v>525.90969360329689</v>
      </c>
      <c r="P12" s="10"/>
    </row>
    <row r="13" spans="1:133">
      <c r="A13" s="12"/>
      <c r="B13" s="42">
        <v>521</v>
      </c>
      <c r="C13" s="19" t="s">
        <v>26</v>
      </c>
      <c r="D13" s="43">
        <v>1722678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1722678</v>
      </c>
      <c r="O13" s="44">
        <f t="shared" si="2"/>
        <v>308.66833900734633</v>
      </c>
      <c r="P13" s="9"/>
    </row>
    <row r="14" spans="1:133">
      <c r="A14" s="12"/>
      <c r="B14" s="42">
        <v>522</v>
      </c>
      <c r="C14" s="19" t="s">
        <v>27</v>
      </c>
      <c r="D14" s="43">
        <v>1212424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1212424</v>
      </c>
      <c r="O14" s="44">
        <f t="shared" si="2"/>
        <v>217.24135459595055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1760663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1760663</v>
      </c>
      <c r="O15" s="41">
        <f t="shared" si="2"/>
        <v>315.47446694140837</v>
      </c>
      <c r="P15" s="10"/>
    </row>
    <row r="16" spans="1:133">
      <c r="A16" s="12"/>
      <c r="B16" s="42">
        <v>541</v>
      </c>
      <c r="C16" s="19" t="s">
        <v>29</v>
      </c>
      <c r="D16" s="43">
        <v>649053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649053</v>
      </c>
      <c r="O16" s="44">
        <f t="shared" si="2"/>
        <v>116.2969001970973</v>
      </c>
      <c r="P16" s="9"/>
    </row>
    <row r="17" spans="1:119">
      <c r="A17" s="12"/>
      <c r="B17" s="42">
        <v>549</v>
      </c>
      <c r="C17" s="19" t="s">
        <v>30</v>
      </c>
      <c r="D17" s="43">
        <v>1111610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1111610</v>
      </c>
      <c r="O17" s="44">
        <f t="shared" si="2"/>
        <v>199.17756674431106</v>
      </c>
      <c r="P17" s="9"/>
    </row>
    <row r="18" spans="1:119" ht="15.75">
      <c r="A18" s="26" t="s">
        <v>35</v>
      </c>
      <c r="B18" s="27"/>
      <c r="C18" s="28"/>
      <c r="D18" s="29">
        <f t="shared" ref="D18:M18" si="5">SUM(D19:D22)</f>
        <v>749221</v>
      </c>
      <c r="E18" s="29">
        <f t="shared" si="5"/>
        <v>0</v>
      </c>
      <c r="F18" s="29">
        <f t="shared" si="5"/>
        <v>0</v>
      </c>
      <c r="G18" s="29">
        <f t="shared" si="5"/>
        <v>1705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127220</v>
      </c>
      <c r="L18" s="29">
        <f t="shared" si="5"/>
        <v>0</v>
      </c>
      <c r="M18" s="29">
        <f t="shared" si="5"/>
        <v>0</v>
      </c>
      <c r="N18" s="29">
        <f t="shared" si="1"/>
        <v>878146</v>
      </c>
      <c r="O18" s="41">
        <f t="shared" si="2"/>
        <v>157.3456369826196</v>
      </c>
      <c r="P18" s="9"/>
    </row>
    <row r="19" spans="1:119">
      <c r="A19" s="12"/>
      <c r="B19" s="42">
        <v>581</v>
      </c>
      <c r="C19" s="19" t="s">
        <v>31</v>
      </c>
      <c r="D19" s="43">
        <v>0</v>
      </c>
      <c r="E19" s="43">
        <v>0</v>
      </c>
      <c r="F19" s="43">
        <v>0</v>
      </c>
      <c r="G19" s="43">
        <v>1705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1705</v>
      </c>
      <c r="O19" s="44">
        <f t="shared" si="2"/>
        <v>0.3055008063071134</v>
      </c>
      <c r="P19" s="9"/>
    </row>
    <row r="20" spans="1:119">
      <c r="A20" s="12"/>
      <c r="B20" s="42">
        <v>584</v>
      </c>
      <c r="C20" s="19" t="s">
        <v>32</v>
      </c>
      <c r="D20" s="43">
        <v>731762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731762</v>
      </c>
      <c r="O20" s="44">
        <f t="shared" si="2"/>
        <v>131.11664576240818</v>
      </c>
      <c r="P20" s="9"/>
    </row>
    <row r="21" spans="1:119">
      <c r="A21" s="12"/>
      <c r="B21" s="42">
        <v>590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127220</v>
      </c>
      <c r="L21" s="43">
        <v>0</v>
      </c>
      <c r="M21" s="43">
        <v>0</v>
      </c>
      <c r="N21" s="43">
        <f t="shared" si="1"/>
        <v>127220</v>
      </c>
      <c r="O21" s="44">
        <f t="shared" si="2"/>
        <v>22.795197993191184</v>
      </c>
      <c r="P21" s="9"/>
    </row>
    <row r="22" spans="1:119" ht="15.75" thickBot="1">
      <c r="A22" s="12"/>
      <c r="B22" s="42">
        <v>591</v>
      </c>
      <c r="C22" s="19" t="s">
        <v>34</v>
      </c>
      <c r="D22" s="43">
        <v>17459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17459</v>
      </c>
      <c r="O22" s="44">
        <f t="shared" si="2"/>
        <v>3.1282924207131337</v>
      </c>
      <c r="P22" s="9"/>
    </row>
    <row r="23" spans="1:119" ht="16.5" thickBot="1">
      <c r="A23" s="13" t="s">
        <v>10</v>
      </c>
      <c r="B23" s="21"/>
      <c r="C23" s="20"/>
      <c r="D23" s="14">
        <f>SUM(D5,D12,D15,D18)</f>
        <v>6411309</v>
      </c>
      <c r="E23" s="14">
        <f t="shared" ref="E23:M23" si="6">SUM(E5,E12,E15,E18)</f>
        <v>0</v>
      </c>
      <c r="F23" s="14">
        <f t="shared" si="6"/>
        <v>0</v>
      </c>
      <c r="G23" s="14">
        <f t="shared" si="6"/>
        <v>13043</v>
      </c>
      <c r="H23" s="14">
        <f t="shared" si="6"/>
        <v>0</v>
      </c>
      <c r="I23" s="14">
        <f t="shared" si="6"/>
        <v>0</v>
      </c>
      <c r="J23" s="14">
        <f t="shared" si="6"/>
        <v>0</v>
      </c>
      <c r="K23" s="14">
        <f t="shared" si="6"/>
        <v>694006</v>
      </c>
      <c r="L23" s="14">
        <f t="shared" si="6"/>
        <v>0</v>
      </c>
      <c r="M23" s="14">
        <f t="shared" si="6"/>
        <v>0</v>
      </c>
      <c r="N23" s="14">
        <f t="shared" si="1"/>
        <v>7118358</v>
      </c>
      <c r="O23" s="35">
        <f t="shared" si="2"/>
        <v>1275.4628202831034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42</v>
      </c>
      <c r="M25" s="93"/>
      <c r="N25" s="93"/>
      <c r="O25" s="39">
        <v>5581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38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SUM(D6:D11)</f>
        <v>1083364</v>
      </c>
      <c r="E5" s="24">
        <f t="shared" ref="E5:M5" si="0">SUM(E6:E11)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453470</v>
      </c>
      <c r="L5" s="24">
        <f t="shared" si="0"/>
        <v>0</v>
      </c>
      <c r="M5" s="24">
        <f t="shared" si="0"/>
        <v>0</v>
      </c>
      <c r="N5" s="25">
        <f t="shared" ref="N5:N23" si="1">SUM(D5:M5)</f>
        <v>1536834</v>
      </c>
      <c r="O5" s="30">
        <f t="shared" ref="O5:O23" si="2">(N5/O$25)</f>
        <v>273.40935776552215</v>
      </c>
      <c r="P5" s="6"/>
    </row>
    <row r="6" spans="1:133">
      <c r="A6" s="12"/>
      <c r="B6" s="42">
        <v>511</v>
      </c>
      <c r="C6" s="19" t="s">
        <v>19</v>
      </c>
      <c r="D6" s="43">
        <v>104519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104519</v>
      </c>
      <c r="O6" s="44">
        <f t="shared" si="2"/>
        <v>18.594378224515211</v>
      </c>
      <c r="P6" s="9"/>
    </row>
    <row r="7" spans="1:133">
      <c r="A7" s="12"/>
      <c r="B7" s="42">
        <v>512</v>
      </c>
      <c r="C7" s="19" t="s">
        <v>20</v>
      </c>
      <c r="D7" s="43">
        <v>339859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339859</v>
      </c>
      <c r="O7" s="44">
        <f t="shared" si="2"/>
        <v>60.462373243195159</v>
      </c>
      <c r="P7" s="9"/>
    </row>
    <row r="8" spans="1:133">
      <c r="A8" s="12"/>
      <c r="B8" s="42">
        <v>513</v>
      </c>
      <c r="C8" s="19" t="s">
        <v>21</v>
      </c>
      <c r="D8" s="43">
        <v>192132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192132</v>
      </c>
      <c r="O8" s="44">
        <f t="shared" si="2"/>
        <v>34.181106564668205</v>
      </c>
      <c r="P8" s="9"/>
    </row>
    <row r="9" spans="1:133">
      <c r="A9" s="12"/>
      <c r="B9" s="42">
        <v>514</v>
      </c>
      <c r="C9" s="19" t="s">
        <v>22</v>
      </c>
      <c r="D9" s="43">
        <v>43863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43863</v>
      </c>
      <c r="O9" s="44">
        <f t="shared" si="2"/>
        <v>7.8034157623198723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453470</v>
      </c>
      <c r="L10" s="43">
        <v>0</v>
      </c>
      <c r="M10" s="43">
        <v>0</v>
      </c>
      <c r="N10" s="43">
        <f t="shared" si="1"/>
        <v>453470</v>
      </c>
      <c r="O10" s="44">
        <f t="shared" si="2"/>
        <v>80.674257249599719</v>
      </c>
      <c r="P10" s="9"/>
    </row>
    <row r="11" spans="1:133">
      <c r="A11" s="12"/>
      <c r="B11" s="42">
        <v>519</v>
      </c>
      <c r="C11" s="19" t="s">
        <v>24</v>
      </c>
      <c r="D11" s="43">
        <v>402991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402991</v>
      </c>
      <c r="O11" s="44">
        <f t="shared" si="2"/>
        <v>71.693826721223985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2939411</v>
      </c>
      <c r="E12" s="29">
        <f t="shared" si="3"/>
        <v>0</v>
      </c>
      <c r="F12" s="29">
        <f t="shared" si="3"/>
        <v>0</v>
      </c>
      <c r="G12" s="29">
        <f t="shared" si="3"/>
        <v>22412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2961823</v>
      </c>
      <c r="O12" s="41">
        <f t="shared" si="2"/>
        <v>526.92101049635301</v>
      </c>
      <c r="P12" s="10"/>
    </row>
    <row r="13" spans="1:133">
      <c r="A13" s="12"/>
      <c r="B13" s="42">
        <v>521</v>
      </c>
      <c r="C13" s="19" t="s">
        <v>26</v>
      </c>
      <c r="D13" s="43">
        <v>1671382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1671382</v>
      </c>
      <c r="O13" s="44">
        <f t="shared" si="2"/>
        <v>297.34602383917451</v>
      </c>
      <c r="P13" s="9"/>
    </row>
    <row r="14" spans="1:133">
      <c r="A14" s="12"/>
      <c r="B14" s="42">
        <v>522</v>
      </c>
      <c r="C14" s="19" t="s">
        <v>27</v>
      </c>
      <c r="D14" s="43">
        <v>1268029</v>
      </c>
      <c r="E14" s="43">
        <v>0</v>
      </c>
      <c r="F14" s="43">
        <v>0</v>
      </c>
      <c r="G14" s="43">
        <v>22412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1290441</v>
      </c>
      <c r="O14" s="44">
        <f t="shared" si="2"/>
        <v>229.57498665717844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1289114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1289114</v>
      </c>
      <c r="O15" s="41">
        <f t="shared" si="2"/>
        <v>229.33890766767479</v>
      </c>
      <c r="P15" s="10"/>
    </row>
    <row r="16" spans="1:133">
      <c r="A16" s="12"/>
      <c r="B16" s="42">
        <v>541</v>
      </c>
      <c r="C16" s="19" t="s">
        <v>29</v>
      </c>
      <c r="D16" s="43">
        <v>963495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963495</v>
      </c>
      <c r="O16" s="44">
        <f t="shared" si="2"/>
        <v>171.40989147838462</v>
      </c>
      <c r="P16" s="9"/>
    </row>
    <row r="17" spans="1:119">
      <c r="A17" s="12"/>
      <c r="B17" s="42">
        <v>549</v>
      </c>
      <c r="C17" s="19" t="s">
        <v>30</v>
      </c>
      <c r="D17" s="43">
        <v>325619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325619</v>
      </c>
      <c r="O17" s="44">
        <f t="shared" si="2"/>
        <v>57.929016189290159</v>
      </c>
      <c r="P17" s="9"/>
    </row>
    <row r="18" spans="1:119" ht="15.75">
      <c r="A18" s="26" t="s">
        <v>35</v>
      </c>
      <c r="B18" s="27"/>
      <c r="C18" s="28"/>
      <c r="D18" s="29">
        <f t="shared" ref="D18:M18" si="5">SUM(D19:D22)</f>
        <v>900801</v>
      </c>
      <c r="E18" s="29">
        <f t="shared" si="5"/>
        <v>0</v>
      </c>
      <c r="F18" s="29">
        <f t="shared" si="5"/>
        <v>0</v>
      </c>
      <c r="G18" s="29">
        <f t="shared" si="5"/>
        <v>5720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117696</v>
      </c>
      <c r="L18" s="29">
        <f t="shared" si="5"/>
        <v>0</v>
      </c>
      <c r="M18" s="29">
        <f t="shared" si="5"/>
        <v>0</v>
      </c>
      <c r="N18" s="29">
        <f t="shared" si="1"/>
        <v>1024217</v>
      </c>
      <c r="O18" s="41">
        <f t="shared" si="2"/>
        <v>182.21259562355453</v>
      </c>
      <c r="P18" s="9"/>
    </row>
    <row r="19" spans="1:119">
      <c r="A19" s="12"/>
      <c r="B19" s="42">
        <v>581</v>
      </c>
      <c r="C19" s="19" t="s">
        <v>31</v>
      </c>
      <c r="D19" s="43">
        <v>0</v>
      </c>
      <c r="E19" s="43">
        <v>0</v>
      </c>
      <c r="F19" s="43">
        <v>0</v>
      </c>
      <c r="G19" s="43">
        <v>5720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5720</v>
      </c>
      <c r="O19" s="44">
        <f t="shared" si="2"/>
        <v>1.0176125244618395</v>
      </c>
      <c r="P19" s="9"/>
    </row>
    <row r="20" spans="1:119">
      <c r="A20" s="12"/>
      <c r="B20" s="42">
        <v>584</v>
      </c>
      <c r="C20" s="19" t="s">
        <v>32</v>
      </c>
      <c r="D20" s="43">
        <v>875849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875849</v>
      </c>
      <c r="O20" s="44">
        <f t="shared" si="2"/>
        <v>155.81729229674434</v>
      </c>
      <c r="P20" s="9"/>
    </row>
    <row r="21" spans="1:119">
      <c r="A21" s="12"/>
      <c r="B21" s="42">
        <v>590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117696</v>
      </c>
      <c r="L21" s="43">
        <v>0</v>
      </c>
      <c r="M21" s="43">
        <v>0</v>
      </c>
      <c r="N21" s="43">
        <f t="shared" si="1"/>
        <v>117696</v>
      </c>
      <c r="O21" s="44">
        <f t="shared" si="2"/>
        <v>20.938623020814802</v>
      </c>
      <c r="P21" s="9"/>
    </row>
    <row r="22" spans="1:119" ht="15.75" thickBot="1">
      <c r="A22" s="12"/>
      <c r="B22" s="42">
        <v>591</v>
      </c>
      <c r="C22" s="19" t="s">
        <v>34</v>
      </c>
      <c r="D22" s="43">
        <v>24952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24952</v>
      </c>
      <c r="O22" s="44">
        <f t="shared" si="2"/>
        <v>4.4390677815335353</v>
      </c>
      <c r="P22" s="9"/>
    </row>
    <row r="23" spans="1:119" ht="16.5" thickBot="1">
      <c r="A23" s="13" t="s">
        <v>10</v>
      </c>
      <c r="B23" s="21"/>
      <c r="C23" s="20"/>
      <c r="D23" s="14">
        <f>SUM(D5,D12,D15,D18)</f>
        <v>6212690</v>
      </c>
      <c r="E23" s="14">
        <f t="shared" ref="E23:M23" si="6">SUM(E5,E12,E15,E18)</f>
        <v>0</v>
      </c>
      <c r="F23" s="14">
        <f t="shared" si="6"/>
        <v>0</v>
      </c>
      <c r="G23" s="14">
        <f t="shared" si="6"/>
        <v>28132</v>
      </c>
      <c r="H23" s="14">
        <f t="shared" si="6"/>
        <v>0</v>
      </c>
      <c r="I23" s="14">
        <f t="shared" si="6"/>
        <v>0</v>
      </c>
      <c r="J23" s="14">
        <f t="shared" si="6"/>
        <v>0</v>
      </c>
      <c r="K23" s="14">
        <f t="shared" si="6"/>
        <v>571166</v>
      </c>
      <c r="L23" s="14">
        <f t="shared" si="6"/>
        <v>0</v>
      </c>
      <c r="M23" s="14">
        <f t="shared" si="6"/>
        <v>0</v>
      </c>
      <c r="N23" s="14">
        <f t="shared" si="1"/>
        <v>6811988</v>
      </c>
      <c r="O23" s="35">
        <f t="shared" si="2"/>
        <v>1211.8818715531045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39</v>
      </c>
      <c r="M25" s="93"/>
      <c r="N25" s="93"/>
      <c r="O25" s="39">
        <v>5621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thickBot="1">
      <c r="A27" s="97" t="s">
        <v>40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A27:O27"/>
    <mergeCell ref="L25:N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zoomScaleNormal="100" workbookViewId="0">
      <selection sqref="A1:IV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SUM(D6:D11)</f>
        <v>1229012</v>
      </c>
      <c r="E5" s="24">
        <f t="shared" ref="E5:M5" si="0">SUM(E6:E11)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484174</v>
      </c>
      <c r="L5" s="24">
        <f t="shared" si="0"/>
        <v>0</v>
      </c>
      <c r="M5" s="24">
        <f t="shared" si="0"/>
        <v>0</v>
      </c>
      <c r="N5" s="25">
        <f t="shared" ref="N5:N23" si="1">SUM(D5:M5)</f>
        <v>1713186</v>
      </c>
      <c r="O5" s="30">
        <f t="shared" ref="O5:O23" si="2">(N5/O$25)</f>
        <v>318.6137251255347</v>
      </c>
      <c r="P5" s="6"/>
    </row>
    <row r="6" spans="1:133">
      <c r="A6" s="12"/>
      <c r="B6" s="42">
        <v>511</v>
      </c>
      <c r="C6" s="19" t="s">
        <v>19</v>
      </c>
      <c r="D6" s="43">
        <v>135224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135224</v>
      </c>
      <c r="O6" s="44">
        <f t="shared" si="2"/>
        <v>25.148595871303701</v>
      </c>
      <c r="P6" s="9"/>
    </row>
    <row r="7" spans="1:133">
      <c r="A7" s="12"/>
      <c r="B7" s="42">
        <v>512</v>
      </c>
      <c r="C7" s="19" t="s">
        <v>20</v>
      </c>
      <c r="D7" s="43">
        <v>344203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344203</v>
      </c>
      <c r="O7" s="44">
        <f t="shared" si="2"/>
        <v>64.013948298307611</v>
      </c>
      <c r="P7" s="9"/>
    </row>
    <row r="8" spans="1:133">
      <c r="A8" s="12"/>
      <c r="B8" s="42">
        <v>513</v>
      </c>
      <c r="C8" s="19" t="s">
        <v>21</v>
      </c>
      <c r="D8" s="43">
        <v>195079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195079</v>
      </c>
      <c r="O8" s="44">
        <f t="shared" si="2"/>
        <v>36.280267807327505</v>
      </c>
      <c r="P8" s="9"/>
    </row>
    <row r="9" spans="1:133">
      <c r="A9" s="12"/>
      <c r="B9" s="42">
        <v>514</v>
      </c>
      <c r="C9" s="19" t="s">
        <v>22</v>
      </c>
      <c r="D9" s="43">
        <v>142861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142861</v>
      </c>
      <c r="O9" s="44">
        <f t="shared" si="2"/>
        <v>26.568904593639576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484174</v>
      </c>
      <c r="L10" s="43">
        <v>0</v>
      </c>
      <c r="M10" s="43">
        <v>0</v>
      </c>
      <c r="N10" s="43">
        <f t="shared" si="1"/>
        <v>484174</v>
      </c>
      <c r="O10" s="44">
        <f t="shared" si="2"/>
        <v>90.045378463827419</v>
      </c>
      <c r="P10" s="9"/>
    </row>
    <row r="11" spans="1:133">
      <c r="A11" s="12"/>
      <c r="B11" s="42">
        <v>519</v>
      </c>
      <c r="C11" s="19" t="s">
        <v>24</v>
      </c>
      <c r="D11" s="43">
        <v>411645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411645</v>
      </c>
      <c r="O11" s="44">
        <f t="shared" si="2"/>
        <v>76.556630091128881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2894880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2894880</v>
      </c>
      <c r="O12" s="41">
        <f t="shared" si="2"/>
        <v>538.38199739631762</v>
      </c>
      <c r="P12" s="10"/>
    </row>
    <row r="13" spans="1:133">
      <c r="A13" s="12"/>
      <c r="B13" s="42">
        <v>521</v>
      </c>
      <c r="C13" s="19" t="s">
        <v>26</v>
      </c>
      <c r="D13" s="43">
        <v>1690607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1690607</v>
      </c>
      <c r="O13" s="44">
        <f t="shared" si="2"/>
        <v>314.41454342570205</v>
      </c>
      <c r="P13" s="9"/>
    </row>
    <row r="14" spans="1:133">
      <c r="A14" s="12"/>
      <c r="B14" s="42">
        <v>522</v>
      </c>
      <c r="C14" s="19" t="s">
        <v>27</v>
      </c>
      <c r="D14" s="43">
        <v>1204273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1204273</v>
      </c>
      <c r="O14" s="44">
        <f t="shared" si="2"/>
        <v>223.96745397061559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1501052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1501052</v>
      </c>
      <c r="O15" s="41">
        <f t="shared" si="2"/>
        <v>279.16161428305747</v>
      </c>
      <c r="P15" s="10"/>
    </row>
    <row r="16" spans="1:133">
      <c r="A16" s="12"/>
      <c r="B16" s="42">
        <v>541</v>
      </c>
      <c r="C16" s="19" t="s">
        <v>29</v>
      </c>
      <c r="D16" s="43">
        <v>1122778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1122778</v>
      </c>
      <c r="O16" s="44">
        <f t="shared" si="2"/>
        <v>208.81123302957039</v>
      </c>
      <c r="P16" s="9"/>
    </row>
    <row r="17" spans="1:119">
      <c r="A17" s="12"/>
      <c r="B17" s="42">
        <v>549</v>
      </c>
      <c r="C17" s="19" t="s">
        <v>30</v>
      </c>
      <c r="D17" s="43">
        <v>378274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378274</v>
      </c>
      <c r="O17" s="44">
        <f t="shared" si="2"/>
        <v>70.350381253487072</v>
      </c>
      <c r="P17" s="9"/>
    </row>
    <row r="18" spans="1:119" ht="15.75">
      <c r="A18" s="26" t="s">
        <v>35</v>
      </c>
      <c r="B18" s="27"/>
      <c r="C18" s="28"/>
      <c r="D18" s="29">
        <f t="shared" ref="D18:M18" si="5">SUM(D19:D22)</f>
        <v>1082904</v>
      </c>
      <c r="E18" s="29">
        <f t="shared" si="5"/>
        <v>0</v>
      </c>
      <c r="F18" s="29">
        <f t="shared" si="5"/>
        <v>0</v>
      </c>
      <c r="G18" s="29">
        <f t="shared" si="5"/>
        <v>659745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117935</v>
      </c>
      <c r="L18" s="29">
        <f t="shared" si="5"/>
        <v>0</v>
      </c>
      <c r="M18" s="29">
        <f t="shared" si="5"/>
        <v>0</v>
      </c>
      <c r="N18" s="29">
        <f t="shared" si="1"/>
        <v>1860584</v>
      </c>
      <c r="O18" s="41">
        <f t="shared" si="2"/>
        <v>346.02640877812905</v>
      </c>
      <c r="P18" s="9"/>
    </row>
    <row r="19" spans="1:119">
      <c r="A19" s="12"/>
      <c r="B19" s="42">
        <v>581</v>
      </c>
      <c r="C19" s="19" t="s">
        <v>31</v>
      </c>
      <c r="D19" s="43">
        <v>0</v>
      </c>
      <c r="E19" s="43">
        <v>0</v>
      </c>
      <c r="F19" s="43">
        <v>0</v>
      </c>
      <c r="G19" s="43">
        <v>659745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659745</v>
      </c>
      <c r="O19" s="44">
        <f t="shared" si="2"/>
        <v>122.69760089269109</v>
      </c>
      <c r="P19" s="9"/>
    </row>
    <row r="20" spans="1:119">
      <c r="A20" s="12"/>
      <c r="B20" s="42">
        <v>584</v>
      </c>
      <c r="C20" s="19" t="s">
        <v>32</v>
      </c>
      <c r="D20" s="43">
        <v>1053084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1053084</v>
      </c>
      <c r="O20" s="44">
        <f t="shared" si="2"/>
        <v>195.84973033289938</v>
      </c>
      <c r="P20" s="9"/>
    </row>
    <row r="21" spans="1:119">
      <c r="A21" s="12"/>
      <c r="B21" s="42">
        <v>590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117935</v>
      </c>
      <c r="L21" s="43">
        <v>0</v>
      </c>
      <c r="M21" s="43">
        <v>0</v>
      </c>
      <c r="N21" s="43">
        <f t="shared" si="1"/>
        <v>117935</v>
      </c>
      <c r="O21" s="44">
        <f t="shared" si="2"/>
        <v>21.933234145434255</v>
      </c>
      <c r="P21" s="9"/>
    </row>
    <row r="22" spans="1:119" ht="15.75" thickBot="1">
      <c r="A22" s="12"/>
      <c r="B22" s="42">
        <v>591</v>
      </c>
      <c r="C22" s="19" t="s">
        <v>34</v>
      </c>
      <c r="D22" s="43">
        <v>29820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29820</v>
      </c>
      <c r="O22" s="44">
        <f t="shared" si="2"/>
        <v>5.545843407104333</v>
      </c>
      <c r="P22" s="9"/>
    </row>
    <row r="23" spans="1:119" ht="16.5" thickBot="1">
      <c r="A23" s="13" t="s">
        <v>10</v>
      </c>
      <c r="B23" s="21"/>
      <c r="C23" s="20"/>
      <c r="D23" s="14">
        <f>SUM(D5,D12,D15,D18)</f>
        <v>6707848</v>
      </c>
      <c r="E23" s="14">
        <f t="shared" ref="E23:M23" si="6">SUM(E5,E12,E15,E18)</f>
        <v>0</v>
      </c>
      <c r="F23" s="14">
        <f t="shared" si="6"/>
        <v>0</v>
      </c>
      <c r="G23" s="14">
        <f t="shared" si="6"/>
        <v>659745</v>
      </c>
      <c r="H23" s="14">
        <f t="shared" si="6"/>
        <v>0</v>
      </c>
      <c r="I23" s="14">
        <f t="shared" si="6"/>
        <v>0</v>
      </c>
      <c r="J23" s="14">
        <f t="shared" si="6"/>
        <v>0</v>
      </c>
      <c r="K23" s="14">
        <f t="shared" si="6"/>
        <v>602109</v>
      </c>
      <c r="L23" s="14">
        <f t="shared" si="6"/>
        <v>0</v>
      </c>
      <c r="M23" s="14">
        <f t="shared" si="6"/>
        <v>0</v>
      </c>
      <c r="N23" s="14">
        <f t="shared" si="1"/>
        <v>7969702</v>
      </c>
      <c r="O23" s="35">
        <f t="shared" si="2"/>
        <v>1482.1837455830389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36</v>
      </c>
      <c r="M25" s="93"/>
      <c r="N25" s="93"/>
      <c r="O25" s="39">
        <v>5377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thickBot="1">
      <c r="A27" s="97" t="s">
        <v>40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A27:O27"/>
    <mergeCell ref="A26:O26"/>
    <mergeCell ref="L25:N2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1095829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477407</v>
      </c>
      <c r="L5" s="24">
        <f t="shared" si="0"/>
        <v>0</v>
      </c>
      <c r="M5" s="24">
        <f t="shared" si="0"/>
        <v>0</v>
      </c>
      <c r="N5" s="25">
        <f t="shared" ref="N5:N25" si="1">SUM(D5:M5)</f>
        <v>1573236</v>
      </c>
      <c r="O5" s="30">
        <f t="shared" ref="O5:O25" si="2">(N5/O$27)</f>
        <v>286.25109170305677</v>
      </c>
      <c r="P5" s="6"/>
    </row>
    <row r="6" spans="1:133">
      <c r="A6" s="12"/>
      <c r="B6" s="42">
        <v>511</v>
      </c>
      <c r="C6" s="19" t="s">
        <v>19</v>
      </c>
      <c r="D6" s="43">
        <v>123904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123904</v>
      </c>
      <c r="O6" s="44">
        <f t="shared" si="2"/>
        <v>22.544395924308589</v>
      </c>
      <c r="P6" s="9"/>
    </row>
    <row r="7" spans="1:133">
      <c r="A7" s="12"/>
      <c r="B7" s="42">
        <v>512</v>
      </c>
      <c r="C7" s="19" t="s">
        <v>20</v>
      </c>
      <c r="D7" s="43">
        <v>321654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321654</v>
      </c>
      <c r="O7" s="44">
        <f t="shared" si="2"/>
        <v>58.525109170305676</v>
      </c>
      <c r="P7" s="9"/>
    </row>
    <row r="8" spans="1:133">
      <c r="A8" s="12"/>
      <c r="B8" s="42">
        <v>513</v>
      </c>
      <c r="C8" s="19" t="s">
        <v>21</v>
      </c>
      <c r="D8" s="43">
        <v>193620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193620</v>
      </c>
      <c r="O8" s="44">
        <f t="shared" si="2"/>
        <v>35.2292576419214</v>
      </c>
      <c r="P8" s="9"/>
    </row>
    <row r="9" spans="1:133">
      <c r="A9" s="12"/>
      <c r="B9" s="42">
        <v>514</v>
      </c>
      <c r="C9" s="19" t="s">
        <v>22</v>
      </c>
      <c r="D9" s="43">
        <v>48840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48840</v>
      </c>
      <c r="O9" s="44">
        <f t="shared" si="2"/>
        <v>8.8864628820960707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477407</v>
      </c>
      <c r="L10" s="43">
        <v>0</v>
      </c>
      <c r="M10" s="43">
        <v>0</v>
      </c>
      <c r="N10" s="43">
        <f t="shared" si="1"/>
        <v>477407</v>
      </c>
      <c r="O10" s="44">
        <f t="shared" si="2"/>
        <v>86.864446870451232</v>
      </c>
      <c r="P10" s="9"/>
    </row>
    <row r="11" spans="1:133">
      <c r="A11" s="12"/>
      <c r="B11" s="42">
        <v>519</v>
      </c>
      <c r="C11" s="19" t="s">
        <v>24</v>
      </c>
      <c r="D11" s="43">
        <v>407811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407811</v>
      </c>
      <c r="O11" s="44">
        <f t="shared" si="2"/>
        <v>74.201419213973793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3112793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3112793</v>
      </c>
      <c r="O12" s="41">
        <f t="shared" si="2"/>
        <v>566.37427219796211</v>
      </c>
      <c r="P12" s="10"/>
    </row>
    <row r="13" spans="1:133">
      <c r="A13" s="12"/>
      <c r="B13" s="42">
        <v>521</v>
      </c>
      <c r="C13" s="19" t="s">
        <v>26</v>
      </c>
      <c r="D13" s="43">
        <v>1916332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1916332</v>
      </c>
      <c r="O13" s="44">
        <f t="shared" si="2"/>
        <v>348.67758369723435</v>
      </c>
      <c r="P13" s="9"/>
    </row>
    <row r="14" spans="1:133">
      <c r="A14" s="12"/>
      <c r="B14" s="42">
        <v>522</v>
      </c>
      <c r="C14" s="19" t="s">
        <v>27</v>
      </c>
      <c r="D14" s="43">
        <v>1196461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1196461</v>
      </c>
      <c r="O14" s="44">
        <f t="shared" si="2"/>
        <v>217.69668850072779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1748406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1748406</v>
      </c>
      <c r="O15" s="41">
        <f t="shared" si="2"/>
        <v>318.12336244541484</v>
      </c>
      <c r="P15" s="10"/>
    </row>
    <row r="16" spans="1:133">
      <c r="A16" s="12"/>
      <c r="B16" s="42">
        <v>541</v>
      </c>
      <c r="C16" s="19" t="s">
        <v>29</v>
      </c>
      <c r="D16" s="43">
        <v>1020488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1020488</v>
      </c>
      <c r="O16" s="44">
        <f t="shared" si="2"/>
        <v>185.67831149927221</v>
      </c>
      <c r="P16" s="9"/>
    </row>
    <row r="17" spans="1:119">
      <c r="A17" s="12"/>
      <c r="B17" s="42">
        <v>549</v>
      </c>
      <c r="C17" s="19" t="s">
        <v>30</v>
      </c>
      <c r="D17" s="43">
        <v>727918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727918</v>
      </c>
      <c r="O17" s="44">
        <f t="shared" si="2"/>
        <v>132.44505094614266</v>
      </c>
      <c r="P17" s="9"/>
    </row>
    <row r="18" spans="1:119" ht="15.75">
      <c r="A18" s="26" t="s">
        <v>49</v>
      </c>
      <c r="B18" s="27"/>
      <c r="C18" s="28"/>
      <c r="D18" s="29">
        <f t="shared" ref="D18:M18" si="5">SUM(D19:D19)</f>
        <v>0</v>
      </c>
      <c r="E18" s="29">
        <f t="shared" si="5"/>
        <v>0</v>
      </c>
      <c r="F18" s="29">
        <f t="shared" si="5"/>
        <v>0</v>
      </c>
      <c r="G18" s="29">
        <f t="shared" si="5"/>
        <v>13096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13096</v>
      </c>
      <c r="O18" s="41">
        <f t="shared" si="2"/>
        <v>2.3828238719068415</v>
      </c>
      <c r="P18" s="10"/>
    </row>
    <row r="19" spans="1:119">
      <c r="A19" s="45"/>
      <c r="B19" s="46">
        <v>552</v>
      </c>
      <c r="C19" s="47" t="s">
        <v>50</v>
      </c>
      <c r="D19" s="43">
        <v>0</v>
      </c>
      <c r="E19" s="43">
        <v>0</v>
      </c>
      <c r="F19" s="43">
        <v>0</v>
      </c>
      <c r="G19" s="43">
        <v>13096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13096</v>
      </c>
      <c r="O19" s="44">
        <f t="shared" si="2"/>
        <v>2.3828238719068415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SUM(D21:D24)</f>
        <v>1079046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82699</v>
      </c>
      <c r="L20" s="29">
        <f t="shared" si="6"/>
        <v>0</v>
      </c>
      <c r="M20" s="29">
        <f t="shared" si="6"/>
        <v>0</v>
      </c>
      <c r="N20" s="29">
        <f t="shared" si="1"/>
        <v>1161745</v>
      </c>
      <c r="O20" s="41">
        <f t="shared" si="2"/>
        <v>211.38009461426492</v>
      </c>
      <c r="P20" s="9"/>
    </row>
    <row r="21" spans="1:119">
      <c r="A21" s="12"/>
      <c r="B21" s="42">
        <v>581</v>
      </c>
      <c r="C21" s="19" t="s">
        <v>31</v>
      </c>
      <c r="D21" s="43">
        <v>7007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7007</v>
      </c>
      <c r="O21" s="44">
        <f t="shared" si="2"/>
        <v>1.2749272197962154</v>
      </c>
      <c r="P21" s="9"/>
    </row>
    <row r="22" spans="1:119">
      <c r="A22" s="12"/>
      <c r="B22" s="42">
        <v>584</v>
      </c>
      <c r="C22" s="19" t="s">
        <v>32</v>
      </c>
      <c r="D22" s="43">
        <v>1044090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1044090</v>
      </c>
      <c r="O22" s="44">
        <f t="shared" si="2"/>
        <v>189.97270742358077</v>
      </c>
      <c r="P22" s="9"/>
    </row>
    <row r="23" spans="1:119">
      <c r="A23" s="12"/>
      <c r="B23" s="42">
        <v>590</v>
      </c>
      <c r="C23" s="19" t="s">
        <v>33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82699</v>
      </c>
      <c r="L23" s="43">
        <v>0</v>
      </c>
      <c r="M23" s="43">
        <v>0</v>
      </c>
      <c r="N23" s="43">
        <f t="shared" si="1"/>
        <v>82699</v>
      </c>
      <c r="O23" s="44">
        <f t="shared" si="2"/>
        <v>15.047125181950509</v>
      </c>
      <c r="P23" s="9"/>
    </row>
    <row r="24" spans="1:119" ht="15.75" thickBot="1">
      <c r="A24" s="12"/>
      <c r="B24" s="42">
        <v>591</v>
      </c>
      <c r="C24" s="19" t="s">
        <v>34</v>
      </c>
      <c r="D24" s="43">
        <v>27949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27949</v>
      </c>
      <c r="O24" s="44">
        <f t="shared" si="2"/>
        <v>5.0853347889374092</v>
      </c>
      <c r="P24" s="9"/>
    </row>
    <row r="25" spans="1:119" ht="16.5" thickBot="1">
      <c r="A25" s="13" t="s">
        <v>10</v>
      </c>
      <c r="B25" s="21"/>
      <c r="C25" s="20"/>
      <c r="D25" s="14">
        <f>SUM(D5,D12,D15,D18,D20)</f>
        <v>7036074</v>
      </c>
      <c r="E25" s="14">
        <f t="shared" ref="E25:M25" si="7">SUM(E5,E12,E15,E18,E20)</f>
        <v>0</v>
      </c>
      <c r="F25" s="14">
        <f t="shared" si="7"/>
        <v>0</v>
      </c>
      <c r="G25" s="14">
        <f t="shared" si="7"/>
        <v>13096</v>
      </c>
      <c r="H25" s="14">
        <f t="shared" si="7"/>
        <v>0</v>
      </c>
      <c r="I25" s="14">
        <f t="shared" si="7"/>
        <v>0</v>
      </c>
      <c r="J25" s="14">
        <f t="shared" si="7"/>
        <v>0</v>
      </c>
      <c r="K25" s="14">
        <f t="shared" si="7"/>
        <v>560106</v>
      </c>
      <c r="L25" s="14">
        <f t="shared" si="7"/>
        <v>0</v>
      </c>
      <c r="M25" s="14">
        <f t="shared" si="7"/>
        <v>0</v>
      </c>
      <c r="N25" s="14">
        <f t="shared" si="1"/>
        <v>7609276</v>
      </c>
      <c r="O25" s="35">
        <f t="shared" si="2"/>
        <v>1384.5116448326055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51</v>
      </c>
      <c r="M27" s="93"/>
      <c r="N27" s="93"/>
      <c r="O27" s="39">
        <v>5496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40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1234815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603819</v>
      </c>
      <c r="L5" s="24">
        <f t="shared" si="0"/>
        <v>0</v>
      </c>
      <c r="M5" s="24">
        <f t="shared" si="0"/>
        <v>0</v>
      </c>
      <c r="N5" s="25">
        <f t="shared" ref="N5:N25" si="1">SUM(D5:M5)</f>
        <v>1838634</v>
      </c>
      <c r="O5" s="30">
        <f t="shared" ref="O5:O25" si="2">(N5/O$27)</f>
        <v>316.24251805985551</v>
      </c>
      <c r="P5" s="6"/>
    </row>
    <row r="6" spans="1:133">
      <c r="A6" s="12"/>
      <c r="B6" s="42">
        <v>511</v>
      </c>
      <c r="C6" s="19" t="s">
        <v>19</v>
      </c>
      <c r="D6" s="43">
        <v>117448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117448</v>
      </c>
      <c r="O6" s="44">
        <f t="shared" si="2"/>
        <v>20.200894392844859</v>
      </c>
      <c r="P6" s="9"/>
    </row>
    <row r="7" spans="1:133">
      <c r="A7" s="12"/>
      <c r="B7" s="42">
        <v>512</v>
      </c>
      <c r="C7" s="19" t="s">
        <v>20</v>
      </c>
      <c r="D7" s="43">
        <v>309463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309463</v>
      </c>
      <c r="O7" s="44">
        <f t="shared" si="2"/>
        <v>53.227210182318544</v>
      </c>
      <c r="P7" s="9"/>
    </row>
    <row r="8" spans="1:133">
      <c r="A8" s="12"/>
      <c r="B8" s="42">
        <v>513</v>
      </c>
      <c r="C8" s="19" t="s">
        <v>21</v>
      </c>
      <c r="D8" s="43">
        <v>180556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131372</v>
      </c>
      <c r="L8" s="43">
        <v>0</v>
      </c>
      <c r="M8" s="43">
        <v>0</v>
      </c>
      <c r="N8" s="43">
        <f t="shared" si="1"/>
        <v>311928</v>
      </c>
      <c r="O8" s="44">
        <f t="shared" si="2"/>
        <v>53.651186790505676</v>
      </c>
      <c r="P8" s="9"/>
    </row>
    <row r="9" spans="1:133">
      <c r="A9" s="12"/>
      <c r="B9" s="42">
        <v>514</v>
      </c>
      <c r="C9" s="19" t="s">
        <v>22</v>
      </c>
      <c r="D9" s="43">
        <v>45738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45738</v>
      </c>
      <c r="O9" s="44">
        <f t="shared" si="2"/>
        <v>7.8668730650154801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472447</v>
      </c>
      <c r="L10" s="43">
        <v>0</v>
      </c>
      <c r="M10" s="43">
        <v>0</v>
      </c>
      <c r="N10" s="43">
        <f t="shared" si="1"/>
        <v>472447</v>
      </c>
      <c r="O10" s="44">
        <f t="shared" si="2"/>
        <v>81.260233918128648</v>
      </c>
      <c r="P10" s="9"/>
    </row>
    <row r="11" spans="1:133">
      <c r="A11" s="12"/>
      <c r="B11" s="42">
        <v>519</v>
      </c>
      <c r="C11" s="19" t="s">
        <v>24</v>
      </c>
      <c r="D11" s="43">
        <v>581610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581610</v>
      </c>
      <c r="O11" s="44">
        <f t="shared" si="2"/>
        <v>100.03611971104232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2735852</v>
      </c>
      <c r="E12" s="29">
        <f t="shared" si="3"/>
        <v>4072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2739924</v>
      </c>
      <c r="O12" s="41">
        <f t="shared" si="2"/>
        <v>471.26315789473682</v>
      </c>
      <c r="P12" s="10"/>
    </row>
    <row r="13" spans="1:133">
      <c r="A13" s="12"/>
      <c r="B13" s="42">
        <v>521</v>
      </c>
      <c r="C13" s="19" t="s">
        <v>26</v>
      </c>
      <c r="D13" s="43">
        <v>1667460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1667460</v>
      </c>
      <c r="O13" s="44">
        <f t="shared" si="2"/>
        <v>286.80082559339525</v>
      </c>
      <c r="P13" s="9"/>
    </row>
    <row r="14" spans="1:133">
      <c r="A14" s="12"/>
      <c r="B14" s="42">
        <v>522</v>
      </c>
      <c r="C14" s="19" t="s">
        <v>27</v>
      </c>
      <c r="D14" s="43">
        <v>1068392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1068392</v>
      </c>
      <c r="O14" s="44">
        <f t="shared" si="2"/>
        <v>183.76195390436877</v>
      </c>
      <c r="P14" s="9"/>
    </row>
    <row r="15" spans="1:133">
      <c r="A15" s="12"/>
      <c r="B15" s="42">
        <v>529</v>
      </c>
      <c r="C15" s="19" t="s">
        <v>44</v>
      </c>
      <c r="D15" s="43">
        <v>0</v>
      </c>
      <c r="E15" s="43">
        <v>4072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4072</v>
      </c>
      <c r="O15" s="44">
        <f t="shared" si="2"/>
        <v>0.70037839697282422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1423746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1423746</v>
      </c>
      <c r="O16" s="41">
        <f t="shared" si="2"/>
        <v>244.88235294117646</v>
      </c>
      <c r="P16" s="10"/>
    </row>
    <row r="17" spans="1:119">
      <c r="A17" s="12"/>
      <c r="B17" s="42">
        <v>541</v>
      </c>
      <c r="C17" s="19" t="s">
        <v>29</v>
      </c>
      <c r="D17" s="43">
        <v>1153929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1153929</v>
      </c>
      <c r="O17" s="44">
        <f t="shared" si="2"/>
        <v>198.47420020639834</v>
      </c>
      <c r="P17" s="9"/>
    </row>
    <row r="18" spans="1:119">
      <c r="A18" s="12"/>
      <c r="B18" s="42">
        <v>549</v>
      </c>
      <c r="C18" s="19" t="s">
        <v>30</v>
      </c>
      <c r="D18" s="43">
        <v>269817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269817</v>
      </c>
      <c r="O18" s="44">
        <f t="shared" si="2"/>
        <v>46.40815273477812</v>
      </c>
      <c r="P18" s="9"/>
    </row>
    <row r="19" spans="1:119" ht="15.75">
      <c r="A19" s="26" t="s">
        <v>49</v>
      </c>
      <c r="B19" s="27"/>
      <c r="C19" s="28"/>
      <c r="D19" s="29">
        <f t="shared" ref="D19:M19" si="5">SUM(D20:D20)</f>
        <v>0</v>
      </c>
      <c r="E19" s="29">
        <f t="shared" si="5"/>
        <v>0</v>
      </c>
      <c r="F19" s="29">
        <f t="shared" si="5"/>
        <v>0</v>
      </c>
      <c r="G19" s="29">
        <f t="shared" si="5"/>
        <v>527504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527504</v>
      </c>
      <c r="O19" s="41">
        <f t="shared" si="2"/>
        <v>90.729962160302719</v>
      </c>
      <c r="P19" s="10"/>
    </row>
    <row r="20" spans="1:119">
      <c r="A20" s="45"/>
      <c r="B20" s="46">
        <v>552</v>
      </c>
      <c r="C20" s="47" t="s">
        <v>50</v>
      </c>
      <c r="D20" s="43">
        <v>0</v>
      </c>
      <c r="E20" s="43">
        <v>0</v>
      </c>
      <c r="F20" s="43">
        <v>0</v>
      </c>
      <c r="G20" s="43">
        <v>527504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527504</v>
      </c>
      <c r="O20" s="44">
        <f t="shared" si="2"/>
        <v>90.729962160302719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SUM(D22:D24)</f>
        <v>1657486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1657486</v>
      </c>
      <c r="O21" s="41">
        <f t="shared" si="2"/>
        <v>285.08531131750948</v>
      </c>
      <c r="P21" s="9"/>
    </row>
    <row r="22" spans="1:119">
      <c r="A22" s="12"/>
      <c r="B22" s="42">
        <v>581</v>
      </c>
      <c r="C22" s="19" t="s">
        <v>31</v>
      </c>
      <c r="D22" s="43">
        <v>652099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652099</v>
      </c>
      <c r="O22" s="44">
        <f t="shared" si="2"/>
        <v>112.16013071895425</v>
      </c>
      <c r="P22" s="9"/>
    </row>
    <row r="23" spans="1:119">
      <c r="A23" s="12"/>
      <c r="B23" s="42">
        <v>584</v>
      </c>
      <c r="C23" s="19" t="s">
        <v>32</v>
      </c>
      <c r="D23" s="43">
        <v>981134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981134</v>
      </c>
      <c r="O23" s="44">
        <f t="shared" si="2"/>
        <v>168.75369797041623</v>
      </c>
      <c r="P23" s="9"/>
    </row>
    <row r="24" spans="1:119" ht="15.75" thickBot="1">
      <c r="A24" s="12"/>
      <c r="B24" s="42">
        <v>591</v>
      </c>
      <c r="C24" s="19" t="s">
        <v>34</v>
      </c>
      <c r="D24" s="43">
        <v>24253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24253</v>
      </c>
      <c r="O24" s="44">
        <f t="shared" si="2"/>
        <v>4.1714826281389747</v>
      </c>
      <c r="P24" s="9"/>
    </row>
    <row r="25" spans="1:119" ht="16.5" thickBot="1">
      <c r="A25" s="13" t="s">
        <v>10</v>
      </c>
      <c r="B25" s="21"/>
      <c r="C25" s="20"/>
      <c r="D25" s="14">
        <f>SUM(D5,D12,D16,D19,D21)</f>
        <v>7051899</v>
      </c>
      <c r="E25" s="14">
        <f t="shared" ref="E25:M25" si="7">SUM(E5,E12,E16,E19,E21)</f>
        <v>4072</v>
      </c>
      <c r="F25" s="14">
        <f t="shared" si="7"/>
        <v>0</v>
      </c>
      <c r="G25" s="14">
        <f t="shared" si="7"/>
        <v>527504</v>
      </c>
      <c r="H25" s="14">
        <f t="shared" si="7"/>
        <v>0</v>
      </c>
      <c r="I25" s="14">
        <f t="shared" si="7"/>
        <v>0</v>
      </c>
      <c r="J25" s="14">
        <f t="shared" si="7"/>
        <v>0</v>
      </c>
      <c r="K25" s="14">
        <f t="shared" si="7"/>
        <v>603819</v>
      </c>
      <c r="L25" s="14">
        <f t="shared" si="7"/>
        <v>0</v>
      </c>
      <c r="M25" s="14">
        <f t="shared" si="7"/>
        <v>0</v>
      </c>
      <c r="N25" s="14">
        <f t="shared" si="1"/>
        <v>8187294</v>
      </c>
      <c r="O25" s="35">
        <f t="shared" si="2"/>
        <v>1408.203302373581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63</v>
      </c>
      <c r="M27" s="93"/>
      <c r="N27" s="93"/>
      <c r="O27" s="39">
        <v>5814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40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81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1701346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1381968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3083314</v>
      </c>
      <c r="P5" s="30">
        <f t="shared" ref="P5:P20" si="1">(O5/P$22)</f>
        <v>576.10500747384151</v>
      </c>
      <c r="Q5" s="6"/>
    </row>
    <row r="6" spans="1:134">
      <c r="A6" s="12"/>
      <c r="B6" s="42">
        <v>511</v>
      </c>
      <c r="C6" s="19" t="s">
        <v>19</v>
      </c>
      <c r="D6" s="43">
        <v>241142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241142</v>
      </c>
      <c r="P6" s="44">
        <f t="shared" si="1"/>
        <v>45.05642750373692</v>
      </c>
      <c r="Q6" s="9"/>
    </row>
    <row r="7" spans="1:134">
      <c r="A7" s="12"/>
      <c r="B7" s="42">
        <v>512</v>
      </c>
      <c r="C7" s="19" t="s">
        <v>20</v>
      </c>
      <c r="D7" s="43">
        <v>488421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488421</v>
      </c>
      <c r="P7" s="44">
        <f t="shared" si="1"/>
        <v>91.259529147982065</v>
      </c>
      <c r="Q7" s="9"/>
    </row>
    <row r="8" spans="1:134">
      <c r="A8" s="12"/>
      <c r="B8" s="42">
        <v>513</v>
      </c>
      <c r="C8" s="19" t="s">
        <v>21</v>
      </c>
      <c r="D8" s="43">
        <v>302397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302397</v>
      </c>
      <c r="P8" s="44">
        <f t="shared" si="1"/>
        <v>56.501681614349778</v>
      </c>
      <c r="Q8" s="9"/>
    </row>
    <row r="9" spans="1:134">
      <c r="A9" s="12"/>
      <c r="B9" s="42">
        <v>514</v>
      </c>
      <c r="C9" s="19" t="s">
        <v>22</v>
      </c>
      <c r="D9" s="43">
        <v>184486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184486</v>
      </c>
      <c r="P9" s="44">
        <f t="shared" si="1"/>
        <v>34.470478325859489</v>
      </c>
      <c r="Q9" s="9"/>
    </row>
    <row r="10" spans="1:134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1381968</v>
      </c>
      <c r="L10" s="43">
        <v>0</v>
      </c>
      <c r="M10" s="43">
        <v>0</v>
      </c>
      <c r="N10" s="43">
        <v>0</v>
      </c>
      <c r="O10" s="43">
        <f t="shared" si="2"/>
        <v>1381968</v>
      </c>
      <c r="P10" s="44">
        <f t="shared" si="1"/>
        <v>258.21524663677133</v>
      </c>
      <c r="Q10" s="9"/>
    </row>
    <row r="11" spans="1:134">
      <c r="A11" s="12"/>
      <c r="B11" s="42">
        <v>519</v>
      </c>
      <c r="C11" s="19" t="s">
        <v>24</v>
      </c>
      <c r="D11" s="43">
        <v>484900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484900</v>
      </c>
      <c r="P11" s="44">
        <f t="shared" si="1"/>
        <v>90.601644245141998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SUM(D13:D14)</f>
        <v>3694324</v>
      </c>
      <c r="E12" s="29">
        <f t="shared" si="3"/>
        <v>75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3694399</v>
      </c>
      <c r="P12" s="41">
        <f t="shared" si="1"/>
        <v>690.2838191330344</v>
      </c>
      <c r="Q12" s="10"/>
    </row>
    <row r="13" spans="1:134">
      <c r="A13" s="12"/>
      <c r="B13" s="42">
        <v>521</v>
      </c>
      <c r="C13" s="19" t="s">
        <v>26</v>
      </c>
      <c r="D13" s="43">
        <v>2866537</v>
      </c>
      <c r="E13" s="43">
        <v>75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2866612</v>
      </c>
      <c r="P13" s="44">
        <f t="shared" si="1"/>
        <v>535.61509715994021</v>
      </c>
      <c r="Q13" s="9"/>
    </row>
    <row r="14" spans="1:134">
      <c r="A14" s="12"/>
      <c r="B14" s="42">
        <v>522</v>
      </c>
      <c r="C14" s="19" t="s">
        <v>27</v>
      </c>
      <c r="D14" s="43">
        <v>827787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4">SUM(D14:N14)</f>
        <v>827787</v>
      </c>
      <c r="P14" s="44">
        <f t="shared" si="1"/>
        <v>154.66872197309416</v>
      </c>
      <c r="Q14" s="9"/>
    </row>
    <row r="15" spans="1:134" ht="15.75">
      <c r="A15" s="26" t="s">
        <v>45</v>
      </c>
      <c r="B15" s="27"/>
      <c r="C15" s="28"/>
      <c r="D15" s="29">
        <f t="shared" ref="D15:N15" si="5">SUM(D16:D16)</f>
        <v>300591</v>
      </c>
      <c r="E15" s="29">
        <f t="shared" si="5"/>
        <v>28433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329024</v>
      </c>
      <c r="P15" s="41">
        <f t="shared" si="1"/>
        <v>61.47683109118087</v>
      </c>
      <c r="Q15" s="10"/>
    </row>
    <row r="16" spans="1:134">
      <c r="A16" s="12"/>
      <c r="B16" s="42">
        <v>539</v>
      </c>
      <c r="C16" s="19" t="s">
        <v>46</v>
      </c>
      <c r="D16" s="43">
        <v>300591</v>
      </c>
      <c r="E16" s="43">
        <v>28433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19" si="6">SUM(D16:N16)</f>
        <v>329024</v>
      </c>
      <c r="P16" s="44">
        <f t="shared" si="1"/>
        <v>61.47683109118087</v>
      </c>
      <c r="Q16" s="9"/>
    </row>
    <row r="17" spans="1:120" ht="15.75">
      <c r="A17" s="26" t="s">
        <v>28</v>
      </c>
      <c r="B17" s="27"/>
      <c r="C17" s="28"/>
      <c r="D17" s="29">
        <f t="shared" ref="D17:N17" si="7">SUM(D18:D19)</f>
        <v>1683383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 t="shared" si="6"/>
        <v>1683383</v>
      </c>
      <c r="P17" s="41">
        <f t="shared" si="1"/>
        <v>314.53344544095665</v>
      </c>
      <c r="Q17" s="10"/>
    </row>
    <row r="18" spans="1:120">
      <c r="A18" s="12"/>
      <c r="B18" s="42">
        <v>541</v>
      </c>
      <c r="C18" s="19" t="s">
        <v>29</v>
      </c>
      <c r="D18" s="43">
        <v>1433872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1433872</v>
      </c>
      <c r="P18" s="44">
        <f t="shared" si="1"/>
        <v>267.9133034379671</v>
      </c>
      <c r="Q18" s="9"/>
    </row>
    <row r="19" spans="1:120" ht="15.75" thickBot="1">
      <c r="A19" s="12"/>
      <c r="B19" s="42">
        <v>549</v>
      </c>
      <c r="C19" s="19" t="s">
        <v>30</v>
      </c>
      <c r="D19" s="43">
        <v>249511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249511</v>
      </c>
      <c r="P19" s="44">
        <f t="shared" si="1"/>
        <v>46.620142002989539</v>
      </c>
      <c r="Q19" s="9"/>
    </row>
    <row r="20" spans="1:120" ht="16.5" thickBot="1">
      <c r="A20" s="13" t="s">
        <v>10</v>
      </c>
      <c r="B20" s="21"/>
      <c r="C20" s="20"/>
      <c r="D20" s="14">
        <f>SUM(D5,D12,D15,D17)</f>
        <v>7379644</v>
      </c>
      <c r="E20" s="14">
        <f t="shared" ref="E20:N20" si="8">SUM(E5,E12,E15,E17)</f>
        <v>28508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0</v>
      </c>
      <c r="J20" s="14">
        <f t="shared" si="8"/>
        <v>0</v>
      </c>
      <c r="K20" s="14">
        <f t="shared" si="8"/>
        <v>1381968</v>
      </c>
      <c r="L20" s="14">
        <f t="shared" si="8"/>
        <v>0</v>
      </c>
      <c r="M20" s="14">
        <f t="shared" si="8"/>
        <v>0</v>
      </c>
      <c r="N20" s="14">
        <f t="shared" si="8"/>
        <v>0</v>
      </c>
      <c r="O20" s="14">
        <f>SUM(D20:N20)</f>
        <v>8790120</v>
      </c>
      <c r="P20" s="35">
        <f t="shared" si="1"/>
        <v>1642.3991031390135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93" t="s">
        <v>88</v>
      </c>
      <c r="N22" s="93"/>
      <c r="O22" s="93"/>
      <c r="P22" s="39">
        <v>5352</v>
      </c>
    </row>
    <row r="23" spans="1:120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</row>
    <row r="24" spans="1:120" ht="15.75" customHeight="1" thickBot="1">
      <c r="A24" s="97" t="s">
        <v>40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9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81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1744385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1306972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2" si="1">SUM(D5:N5)</f>
        <v>3051357</v>
      </c>
      <c r="P5" s="30">
        <f t="shared" ref="P5:P22" si="2">(O5/P$24)</f>
        <v>577.47104466313397</v>
      </c>
      <c r="Q5" s="6"/>
    </row>
    <row r="6" spans="1:134">
      <c r="A6" s="12"/>
      <c r="B6" s="42">
        <v>511</v>
      </c>
      <c r="C6" s="19" t="s">
        <v>19</v>
      </c>
      <c r="D6" s="43">
        <v>205511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205511</v>
      </c>
      <c r="P6" s="44">
        <f t="shared" si="2"/>
        <v>38.893073429220287</v>
      </c>
      <c r="Q6" s="9"/>
    </row>
    <row r="7" spans="1:134">
      <c r="A7" s="12"/>
      <c r="B7" s="42">
        <v>512</v>
      </c>
      <c r="C7" s="19" t="s">
        <v>20</v>
      </c>
      <c r="D7" s="43">
        <v>580404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580404</v>
      </c>
      <c r="P7" s="44">
        <f t="shared" si="2"/>
        <v>109.84178652535958</v>
      </c>
      <c r="Q7" s="9"/>
    </row>
    <row r="8" spans="1:134">
      <c r="A8" s="12"/>
      <c r="B8" s="42">
        <v>513</v>
      </c>
      <c r="C8" s="19" t="s">
        <v>21</v>
      </c>
      <c r="D8" s="43">
        <v>289715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289715</v>
      </c>
      <c r="P8" s="44">
        <f t="shared" si="2"/>
        <v>54.828728236184709</v>
      </c>
      <c r="Q8" s="9"/>
    </row>
    <row r="9" spans="1:134">
      <c r="A9" s="12"/>
      <c r="B9" s="42">
        <v>514</v>
      </c>
      <c r="C9" s="19" t="s">
        <v>22</v>
      </c>
      <c r="D9" s="43">
        <v>158392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158392</v>
      </c>
      <c r="P9" s="44">
        <f t="shared" si="2"/>
        <v>29.975775927327781</v>
      </c>
      <c r="Q9" s="9"/>
    </row>
    <row r="10" spans="1:134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1306972</v>
      </c>
      <c r="L10" s="43">
        <v>0</v>
      </c>
      <c r="M10" s="43">
        <v>0</v>
      </c>
      <c r="N10" s="43">
        <v>0</v>
      </c>
      <c r="O10" s="43">
        <f t="shared" si="1"/>
        <v>1306972</v>
      </c>
      <c r="P10" s="44">
        <f t="shared" si="2"/>
        <v>247.34519303557911</v>
      </c>
      <c r="Q10" s="9"/>
    </row>
    <row r="11" spans="1:134">
      <c r="A11" s="12"/>
      <c r="B11" s="42">
        <v>519</v>
      </c>
      <c r="C11" s="19" t="s">
        <v>24</v>
      </c>
      <c r="D11" s="43">
        <v>510363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510363</v>
      </c>
      <c r="P11" s="44">
        <f t="shared" si="2"/>
        <v>96.586487509462529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SUM(D13:D14)</f>
        <v>4590566</v>
      </c>
      <c r="E12" s="29">
        <f t="shared" si="3"/>
        <v>525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4591091</v>
      </c>
      <c r="P12" s="41">
        <f t="shared" si="2"/>
        <v>868.86657834973505</v>
      </c>
      <c r="Q12" s="10"/>
    </row>
    <row r="13" spans="1:134">
      <c r="A13" s="12"/>
      <c r="B13" s="42">
        <v>521</v>
      </c>
      <c r="C13" s="19" t="s">
        <v>26</v>
      </c>
      <c r="D13" s="43">
        <v>3088502</v>
      </c>
      <c r="E13" s="43">
        <v>525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3089027</v>
      </c>
      <c r="P13" s="44">
        <f t="shared" si="2"/>
        <v>584.60011355034067</v>
      </c>
      <c r="Q13" s="9"/>
    </row>
    <row r="14" spans="1:134">
      <c r="A14" s="12"/>
      <c r="B14" s="42">
        <v>522</v>
      </c>
      <c r="C14" s="19" t="s">
        <v>27</v>
      </c>
      <c r="D14" s="43">
        <v>1502064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1502064</v>
      </c>
      <c r="P14" s="44">
        <f t="shared" si="2"/>
        <v>284.26646479939438</v>
      </c>
      <c r="Q14" s="9"/>
    </row>
    <row r="15" spans="1:134" ht="15.75">
      <c r="A15" s="26" t="s">
        <v>28</v>
      </c>
      <c r="B15" s="27"/>
      <c r="C15" s="28"/>
      <c r="D15" s="29">
        <f t="shared" ref="D15:N15" si="4">SUM(D16:D17)</f>
        <v>1824562</v>
      </c>
      <c r="E15" s="29">
        <f t="shared" si="4"/>
        <v>185407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29">
        <f t="shared" si="1"/>
        <v>2009969</v>
      </c>
      <c r="P15" s="41">
        <f t="shared" si="2"/>
        <v>380.38777441332326</v>
      </c>
      <c r="Q15" s="10"/>
    </row>
    <row r="16" spans="1:134">
      <c r="A16" s="12"/>
      <c r="B16" s="42">
        <v>541</v>
      </c>
      <c r="C16" s="19" t="s">
        <v>29</v>
      </c>
      <c r="D16" s="43">
        <v>1467340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1467340</v>
      </c>
      <c r="P16" s="44">
        <f t="shared" si="2"/>
        <v>277.69492808478424</v>
      </c>
      <c r="Q16" s="9"/>
    </row>
    <row r="17" spans="1:120">
      <c r="A17" s="12"/>
      <c r="B17" s="42">
        <v>549</v>
      </c>
      <c r="C17" s="19" t="s">
        <v>30</v>
      </c>
      <c r="D17" s="43">
        <v>357222</v>
      </c>
      <c r="E17" s="43">
        <v>185407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542629</v>
      </c>
      <c r="P17" s="44">
        <f t="shared" si="2"/>
        <v>102.69284632853899</v>
      </c>
      <c r="Q17" s="9"/>
    </row>
    <row r="18" spans="1:120" ht="15.75">
      <c r="A18" s="26" t="s">
        <v>65</v>
      </c>
      <c r="B18" s="27"/>
      <c r="C18" s="28"/>
      <c r="D18" s="29">
        <f t="shared" ref="D18:N18" si="5">SUM(D19:D19)</f>
        <v>1344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1"/>
        <v>1344</v>
      </c>
      <c r="P18" s="41">
        <f t="shared" si="2"/>
        <v>0.25435276305828919</v>
      </c>
      <c r="Q18" s="9"/>
    </row>
    <row r="19" spans="1:120">
      <c r="A19" s="12"/>
      <c r="B19" s="42">
        <v>572</v>
      </c>
      <c r="C19" s="19" t="s">
        <v>84</v>
      </c>
      <c r="D19" s="43">
        <v>1344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1344</v>
      </c>
      <c r="P19" s="44">
        <f t="shared" si="2"/>
        <v>0.25435276305828919</v>
      </c>
      <c r="Q19" s="9"/>
    </row>
    <row r="20" spans="1:120" ht="15.75">
      <c r="A20" s="26" t="s">
        <v>35</v>
      </c>
      <c r="B20" s="27"/>
      <c r="C20" s="28"/>
      <c r="D20" s="29">
        <f t="shared" ref="D20:N20" si="6">SUM(D21:D21)</f>
        <v>0</v>
      </c>
      <c r="E20" s="29">
        <f t="shared" si="6"/>
        <v>200000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1"/>
        <v>200000</v>
      </c>
      <c r="P20" s="41">
        <f t="shared" si="2"/>
        <v>37.850113550340652</v>
      </c>
      <c r="Q20" s="9"/>
    </row>
    <row r="21" spans="1:120" ht="15.75" thickBot="1">
      <c r="A21" s="12"/>
      <c r="B21" s="42">
        <v>581</v>
      </c>
      <c r="C21" s="19" t="s">
        <v>85</v>
      </c>
      <c r="D21" s="43">
        <v>0</v>
      </c>
      <c r="E21" s="43">
        <v>200000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200000</v>
      </c>
      <c r="P21" s="44">
        <f t="shared" si="2"/>
        <v>37.850113550340652</v>
      </c>
      <c r="Q21" s="9"/>
    </row>
    <row r="22" spans="1:120" ht="16.5" thickBot="1">
      <c r="A22" s="13" t="s">
        <v>10</v>
      </c>
      <c r="B22" s="21"/>
      <c r="C22" s="20"/>
      <c r="D22" s="14">
        <f>SUM(D5,D12,D15,D18,D20)</f>
        <v>8160857</v>
      </c>
      <c r="E22" s="14">
        <f t="shared" ref="E22:N22" si="7">SUM(E5,E12,E15,E18,E20)</f>
        <v>385932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1306972</v>
      </c>
      <c r="L22" s="14">
        <f t="shared" si="7"/>
        <v>0</v>
      </c>
      <c r="M22" s="14">
        <f t="shared" si="7"/>
        <v>0</v>
      </c>
      <c r="N22" s="14">
        <f t="shared" si="7"/>
        <v>0</v>
      </c>
      <c r="O22" s="14">
        <f t="shared" si="1"/>
        <v>9853761</v>
      </c>
      <c r="P22" s="35">
        <f t="shared" si="2"/>
        <v>1864.8298637395912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93" t="s">
        <v>86</v>
      </c>
      <c r="N24" s="93"/>
      <c r="O24" s="93"/>
      <c r="P24" s="39">
        <v>5284</v>
      </c>
    </row>
    <row r="25" spans="1:120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6"/>
    </row>
    <row r="26" spans="1:120" ht="15.75" customHeight="1" thickBot="1">
      <c r="A26" s="97" t="s">
        <v>40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9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1751756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1037447</v>
      </c>
      <c r="L5" s="24">
        <f t="shared" si="0"/>
        <v>0</v>
      </c>
      <c r="M5" s="24">
        <f t="shared" si="0"/>
        <v>0</v>
      </c>
      <c r="N5" s="25">
        <f t="shared" ref="N5:N23" si="1">SUM(D5:M5)</f>
        <v>2789203</v>
      </c>
      <c r="O5" s="30">
        <f t="shared" ref="O5:O23" si="2">(N5/O$25)</f>
        <v>490.36620956399435</v>
      </c>
      <c r="P5" s="6"/>
    </row>
    <row r="6" spans="1:133">
      <c r="A6" s="12"/>
      <c r="B6" s="42">
        <v>511</v>
      </c>
      <c r="C6" s="19" t="s">
        <v>19</v>
      </c>
      <c r="D6" s="43">
        <v>250948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250948</v>
      </c>
      <c r="O6" s="44">
        <f t="shared" si="2"/>
        <v>44.118846694796062</v>
      </c>
      <c r="P6" s="9"/>
    </row>
    <row r="7" spans="1:133">
      <c r="A7" s="12"/>
      <c r="B7" s="42">
        <v>512</v>
      </c>
      <c r="C7" s="19" t="s">
        <v>20</v>
      </c>
      <c r="D7" s="43">
        <v>508372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508372</v>
      </c>
      <c r="O7" s="44">
        <f t="shared" si="2"/>
        <v>89.376230661040793</v>
      </c>
      <c r="P7" s="9"/>
    </row>
    <row r="8" spans="1:133">
      <c r="A8" s="12"/>
      <c r="B8" s="42">
        <v>513</v>
      </c>
      <c r="C8" s="19" t="s">
        <v>21</v>
      </c>
      <c r="D8" s="43">
        <v>429150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429150</v>
      </c>
      <c r="O8" s="44">
        <f t="shared" si="2"/>
        <v>75.448312236286924</v>
      </c>
      <c r="P8" s="9"/>
    </row>
    <row r="9" spans="1:133">
      <c r="A9" s="12"/>
      <c r="B9" s="42">
        <v>514</v>
      </c>
      <c r="C9" s="19" t="s">
        <v>22</v>
      </c>
      <c r="D9" s="43">
        <v>111701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111701</v>
      </c>
      <c r="O9" s="44">
        <f t="shared" si="2"/>
        <v>19.638009845288327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1037447</v>
      </c>
      <c r="L10" s="43">
        <v>0</v>
      </c>
      <c r="M10" s="43">
        <v>0</v>
      </c>
      <c r="N10" s="43">
        <f t="shared" si="1"/>
        <v>1037447</v>
      </c>
      <c r="O10" s="44">
        <f t="shared" si="2"/>
        <v>182.39222925457102</v>
      </c>
      <c r="P10" s="9"/>
    </row>
    <row r="11" spans="1:133">
      <c r="A11" s="12"/>
      <c r="B11" s="42">
        <v>519</v>
      </c>
      <c r="C11" s="19" t="s">
        <v>55</v>
      </c>
      <c r="D11" s="43">
        <v>451585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451585</v>
      </c>
      <c r="O11" s="44">
        <f t="shared" si="2"/>
        <v>79.392580872011251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4120768</v>
      </c>
      <c r="E12" s="29">
        <f t="shared" si="3"/>
        <v>1166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4121934</v>
      </c>
      <c r="O12" s="41">
        <f t="shared" si="2"/>
        <v>724.67194092827003</v>
      </c>
      <c r="P12" s="10"/>
    </row>
    <row r="13" spans="1:133">
      <c r="A13" s="12"/>
      <c r="B13" s="42">
        <v>521</v>
      </c>
      <c r="C13" s="19" t="s">
        <v>26</v>
      </c>
      <c r="D13" s="43">
        <v>2529876</v>
      </c>
      <c r="E13" s="43">
        <v>1166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2531042</v>
      </c>
      <c r="O13" s="44">
        <f t="shared" si="2"/>
        <v>444.97925457102673</v>
      </c>
      <c r="P13" s="9"/>
    </row>
    <row r="14" spans="1:133">
      <c r="A14" s="12"/>
      <c r="B14" s="42">
        <v>522</v>
      </c>
      <c r="C14" s="19" t="s">
        <v>27</v>
      </c>
      <c r="D14" s="43">
        <v>1590892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1590892</v>
      </c>
      <c r="O14" s="44">
        <f t="shared" si="2"/>
        <v>279.6926863572433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1609759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1609759</v>
      </c>
      <c r="O15" s="41">
        <f t="shared" si="2"/>
        <v>283.0096694796062</v>
      </c>
      <c r="P15" s="10"/>
    </row>
    <row r="16" spans="1:133">
      <c r="A16" s="12"/>
      <c r="B16" s="42">
        <v>541</v>
      </c>
      <c r="C16" s="19" t="s">
        <v>56</v>
      </c>
      <c r="D16" s="43">
        <v>1205925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1205925</v>
      </c>
      <c r="O16" s="44">
        <f t="shared" si="2"/>
        <v>212.01213080168776</v>
      </c>
      <c r="P16" s="9"/>
    </row>
    <row r="17" spans="1:119">
      <c r="A17" s="12"/>
      <c r="B17" s="42">
        <v>549</v>
      </c>
      <c r="C17" s="19" t="s">
        <v>57</v>
      </c>
      <c r="D17" s="43">
        <v>403834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403834</v>
      </c>
      <c r="O17" s="44">
        <f t="shared" si="2"/>
        <v>70.997538677918428</v>
      </c>
      <c r="P17" s="9"/>
    </row>
    <row r="18" spans="1:119" ht="15.75">
      <c r="A18" s="26" t="s">
        <v>65</v>
      </c>
      <c r="B18" s="27"/>
      <c r="C18" s="28"/>
      <c r="D18" s="29">
        <f t="shared" ref="D18:M18" si="5">SUM(D19:D19)</f>
        <v>176511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176511</v>
      </c>
      <c r="O18" s="41">
        <f t="shared" si="2"/>
        <v>31.032172995780591</v>
      </c>
      <c r="P18" s="9"/>
    </row>
    <row r="19" spans="1:119">
      <c r="A19" s="12"/>
      <c r="B19" s="42">
        <v>572</v>
      </c>
      <c r="C19" s="19" t="s">
        <v>66</v>
      </c>
      <c r="D19" s="43">
        <v>176511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176511</v>
      </c>
      <c r="O19" s="44">
        <f t="shared" si="2"/>
        <v>31.032172995780591</v>
      </c>
      <c r="P19" s="9"/>
    </row>
    <row r="20" spans="1:119" ht="15.75">
      <c r="A20" s="26" t="s">
        <v>58</v>
      </c>
      <c r="B20" s="27"/>
      <c r="C20" s="28"/>
      <c r="D20" s="29">
        <f t="shared" ref="D20:M20" si="6">SUM(D21:D22)</f>
        <v>392298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61972</v>
      </c>
      <c r="L20" s="29">
        <f t="shared" si="6"/>
        <v>0</v>
      </c>
      <c r="M20" s="29">
        <f t="shared" si="6"/>
        <v>0</v>
      </c>
      <c r="N20" s="29">
        <f t="shared" si="1"/>
        <v>454270</v>
      </c>
      <c r="O20" s="41">
        <f t="shared" si="2"/>
        <v>79.864627285513365</v>
      </c>
      <c r="P20" s="9"/>
    </row>
    <row r="21" spans="1:119">
      <c r="A21" s="12"/>
      <c r="B21" s="42">
        <v>581</v>
      </c>
      <c r="C21" s="19" t="s">
        <v>59</v>
      </c>
      <c r="D21" s="43">
        <v>392298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392298</v>
      </c>
      <c r="O21" s="44">
        <f t="shared" si="2"/>
        <v>68.969409282700425</v>
      </c>
      <c r="P21" s="9"/>
    </row>
    <row r="22" spans="1:119" ht="15.75" thickBot="1">
      <c r="A22" s="12"/>
      <c r="B22" s="42">
        <v>590</v>
      </c>
      <c r="C22" s="19" t="s">
        <v>60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61972</v>
      </c>
      <c r="L22" s="43">
        <v>0</v>
      </c>
      <c r="M22" s="43">
        <v>0</v>
      </c>
      <c r="N22" s="43">
        <f t="shared" si="1"/>
        <v>61972</v>
      </c>
      <c r="O22" s="44">
        <f t="shared" si="2"/>
        <v>10.895218002812939</v>
      </c>
      <c r="P22" s="9"/>
    </row>
    <row r="23" spans="1:119" ht="16.5" thickBot="1">
      <c r="A23" s="13" t="s">
        <v>10</v>
      </c>
      <c r="B23" s="21"/>
      <c r="C23" s="20"/>
      <c r="D23" s="14">
        <f>SUM(D5,D12,D15,D18,D20)</f>
        <v>8051092</v>
      </c>
      <c r="E23" s="14">
        <f t="shared" ref="E23:M23" si="7">SUM(E5,E12,E15,E18,E20)</f>
        <v>1166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1099419</v>
      </c>
      <c r="L23" s="14">
        <f t="shared" si="7"/>
        <v>0</v>
      </c>
      <c r="M23" s="14">
        <f t="shared" si="7"/>
        <v>0</v>
      </c>
      <c r="N23" s="14">
        <f t="shared" si="1"/>
        <v>9151677</v>
      </c>
      <c r="O23" s="35">
        <f t="shared" si="2"/>
        <v>1608.9446202531647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79</v>
      </c>
      <c r="M25" s="93"/>
      <c r="N25" s="93"/>
      <c r="O25" s="39">
        <v>5688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1361607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1072121</v>
      </c>
      <c r="L5" s="24">
        <f t="shared" si="0"/>
        <v>0</v>
      </c>
      <c r="M5" s="24">
        <f t="shared" si="0"/>
        <v>0</v>
      </c>
      <c r="N5" s="25">
        <f t="shared" ref="N5:N23" si="1">SUM(D5:M5)</f>
        <v>2433728</v>
      </c>
      <c r="O5" s="30">
        <f t="shared" ref="O5:O23" si="2">(N5/O$25)</f>
        <v>434.36159200428341</v>
      </c>
      <c r="P5" s="6"/>
    </row>
    <row r="6" spans="1:133">
      <c r="A6" s="12"/>
      <c r="B6" s="42">
        <v>511</v>
      </c>
      <c r="C6" s="19" t="s">
        <v>19</v>
      </c>
      <c r="D6" s="43">
        <v>155578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155578</v>
      </c>
      <c r="O6" s="44">
        <f t="shared" si="2"/>
        <v>27.766910583615921</v>
      </c>
      <c r="P6" s="9"/>
    </row>
    <row r="7" spans="1:133">
      <c r="A7" s="12"/>
      <c r="B7" s="42">
        <v>512</v>
      </c>
      <c r="C7" s="19" t="s">
        <v>20</v>
      </c>
      <c r="D7" s="43">
        <v>434164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434164</v>
      </c>
      <c r="O7" s="44">
        <f t="shared" si="2"/>
        <v>77.487774406567908</v>
      </c>
      <c r="P7" s="9"/>
    </row>
    <row r="8" spans="1:133">
      <c r="A8" s="12"/>
      <c r="B8" s="42">
        <v>513</v>
      </c>
      <c r="C8" s="19" t="s">
        <v>21</v>
      </c>
      <c r="D8" s="43">
        <v>282249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282249</v>
      </c>
      <c r="O8" s="44">
        <f t="shared" si="2"/>
        <v>50.374620738889881</v>
      </c>
      <c r="P8" s="9"/>
    </row>
    <row r="9" spans="1:133">
      <c r="A9" s="12"/>
      <c r="B9" s="42">
        <v>514</v>
      </c>
      <c r="C9" s="19" t="s">
        <v>22</v>
      </c>
      <c r="D9" s="43">
        <v>77192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77192</v>
      </c>
      <c r="O9" s="44">
        <f t="shared" si="2"/>
        <v>13.776905229341423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1072121</v>
      </c>
      <c r="L10" s="43">
        <v>0</v>
      </c>
      <c r="M10" s="43">
        <v>0</v>
      </c>
      <c r="N10" s="43">
        <f t="shared" si="1"/>
        <v>1072121</v>
      </c>
      <c r="O10" s="44">
        <f t="shared" si="2"/>
        <v>191.34767089059432</v>
      </c>
      <c r="P10" s="9"/>
    </row>
    <row r="11" spans="1:133">
      <c r="A11" s="12"/>
      <c r="B11" s="42">
        <v>519</v>
      </c>
      <c r="C11" s="19" t="s">
        <v>55</v>
      </c>
      <c r="D11" s="43">
        <v>412424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412424</v>
      </c>
      <c r="O11" s="44">
        <f t="shared" si="2"/>
        <v>73.607710155273963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4236887</v>
      </c>
      <c r="E12" s="29">
        <f t="shared" si="3"/>
        <v>356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4237243</v>
      </c>
      <c r="O12" s="41">
        <f t="shared" si="2"/>
        <v>756.24540424772442</v>
      </c>
      <c r="P12" s="10"/>
    </row>
    <row r="13" spans="1:133">
      <c r="A13" s="12"/>
      <c r="B13" s="42">
        <v>521</v>
      </c>
      <c r="C13" s="19" t="s">
        <v>26</v>
      </c>
      <c r="D13" s="43">
        <v>2659665</v>
      </c>
      <c r="E13" s="43">
        <v>356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2660021</v>
      </c>
      <c r="O13" s="44">
        <f t="shared" si="2"/>
        <v>474.74941995359626</v>
      </c>
      <c r="P13" s="9"/>
    </row>
    <row r="14" spans="1:133">
      <c r="A14" s="12"/>
      <c r="B14" s="42">
        <v>522</v>
      </c>
      <c r="C14" s="19" t="s">
        <v>27</v>
      </c>
      <c r="D14" s="43">
        <v>1577103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1577103</v>
      </c>
      <c r="O14" s="44">
        <f t="shared" si="2"/>
        <v>281.47474567196144</v>
      </c>
      <c r="P14" s="9"/>
    </row>
    <row r="15" spans="1:133">
      <c r="A15" s="12"/>
      <c r="B15" s="42">
        <v>529</v>
      </c>
      <c r="C15" s="19" t="s">
        <v>44</v>
      </c>
      <c r="D15" s="43">
        <v>119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119</v>
      </c>
      <c r="O15" s="44">
        <f t="shared" si="2"/>
        <v>2.1238622166696412E-2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1465222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1465222</v>
      </c>
      <c r="O16" s="41">
        <f t="shared" si="2"/>
        <v>261.50669284311977</v>
      </c>
      <c r="P16" s="10"/>
    </row>
    <row r="17" spans="1:119">
      <c r="A17" s="12"/>
      <c r="B17" s="42">
        <v>541</v>
      </c>
      <c r="C17" s="19" t="s">
        <v>56</v>
      </c>
      <c r="D17" s="43">
        <v>1147507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1147507</v>
      </c>
      <c r="O17" s="44">
        <f t="shared" si="2"/>
        <v>204.80224879528825</v>
      </c>
      <c r="P17" s="9"/>
    </row>
    <row r="18" spans="1:119">
      <c r="A18" s="12"/>
      <c r="B18" s="42">
        <v>549</v>
      </c>
      <c r="C18" s="19" t="s">
        <v>57</v>
      </c>
      <c r="D18" s="43">
        <v>317715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317715</v>
      </c>
      <c r="O18" s="44">
        <f t="shared" si="2"/>
        <v>56.704444047831522</v>
      </c>
      <c r="P18" s="9"/>
    </row>
    <row r="19" spans="1:119" ht="15.75">
      <c r="A19" s="26" t="s">
        <v>65</v>
      </c>
      <c r="B19" s="27"/>
      <c r="C19" s="28"/>
      <c r="D19" s="29">
        <f t="shared" ref="D19:M19" si="5">SUM(D20:D20)</f>
        <v>30270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30270</v>
      </c>
      <c r="O19" s="41">
        <f t="shared" si="2"/>
        <v>5.4024629662680708</v>
      </c>
      <c r="P19" s="9"/>
    </row>
    <row r="20" spans="1:119">
      <c r="A20" s="12"/>
      <c r="B20" s="42">
        <v>572</v>
      </c>
      <c r="C20" s="19" t="s">
        <v>66</v>
      </c>
      <c r="D20" s="43">
        <v>30270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30270</v>
      </c>
      <c r="O20" s="44">
        <f t="shared" si="2"/>
        <v>5.4024629662680708</v>
      </c>
      <c r="P20" s="9"/>
    </row>
    <row r="21" spans="1:119" ht="15.75">
      <c r="A21" s="26" t="s">
        <v>58</v>
      </c>
      <c r="B21" s="27"/>
      <c r="C21" s="28"/>
      <c r="D21" s="29">
        <f t="shared" ref="D21:M21" si="6">SUM(D22:D22)</f>
        <v>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61629</v>
      </c>
      <c r="L21" s="29">
        <f t="shared" si="6"/>
        <v>0</v>
      </c>
      <c r="M21" s="29">
        <f t="shared" si="6"/>
        <v>0</v>
      </c>
      <c r="N21" s="29">
        <f t="shared" si="1"/>
        <v>61629</v>
      </c>
      <c r="O21" s="41">
        <f t="shared" si="2"/>
        <v>10.999286096733892</v>
      </c>
      <c r="P21" s="9"/>
    </row>
    <row r="22" spans="1:119" ht="15.75" thickBot="1">
      <c r="A22" s="12"/>
      <c r="B22" s="42">
        <v>590</v>
      </c>
      <c r="C22" s="19" t="s">
        <v>60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61629</v>
      </c>
      <c r="L22" s="43">
        <v>0</v>
      </c>
      <c r="M22" s="43">
        <v>0</v>
      </c>
      <c r="N22" s="43">
        <f t="shared" si="1"/>
        <v>61629</v>
      </c>
      <c r="O22" s="44">
        <f t="shared" si="2"/>
        <v>10.999286096733892</v>
      </c>
      <c r="P22" s="9"/>
    </row>
    <row r="23" spans="1:119" ht="16.5" thickBot="1">
      <c r="A23" s="13" t="s">
        <v>10</v>
      </c>
      <c r="B23" s="21"/>
      <c r="C23" s="20"/>
      <c r="D23" s="14">
        <f>SUM(D5,D12,D16,D19,D21)</f>
        <v>7093986</v>
      </c>
      <c r="E23" s="14">
        <f t="shared" ref="E23:M23" si="7">SUM(E5,E12,E16,E19,E21)</f>
        <v>356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1133750</v>
      </c>
      <c r="L23" s="14">
        <f t="shared" si="7"/>
        <v>0</v>
      </c>
      <c r="M23" s="14">
        <f t="shared" si="7"/>
        <v>0</v>
      </c>
      <c r="N23" s="14">
        <f t="shared" si="1"/>
        <v>8228092</v>
      </c>
      <c r="O23" s="35">
        <f t="shared" si="2"/>
        <v>1468.5154381581297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77</v>
      </c>
      <c r="M25" s="93"/>
      <c r="N25" s="93"/>
      <c r="O25" s="39">
        <v>5603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1205575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736973</v>
      </c>
      <c r="L5" s="24">
        <f t="shared" si="0"/>
        <v>0</v>
      </c>
      <c r="M5" s="24">
        <f t="shared" si="0"/>
        <v>0</v>
      </c>
      <c r="N5" s="25">
        <f t="shared" ref="N5:N24" si="1">SUM(D5:M5)</f>
        <v>1942548</v>
      </c>
      <c r="O5" s="30">
        <f t="shared" ref="O5:O24" si="2">(N5/O$26)</f>
        <v>349.31631001618416</v>
      </c>
      <c r="P5" s="6"/>
    </row>
    <row r="6" spans="1:133">
      <c r="A6" s="12"/>
      <c r="B6" s="42">
        <v>511</v>
      </c>
      <c r="C6" s="19" t="s">
        <v>19</v>
      </c>
      <c r="D6" s="43">
        <v>123696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123696</v>
      </c>
      <c r="O6" s="44">
        <f t="shared" si="2"/>
        <v>22.243481388239527</v>
      </c>
      <c r="P6" s="9"/>
    </row>
    <row r="7" spans="1:133">
      <c r="A7" s="12"/>
      <c r="B7" s="42">
        <v>512</v>
      </c>
      <c r="C7" s="19" t="s">
        <v>20</v>
      </c>
      <c r="D7" s="43">
        <v>391228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391228</v>
      </c>
      <c r="O7" s="44">
        <f t="shared" si="2"/>
        <v>70.352094946951993</v>
      </c>
      <c r="P7" s="9"/>
    </row>
    <row r="8" spans="1:133">
      <c r="A8" s="12"/>
      <c r="B8" s="42">
        <v>513</v>
      </c>
      <c r="C8" s="19" t="s">
        <v>21</v>
      </c>
      <c r="D8" s="43">
        <v>263431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263431</v>
      </c>
      <c r="O8" s="44">
        <f t="shared" si="2"/>
        <v>47.371156266858478</v>
      </c>
      <c r="P8" s="9"/>
    </row>
    <row r="9" spans="1:133">
      <c r="A9" s="12"/>
      <c r="B9" s="42">
        <v>514</v>
      </c>
      <c r="C9" s="19" t="s">
        <v>22</v>
      </c>
      <c r="D9" s="43">
        <v>58716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58716</v>
      </c>
      <c r="O9" s="44">
        <f t="shared" si="2"/>
        <v>10.558532638014746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736973</v>
      </c>
      <c r="L10" s="43">
        <v>0</v>
      </c>
      <c r="M10" s="43">
        <v>0</v>
      </c>
      <c r="N10" s="43">
        <f t="shared" si="1"/>
        <v>736973</v>
      </c>
      <c r="O10" s="44">
        <f t="shared" si="2"/>
        <v>132.52526524006473</v>
      </c>
      <c r="P10" s="9"/>
    </row>
    <row r="11" spans="1:133">
      <c r="A11" s="12"/>
      <c r="B11" s="42">
        <v>519</v>
      </c>
      <c r="C11" s="19" t="s">
        <v>55</v>
      </c>
      <c r="D11" s="43">
        <v>368504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368504</v>
      </c>
      <c r="O11" s="44">
        <f t="shared" si="2"/>
        <v>66.265779536054666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4342261</v>
      </c>
      <c r="E12" s="29">
        <f t="shared" si="3"/>
        <v>8503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4350764</v>
      </c>
      <c r="O12" s="41">
        <f t="shared" si="2"/>
        <v>782.37079661931307</v>
      </c>
      <c r="P12" s="10"/>
    </row>
    <row r="13" spans="1:133">
      <c r="A13" s="12"/>
      <c r="B13" s="42">
        <v>521</v>
      </c>
      <c r="C13" s="19" t="s">
        <v>26</v>
      </c>
      <c r="D13" s="43">
        <v>2665746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2665746</v>
      </c>
      <c r="O13" s="44">
        <f t="shared" si="2"/>
        <v>479.36450278726846</v>
      </c>
      <c r="P13" s="9"/>
    </row>
    <row r="14" spans="1:133">
      <c r="A14" s="12"/>
      <c r="B14" s="42">
        <v>522</v>
      </c>
      <c r="C14" s="19" t="s">
        <v>27</v>
      </c>
      <c r="D14" s="43">
        <v>1676515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1676515</v>
      </c>
      <c r="O14" s="44">
        <f t="shared" si="2"/>
        <v>301.47725229275312</v>
      </c>
      <c r="P14" s="9"/>
    </row>
    <row r="15" spans="1:133">
      <c r="A15" s="12"/>
      <c r="B15" s="42">
        <v>529</v>
      </c>
      <c r="C15" s="19" t="s">
        <v>44</v>
      </c>
      <c r="D15" s="43">
        <v>0</v>
      </c>
      <c r="E15" s="43">
        <v>8503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8503</v>
      </c>
      <c r="O15" s="44">
        <f t="shared" si="2"/>
        <v>1.5290415392914944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1343259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1343259</v>
      </c>
      <c r="O16" s="41">
        <f t="shared" si="2"/>
        <v>241.54990109692503</v>
      </c>
      <c r="P16" s="10"/>
    </row>
    <row r="17" spans="1:119">
      <c r="A17" s="12"/>
      <c r="B17" s="42">
        <v>541</v>
      </c>
      <c r="C17" s="19" t="s">
        <v>56</v>
      </c>
      <c r="D17" s="43">
        <v>1086215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1086215</v>
      </c>
      <c r="O17" s="44">
        <f t="shared" si="2"/>
        <v>195.32727926631901</v>
      </c>
      <c r="P17" s="9"/>
    </row>
    <row r="18" spans="1:119">
      <c r="A18" s="12"/>
      <c r="B18" s="42">
        <v>549</v>
      </c>
      <c r="C18" s="19" t="s">
        <v>57</v>
      </c>
      <c r="D18" s="43">
        <v>257044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257044</v>
      </c>
      <c r="O18" s="44">
        <f t="shared" si="2"/>
        <v>46.222621830606009</v>
      </c>
      <c r="P18" s="9"/>
    </row>
    <row r="19" spans="1:119" ht="15.75">
      <c r="A19" s="26" t="s">
        <v>49</v>
      </c>
      <c r="B19" s="27"/>
      <c r="C19" s="28"/>
      <c r="D19" s="29">
        <f t="shared" ref="D19:M19" si="5">SUM(D20:D20)</f>
        <v>0</v>
      </c>
      <c r="E19" s="29">
        <f t="shared" si="5"/>
        <v>166475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166475</v>
      </c>
      <c r="O19" s="41">
        <f t="shared" si="2"/>
        <v>29.936162560690523</v>
      </c>
      <c r="P19" s="10"/>
    </row>
    <row r="20" spans="1:119">
      <c r="A20" s="45"/>
      <c r="B20" s="46">
        <v>559</v>
      </c>
      <c r="C20" s="47" t="s">
        <v>69</v>
      </c>
      <c r="D20" s="43">
        <v>0</v>
      </c>
      <c r="E20" s="43">
        <v>166475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166475</v>
      </c>
      <c r="O20" s="44">
        <f t="shared" si="2"/>
        <v>29.936162560690523</v>
      </c>
      <c r="P20" s="9"/>
    </row>
    <row r="21" spans="1:119" ht="15.75">
      <c r="A21" s="26" t="s">
        <v>58</v>
      </c>
      <c r="B21" s="27"/>
      <c r="C21" s="28"/>
      <c r="D21" s="29">
        <f t="shared" ref="D21:M21" si="6">SUM(D22:D23)</f>
        <v>10000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61567</v>
      </c>
      <c r="L21" s="29">
        <f t="shared" si="6"/>
        <v>0</v>
      </c>
      <c r="M21" s="29">
        <f t="shared" si="6"/>
        <v>0</v>
      </c>
      <c r="N21" s="29">
        <f t="shared" si="1"/>
        <v>71567</v>
      </c>
      <c r="O21" s="41">
        <f t="shared" si="2"/>
        <v>12.869447941017803</v>
      </c>
      <c r="P21" s="9"/>
    </row>
    <row r="22" spans="1:119">
      <c r="A22" s="12"/>
      <c r="B22" s="42">
        <v>581</v>
      </c>
      <c r="C22" s="19" t="s">
        <v>59</v>
      </c>
      <c r="D22" s="43">
        <v>10000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10000</v>
      </c>
      <c r="O22" s="44">
        <f t="shared" si="2"/>
        <v>1.7982377270275129</v>
      </c>
      <c r="P22" s="9"/>
    </row>
    <row r="23" spans="1:119" ht="15.75" thickBot="1">
      <c r="A23" s="12"/>
      <c r="B23" s="42">
        <v>590</v>
      </c>
      <c r="C23" s="19" t="s">
        <v>60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61567</v>
      </c>
      <c r="L23" s="43">
        <v>0</v>
      </c>
      <c r="M23" s="43">
        <v>0</v>
      </c>
      <c r="N23" s="43">
        <f t="shared" si="1"/>
        <v>61567</v>
      </c>
      <c r="O23" s="44">
        <f t="shared" si="2"/>
        <v>11.071210213990289</v>
      </c>
      <c r="P23" s="9"/>
    </row>
    <row r="24" spans="1:119" ht="16.5" thickBot="1">
      <c r="A24" s="13" t="s">
        <v>10</v>
      </c>
      <c r="B24" s="21"/>
      <c r="C24" s="20"/>
      <c r="D24" s="14">
        <f>SUM(D5,D12,D16,D19,D21)</f>
        <v>6901095</v>
      </c>
      <c r="E24" s="14">
        <f t="shared" ref="E24:M24" si="7">SUM(E5,E12,E16,E19,E21)</f>
        <v>174978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798540</v>
      </c>
      <c r="L24" s="14">
        <f t="shared" si="7"/>
        <v>0</v>
      </c>
      <c r="M24" s="14">
        <f t="shared" si="7"/>
        <v>0</v>
      </c>
      <c r="N24" s="14">
        <f t="shared" si="1"/>
        <v>7874613</v>
      </c>
      <c r="O24" s="35">
        <f t="shared" si="2"/>
        <v>1416.0426182341305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3" t="s">
        <v>75</v>
      </c>
      <c r="M26" s="93"/>
      <c r="N26" s="93"/>
      <c r="O26" s="39">
        <v>5561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customHeight="1" thickBot="1">
      <c r="A28" s="97" t="s">
        <v>40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1389143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846458</v>
      </c>
      <c r="L5" s="24">
        <f t="shared" si="0"/>
        <v>0</v>
      </c>
      <c r="M5" s="24">
        <f t="shared" si="0"/>
        <v>0</v>
      </c>
      <c r="N5" s="25">
        <f t="shared" ref="N5:N26" si="1">SUM(D5:M5)</f>
        <v>2235601</v>
      </c>
      <c r="O5" s="30">
        <f t="shared" ref="O5:O26" si="2">(N5/O$28)</f>
        <v>401.65307222421848</v>
      </c>
      <c r="P5" s="6"/>
    </row>
    <row r="6" spans="1:133">
      <c r="A6" s="12"/>
      <c r="B6" s="42">
        <v>511</v>
      </c>
      <c r="C6" s="19" t="s">
        <v>19</v>
      </c>
      <c r="D6" s="43">
        <v>126092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126092</v>
      </c>
      <c r="O6" s="44">
        <f t="shared" si="2"/>
        <v>22.653970535393459</v>
      </c>
      <c r="P6" s="9"/>
    </row>
    <row r="7" spans="1:133">
      <c r="A7" s="12"/>
      <c r="B7" s="42">
        <v>512</v>
      </c>
      <c r="C7" s="19" t="s">
        <v>20</v>
      </c>
      <c r="D7" s="43">
        <v>373336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373336</v>
      </c>
      <c r="O7" s="44">
        <f t="shared" si="2"/>
        <v>67.074380165289256</v>
      </c>
      <c r="P7" s="9"/>
    </row>
    <row r="8" spans="1:133">
      <c r="A8" s="12"/>
      <c r="B8" s="42">
        <v>513</v>
      </c>
      <c r="C8" s="19" t="s">
        <v>21</v>
      </c>
      <c r="D8" s="43">
        <v>242497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242497</v>
      </c>
      <c r="O8" s="44">
        <f t="shared" si="2"/>
        <v>43.567553000359325</v>
      </c>
      <c r="P8" s="9"/>
    </row>
    <row r="9" spans="1:133">
      <c r="A9" s="12"/>
      <c r="B9" s="42">
        <v>514</v>
      </c>
      <c r="C9" s="19" t="s">
        <v>22</v>
      </c>
      <c r="D9" s="43">
        <v>155178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155178</v>
      </c>
      <c r="O9" s="44">
        <f t="shared" si="2"/>
        <v>27.879626302551205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846458</v>
      </c>
      <c r="L10" s="43">
        <v>0</v>
      </c>
      <c r="M10" s="43">
        <v>0</v>
      </c>
      <c r="N10" s="43">
        <f t="shared" si="1"/>
        <v>846458</v>
      </c>
      <c r="O10" s="44">
        <f t="shared" si="2"/>
        <v>152.07653611210924</v>
      </c>
      <c r="P10" s="9"/>
    </row>
    <row r="11" spans="1:133">
      <c r="A11" s="12"/>
      <c r="B11" s="42">
        <v>519</v>
      </c>
      <c r="C11" s="19" t="s">
        <v>55</v>
      </c>
      <c r="D11" s="43">
        <v>492040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492040</v>
      </c>
      <c r="O11" s="44">
        <f t="shared" si="2"/>
        <v>88.401006108515986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4395404</v>
      </c>
      <c r="E12" s="29">
        <f t="shared" si="3"/>
        <v>450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4395854</v>
      </c>
      <c r="O12" s="41">
        <f t="shared" si="2"/>
        <v>789.7689543657923</v>
      </c>
      <c r="P12" s="10"/>
    </row>
    <row r="13" spans="1:133">
      <c r="A13" s="12"/>
      <c r="B13" s="42">
        <v>521</v>
      </c>
      <c r="C13" s="19" t="s">
        <v>26</v>
      </c>
      <c r="D13" s="43">
        <v>2454226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2454226</v>
      </c>
      <c r="O13" s="44">
        <f t="shared" si="2"/>
        <v>440.93172835070067</v>
      </c>
      <c r="P13" s="9"/>
    </row>
    <row r="14" spans="1:133">
      <c r="A14" s="12"/>
      <c r="B14" s="42">
        <v>522</v>
      </c>
      <c r="C14" s="19" t="s">
        <v>27</v>
      </c>
      <c r="D14" s="43">
        <v>1941178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1941178</v>
      </c>
      <c r="O14" s="44">
        <f t="shared" si="2"/>
        <v>348.75637800934243</v>
      </c>
      <c r="P14" s="9"/>
    </row>
    <row r="15" spans="1:133">
      <c r="A15" s="12"/>
      <c r="B15" s="42">
        <v>529</v>
      </c>
      <c r="C15" s="19" t="s">
        <v>44</v>
      </c>
      <c r="D15" s="43">
        <v>0</v>
      </c>
      <c r="E15" s="43">
        <v>450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450</v>
      </c>
      <c r="O15" s="44">
        <f t="shared" si="2"/>
        <v>8.0848005749191515E-2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1381376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1381376</v>
      </c>
      <c r="O16" s="41">
        <f t="shared" si="2"/>
        <v>248.18109953287819</v>
      </c>
      <c r="P16" s="10"/>
    </row>
    <row r="17" spans="1:119">
      <c r="A17" s="12"/>
      <c r="B17" s="42">
        <v>541</v>
      </c>
      <c r="C17" s="19" t="s">
        <v>56</v>
      </c>
      <c r="D17" s="43">
        <v>1103913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1103913</v>
      </c>
      <c r="O17" s="44">
        <f t="shared" si="2"/>
        <v>198.33147682357168</v>
      </c>
      <c r="P17" s="9"/>
    </row>
    <row r="18" spans="1:119">
      <c r="A18" s="12"/>
      <c r="B18" s="42">
        <v>549</v>
      </c>
      <c r="C18" s="19" t="s">
        <v>57</v>
      </c>
      <c r="D18" s="43">
        <v>277463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277463</v>
      </c>
      <c r="O18" s="44">
        <f t="shared" si="2"/>
        <v>49.849622709306502</v>
      </c>
      <c r="P18" s="9"/>
    </row>
    <row r="19" spans="1:119" ht="15.75">
      <c r="A19" s="26" t="s">
        <v>49</v>
      </c>
      <c r="B19" s="27"/>
      <c r="C19" s="28"/>
      <c r="D19" s="29">
        <f t="shared" ref="D19:M19" si="5">SUM(D20:D20)</f>
        <v>0</v>
      </c>
      <c r="E19" s="29">
        <f t="shared" si="5"/>
        <v>235908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235908</v>
      </c>
      <c r="O19" s="41">
        <f t="shared" si="2"/>
        <v>42.383758533956161</v>
      </c>
      <c r="P19" s="10"/>
    </row>
    <row r="20" spans="1:119">
      <c r="A20" s="45"/>
      <c r="B20" s="46">
        <v>559</v>
      </c>
      <c r="C20" s="47" t="s">
        <v>69</v>
      </c>
      <c r="D20" s="43">
        <v>0</v>
      </c>
      <c r="E20" s="43">
        <v>235908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235908</v>
      </c>
      <c r="O20" s="44">
        <f t="shared" si="2"/>
        <v>42.383758533956161</v>
      </c>
      <c r="P20" s="9"/>
    </row>
    <row r="21" spans="1:119" ht="15.75">
      <c r="A21" s="26" t="s">
        <v>65</v>
      </c>
      <c r="B21" s="27"/>
      <c r="C21" s="28"/>
      <c r="D21" s="29">
        <f t="shared" ref="D21:M21" si="6">SUM(D22:D22)</f>
        <v>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</v>
      </c>
      <c r="O21" s="41">
        <f t="shared" si="2"/>
        <v>1.7966223499820338E-4</v>
      </c>
      <c r="P21" s="9"/>
    </row>
    <row r="22" spans="1:119">
      <c r="A22" s="12"/>
      <c r="B22" s="42">
        <v>572</v>
      </c>
      <c r="C22" s="19" t="s">
        <v>66</v>
      </c>
      <c r="D22" s="43">
        <v>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</v>
      </c>
      <c r="O22" s="44">
        <f t="shared" si="2"/>
        <v>1.7966223499820338E-4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SUM(D24:D25)</f>
        <v>300000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67048</v>
      </c>
      <c r="L23" s="29">
        <f t="shared" si="7"/>
        <v>0</v>
      </c>
      <c r="M23" s="29">
        <f t="shared" si="7"/>
        <v>0</v>
      </c>
      <c r="N23" s="29">
        <f t="shared" si="1"/>
        <v>367048</v>
      </c>
      <c r="O23" s="41">
        <f t="shared" si="2"/>
        <v>65.944664031620547</v>
      </c>
      <c r="P23" s="9"/>
    </row>
    <row r="24" spans="1:119">
      <c r="A24" s="12"/>
      <c r="B24" s="42">
        <v>581</v>
      </c>
      <c r="C24" s="19" t="s">
        <v>59</v>
      </c>
      <c r="D24" s="43">
        <v>300000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300000</v>
      </c>
      <c r="O24" s="44">
        <f t="shared" si="2"/>
        <v>53.898670499461012</v>
      </c>
      <c r="P24" s="9"/>
    </row>
    <row r="25" spans="1:119" ht="15.75" thickBot="1">
      <c r="A25" s="12"/>
      <c r="B25" s="42">
        <v>590</v>
      </c>
      <c r="C25" s="19" t="s">
        <v>60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67048</v>
      </c>
      <c r="L25" s="43">
        <v>0</v>
      </c>
      <c r="M25" s="43">
        <v>0</v>
      </c>
      <c r="N25" s="43">
        <f t="shared" si="1"/>
        <v>67048</v>
      </c>
      <c r="O25" s="44">
        <f t="shared" si="2"/>
        <v>12.045993532159541</v>
      </c>
      <c r="P25" s="9"/>
    </row>
    <row r="26" spans="1:119" ht="16.5" thickBot="1">
      <c r="A26" s="13" t="s">
        <v>10</v>
      </c>
      <c r="B26" s="21"/>
      <c r="C26" s="20"/>
      <c r="D26" s="14">
        <f>SUM(D5,D12,D16,D19,D21,D23)</f>
        <v>7465924</v>
      </c>
      <c r="E26" s="14">
        <f t="shared" ref="E26:M26" si="8">SUM(E5,E12,E16,E19,E21,E23)</f>
        <v>236358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0</v>
      </c>
      <c r="J26" s="14">
        <f t="shared" si="8"/>
        <v>0</v>
      </c>
      <c r="K26" s="14">
        <f t="shared" si="8"/>
        <v>913506</v>
      </c>
      <c r="L26" s="14">
        <f t="shared" si="8"/>
        <v>0</v>
      </c>
      <c r="M26" s="14">
        <f t="shared" si="8"/>
        <v>0</v>
      </c>
      <c r="N26" s="14">
        <f t="shared" si="1"/>
        <v>8615788</v>
      </c>
      <c r="O26" s="35">
        <f t="shared" si="2"/>
        <v>1547.9317283507007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>
        <v>8615788</v>
      </c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73</v>
      </c>
      <c r="M28" s="93"/>
      <c r="N28" s="93"/>
      <c r="O28" s="39">
        <v>5566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40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1259517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1072225</v>
      </c>
      <c r="L5" s="24">
        <f t="shared" si="0"/>
        <v>0</v>
      </c>
      <c r="M5" s="24">
        <f t="shared" si="0"/>
        <v>0</v>
      </c>
      <c r="N5" s="25">
        <f t="shared" ref="N5:N27" si="1">SUM(D5:M5)</f>
        <v>2331742</v>
      </c>
      <c r="O5" s="30">
        <f t="shared" ref="O5:O27" si="2">(N5/O$29)</f>
        <v>419.98234870317003</v>
      </c>
      <c r="P5" s="6"/>
    </row>
    <row r="6" spans="1:133">
      <c r="A6" s="12"/>
      <c r="B6" s="42">
        <v>511</v>
      </c>
      <c r="C6" s="19" t="s">
        <v>19</v>
      </c>
      <c r="D6" s="43">
        <v>114642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114642</v>
      </c>
      <c r="O6" s="44">
        <f t="shared" si="2"/>
        <v>20.648775216138329</v>
      </c>
      <c r="P6" s="9"/>
    </row>
    <row r="7" spans="1:133">
      <c r="A7" s="12"/>
      <c r="B7" s="42">
        <v>512</v>
      </c>
      <c r="C7" s="19" t="s">
        <v>20</v>
      </c>
      <c r="D7" s="43">
        <v>424197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424197</v>
      </c>
      <c r="O7" s="44">
        <f t="shared" si="2"/>
        <v>76.404358789625363</v>
      </c>
      <c r="P7" s="9"/>
    </row>
    <row r="8" spans="1:133">
      <c r="A8" s="12"/>
      <c r="B8" s="42">
        <v>513</v>
      </c>
      <c r="C8" s="19" t="s">
        <v>21</v>
      </c>
      <c r="D8" s="43">
        <v>280709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280709</v>
      </c>
      <c r="O8" s="44">
        <f t="shared" si="2"/>
        <v>50.559978386167145</v>
      </c>
      <c r="P8" s="9"/>
    </row>
    <row r="9" spans="1:133">
      <c r="A9" s="12"/>
      <c r="B9" s="42">
        <v>514</v>
      </c>
      <c r="C9" s="19" t="s">
        <v>22</v>
      </c>
      <c r="D9" s="43">
        <v>50610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50610</v>
      </c>
      <c r="O9" s="44">
        <f t="shared" si="2"/>
        <v>9.1156340057636882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1072225</v>
      </c>
      <c r="L10" s="43">
        <v>0</v>
      </c>
      <c r="M10" s="43">
        <v>0</v>
      </c>
      <c r="N10" s="43">
        <f t="shared" si="1"/>
        <v>1072225</v>
      </c>
      <c r="O10" s="44">
        <f t="shared" si="2"/>
        <v>193.12409942363112</v>
      </c>
      <c r="P10" s="9"/>
    </row>
    <row r="11" spans="1:133">
      <c r="A11" s="12"/>
      <c r="B11" s="42">
        <v>519</v>
      </c>
      <c r="C11" s="19" t="s">
        <v>55</v>
      </c>
      <c r="D11" s="43">
        <v>389359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389359</v>
      </c>
      <c r="O11" s="44">
        <f t="shared" si="2"/>
        <v>70.129502881844374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3723105</v>
      </c>
      <c r="E12" s="29">
        <f t="shared" si="3"/>
        <v>1157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3724262</v>
      </c>
      <c r="O12" s="41">
        <f t="shared" si="2"/>
        <v>670.79646974063405</v>
      </c>
      <c r="P12" s="10"/>
    </row>
    <row r="13" spans="1:133">
      <c r="A13" s="12"/>
      <c r="B13" s="42">
        <v>521</v>
      </c>
      <c r="C13" s="19" t="s">
        <v>26</v>
      </c>
      <c r="D13" s="43">
        <v>2324380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2324380</v>
      </c>
      <c r="O13" s="44">
        <f t="shared" si="2"/>
        <v>418.6563400576369</v>
      </c>
      <c r="P13" s="9"/>
    </row>
    <row r="14" spans="1:133">
      <c r="A14" s="12"/>
      <c r="B14" s="42">
        <v>522</v>
      </c>
      <c r="C14" s="19" t="s">
        <v>27</v>
      </c>
      <c r="D14" s="43">
        <v>1398725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1398725</v>
      </c>
      <c r="O14" s="44">
        <f t="shared" si="2"/>
        <v>251.93173631123921</v>
      </c>
      <c r="P14" s="9"/>
    </row>
    <row r="15" spans="1:133">
      <c r="A15" s="12"/>
      <c r="B15" s="42">
        <v>529</v>
      </c>
      <c r="C15" s="19" t="s">
        <v>44</v>
      </c>
      <c r="D15" s="43">
        <v>0</v>
      </c>
      <c r="E15" s="43">
        <v>1157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1157</v>
      </c>
      <c r="O15" s="44">
        <f t="shared" si="2"/>
        <v>0.20839337175792508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1476439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1476439</v>
      </c>
      <c r="O16" s="41">
        <f t="shared" si="2"/>
        <v>265.92921469740634</v>
      </c>
      <c r="P16" s="10"/>
    </row>
    <row r="17" spans="1:119">
      <c r="A17" s="12"/>
      <c r="B17" s="42">
        <v>541</v>
      </c>
      <c r="C17" s="19" t="s">
        <v>56</v>
      </c>
      <c r="D17" s="43">
        <v>1068494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1068494</v>
      </c>
      <c r="O17" s="44">
        <f t="shared" si="2"/>
        <v>192.45208933717581</v>
      </c>
      <c r="P17" s="9"/>
    </row>
    <row r="18" spans="1:119">
      <c r="A18" s="12"/>
      <c r="B18" s="42">
        <v>549</v>
      </c>
      <c r="C18" s="19" t="s">
        <v>57</v>
      </c>
      <c r="D18" s="43">
        <v>407945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407945</v>
      </c>
      <c r="O18" s="44">
        <f t="shared" si="2"/>
        <v>73.477125360230545</v>
      </c>
      <c r="P18" s="9"/>
    </row>
    <row r="19" spans="1:119" ht="15.75">
      <c r="A19" s="26" t="s">
        <v>49</v>
      </c>
      <c r="B19" s="27"/>
      <c r="C19" s="28"/>
      <c r="D19" s="29">
        <f t="shared" ref="D19:M19" si="5">SUM(D20:D20)</f>
        <v>0</v>
      </c>
      <c r="E19" s="29">
        <f t="shared" si="5"/>
        <v>309000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309000</v>
      </c>
      <c r="O19" s="41">
        <f t="shared" si="2"/>
        <v>55.65561959654179</v>
      </c>
      <c r="P19" s="10"/>
    </row>
    <row r="20" spans="1:119">
      <c r="A20" s="45"/>
      <c r="B20" s="46">
        <v>559</v>
      </c>
      <c r="C20" s="47" t="s">
        <v>69</v>
      </c>
      <c r="D20" s="43">
        <v>0</v>
      </c>
      <c r="E20" s="43">
        <v>309000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309000</v>
      </c>
      <c r="O20" s="44">
        <f t="shared" si="2"/>
        <v>55.65561959654179</v>
      </c>
      <c r="P20" s="9"/>
    </row>
    <row r="21" spans="1:119" ht="15.75">
      <c r="A21" s="26" t="s">
        <v>65</v>
      </c>
      <c r="B21" s="27"/>
      <c r="C21" s="28"/>
      <c r="D21" s="29">
        <f t="shared" ref="D21:M21" si="6">SUM(D22:D23)</f>
        <v>6606</v>
      </c>
      <c r="E21" s="29">
        <f t="shared" si="6"/>
        <v>33843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40449</v>
      </c>
      <c r="O21" s="41">
        <f t="shared" si="2"/>
        <v>7.285482708933718</v>
      </c>
      <c r="P21" s="9"/>
    </row>
    <row r="22" spans="1:119">
      <c r="A22" s="12"/>
      <c r="B22" s="42">
        <v>572</v>
      </c>
      <c r="C22" s="19" t="s">
        <v>66</v>
      </c>
      <c r="D22" s="43">
        <v>0</v>
      </c>
      <c r="E22" s="43">
        <v>33843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33843</v>
      </c>
      <c r="O22" s="44">
        <f t="shared" si="2"/>
        <v>6.09564121037464</v>
      </c>
      <c r="P22" s="9"/>
    </row>
    <row r="23" spans="1:119">
      <c r="A23" s="12"/>
      <c r="B23" s="42">
        <v>574</v>
      </c>
      <c r="C23" s="19" t="s">
        <v>70</v>
      </c>
      <c r="D23" s="43">
        <v>6606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6606</v>
      </c>
      <c r="O23" s="44">
        <f t="shared" si="2"/>
        <v>1.1898414985590777</v>
      </c>
      <c r="P23" s="9"/>
    </row>
    <row r="24" spans="1:119" ht="15.75">
      <c r="A24" s="26" t="s">
        <v>58</v>
      </c>
      <c r="B24" s="27"/>
      <c r="C24" s="28"/>
      <c r="D24" s="29">
        <f t="shared" ref="D24:M24" si="7">SUM(D25:D26)</f>
        <v>38965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108281</v>
      </c>
      <c r="L24" s="29">
        <f t="shared" si="7"/>
        <v>0</v>
      </c>
      <c r="M24" s="29">
        <f t="shared" si="7"/>
        <v>0</v>
      </c>
      <c r="N24" s="29">
        <f t="shared" si="1"/>
        <v>147246</v>
      </c>
      <c r="O24" s="41">
        <f t="shared" si="2"/>
        <v>26.521253602305475</v>
      </c>
      <c r="P24" s="9"/>
    </row>
    <row r="25" spans="1:119">
      <c r="A25" s="12"/>
      <c r="B25" s="42">
        <v>581</v>
      </c>
      <c r="C25" s="19" t="s">
        <v>59</v>
      </c>
      <c r="D25" s="43">
        <v>38965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38965</v>
      </c>
      <c r="O25" s="44">
        <f t="shared" si="2"/>
        <v>7.0181916426512965</v>
      </c>
      <c r="P25" s="9"/>
    </row>
    <row r="26" spans="1:119" ht="15.75" thickBot="1">
      <c r="A26" s="12"/>
      <c r="B26" s="42">
        <v>590</v>
      </c>
      <c r="C26" s="19" t="s">
        <v>60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108281</v>
      </c>
      <c r="L26" s="43">
        <v>0</v>
      </c>
      <c r="M26" s="43">
        <v>0</v>
      </c>
      <c r="N26" s="43">
        <f t="shared" si="1"/>
        <v>108281</v>
      </c>
      <c r="O26" s="44">
        <f t="shared" si="2"/>
        <v>19.503061959654179</v>
      </c>
      <c r="P26" s="9"/>
    </row>
    <row r="27" spans="1:119" ht="16.5" thickBot="1">
      <c r="A27" s="13" t="s">
        <v>10</v>
      </c>
      <c r="B27" s="21"/>
      <c r="C27" s="20"/>
      <c r="D27" s="14">
        <f>SUM(D5,D12,D16,D19,D21,D24)</f>
        <v>6504632</v>
      </c>
      <c r="E27" s="14">
        <f t="shared" ref="E27:M27" si="8">SUM(E5,E12,E16,E19,E21,E24)</f>
        <v>344000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0</v>
      </c>
      <c r="J27" s="14">
        <f t="shared" si="8"/>
        <v>0</v>
      </c>
      <c r="K27" s="14">
        <f t="shared" si="8"/>
        <v>1180506</v>
      </c>
      <c r="L27" s="14">
        <f t="shared" si="8"/>
        <v>0</v>
      </c>
      <c r="M27" s="14">
        <f t="shared" si="8"/>
        <v>0</v>
      </c>
      <c r="N27" s="14">
        <f t="shared" si="1"/>
        <v>8029138</v>
      </c>
      <c r="O27" s="35">
        <f t="shared" si="2"/>
        <v>1446.1703890489914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71</v>
      </c>
      <c r="M29" s="93"/>
      <c r="N29" s="93"/>
      <c r="O29" s="39">
        <v>5552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40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1116187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720192</v>
      </c>
      <c r="L5" s="24">
        <f t="shared" si="0"/>
        <v>0</v>
      </c>
      <c r="M5" s="24">
        <f t="shared" si="0"/>
        <v>0</v>
      </c>
      <c r="N5" s="25">
        <f t="shared" ref="N5:N23" si="1">SUM(D5:M5)</f>
        <v>1836379</v>
      </c>
      <c r="O5" s="30">
        <f t="shared" ref="O5:O23" si="2">(N5/O$25)</f>
        <v>331.83574268160464</v>
      </c>
      <c r="P5" s="6"/>
    </row>
    <row r="6" spans="1:133">
      <c r="A6" s="12"/>
      <c r="B6" s="42">
        <v>511</v>
      </c>
      <c r="C6" s="19" t="s">
        <v>19</v>
      </c>
      <c r="D6" s="43">
        <v>110738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110738</v>
      </c>
      <c r="O6" s="44">
        <f t="shared" si="2"/>
        <v>20.010480664980122</v>
      </c>
      <c r="P6" s="9"/>
    </row>
    <row r="7" spans="1:133">
      <c r="A7" s="12"/>
      <c r="B7" s="42">
        <v>512</v>
      </c>
      <c r="C7" s="19" t="s">
        <v>20</v>
      </c>
      <c r="D7" s="43">
        <v>386701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386701</v>
      </c>
      <c r="O7" s="44">
        <f t="shared" si="2"/>
        <v>69.877303939284417</v>
      </c>
      <c r="P7" s="9"/>
    </row>
    <row r="8" spans="1:133">
      <c r="A8" s="12"/>
      <c r="B8" s="42">
        <v>513</v>
      </c>
      <c r="C8" s="19" t="s">
        <v>21</v>
      </c>
      <c r="D8" s="43">
        <v>224366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224366</v>
      </c>
      <c r="O8" s="44">
        <f t="shared" si="2"/>
        <v>40.543187567762921</v>
      </c>
      <c r="P8" s="9"/>
    </row>
    <row r="9" spans="1:133">
      <c r="A9" s="12"/>
      <c r="B9" s="42">
        <v>514</v>
      </c>
      <c r="C9" s="19" t="s">
        <v>22</v>
      </c>
      <c r="D9" s="43">
        <v>55437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55437</v>
      </c>
      <c r="O9" s="44">
        <f t="shared" si="2"/>
        <v>10.017528008673654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720192</v>
      </c>
      <c r="L10" s="43">
        <v>0</v>
      </c>
      <c r="M10" s="43">
        <v>0</v>
      </c>
      <c r="N10" s="43">
        <f t="shared" si="1"/>
        <v>720192</v>
      </c>
      <c r="O10" s="44">
        <f t="shared" si="2"/>
        <v>130.13950126490784</v>
      </c>
      <c r="P10" s="9"/>
    </row>
    <row r="11" spans="1:133">
      <c r="A11" s="12"/>
      <c r="B11" s="42">
        <v>519</v>
      </c>
      <c r="C11" s="19" t="s">
        <v>55</v>
      </c>
      <c r="D11" s="43">
        <v>338945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338945</v>
      </c>
      <c r="O11" s="44">
        <f t="shared" si="2"/>
        <v>61.247741235995662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3551329</v>
      </c>
      <c r="E12" s="29">
        <f t="shared" si="3"/>
        <v>2250</v>
      </c>
      <c r="F12" s="29">
        <f t="shared" si="3"/>
        <v>0</v>
      </c>
      <c r="G12" s="29">
        <f t="shared" si="3"/>
        <v>22467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3576046</v>
      </c>
      <c r="O12" s="41">
        <f t="shared" si="2"/>
        <v>646.19551861221544</v>
      </c>
      <c r="P12" s="10"/>
    </row>
    <row r="13" spans="1:133">
      <c r="A13" s="12"/>
      <c r="B13" s="42">
        <v>521</v>
      </c>
      <c r="C13" s="19" t="s">
        <v>26</v>
      </c>
      <c r="D13" s="43">
        <v>2232529</v>
      </c>
      <c r="E13" s="43">
        <v>2250</v>
      </c>
      <c r="F13" s="43">
        <v>0</v>
      </c>
      <c r="G13" s="43">
        <v>22467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2257246</v>
      </c>
      <c r="O13" s="44">
        <f t="shared" si="2"/>
        <v>407.8868810986628</v>
      </c>
      <c r="P13" s="9"/>
    </row>
    <row r="14" spans="1:133">
      <c r="A14" s="12"/>
      <c r="B14" s="42">
        <v>522</v>
      </c>
      <c r="C14" s="19" t="s">
        <v>27</v>
      </c>
      <c r="D14" s="43">
        <v>1318800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1318800</v>
      </c>
      <c r="O14" s="44">
        <f t="shared" si="2"/>
        <v>238.30863751355258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1421925</v>
      </c>
      <c r="E15" s="29">
        <f t="shared" si="4"/>
        <v>14800</v>
      </c>
      <c r="F15" s="29">
        <f t="shared" si="4"/>
        <v>0</v>
      </c>
      <c r="G15" s="29">
        <f t="shared" si="4"/>
        <v>40339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1477064</v>
      </c>
      <c r="O15" s="41">
        <f t="shared" si="2"/>
        <v>266.90711962414167</v>
      </c>
      <c r="P15" s="10"/>
    </row>
    <row r="16" spans="1:133">
      <c r="A16" s="12"/>
      <c r="B16" s="42">
        <v>541</v>
      </c>
      <c r="C16" s="19" t="s">
        <v>56</v>
      </c>
      <c r="D16" s="43">
        <v>1163446</v>
      </c>
      <c r="E16" s="43">
        <v>0</v>
      </c>
      <c r="F16" s="43">
        <v>0</v>
      </c>
      <c r="G16" s="43">
        <v>40339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1203785</v>
      </c>
      <c r="O16" s="44">
        <f t="shared" si="2"/>
        <v>217.52529815684858</v>
      </c>
      <c r="P16" s="9"/>
    </row>
    <row r="17" spans="1:119">
      <c r="A17" s="12"/>
      <c r="B17" s="42">
        <v>549</v>
      </c>
      <c r="C17" s="19" t="s">
        <v>57</v>
      </c>
      <c r="D17" s="43">
        <v>258479</v>
      </c>
      <c r="E17" s="43">
        <v>14800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273279</v>
      </c>
      <c r="O17" s="44">
        <f t="shared" si="2"/>
        <v>49.381821467293101</v>
      </c>
      <c r="P17" s="9"/>
    </row>
    <row r="18" spans="1:119" ht="15.75">
      <c r="A18" s="26" t="s">
        <v>65</v>
      </c>
      <c r="B18" s="27"/>
      <c r="C18" s="28"/>
      <c r="D18" s="29">
        <f t="shared" ref="D18:M18" si="5">SUM(D19:D19)</f>
        <v>35665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35665</v>
      </c>
      <c r="O18" s="41">
        <f t="shared" si="2"/>
        <v>6.4447054571738347</v>
      </c>
      <c r="P18" s="9"/>
    </row>
    <row r="19" spans="1:119">
      <c r="A19" s="12"/>
      <c r="B19" s="42">
        <v>572</v>
      </c>
      <c r="C19" s="19" t="s">
        <v>66</v>
      </c>
      <c r="D19" s="43">
        <v>35665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35665</v>
      </c>
      <c r="O19" s="44">
        <f t="shared" si="2"/>
        <v>6.4447054571738347</v>
      </c>
      <c r="P19" s="9"/>
    </row>
    <row r="20" spans="1:119" ht="15.75">
      <c r="A20" s="26" t="s">
        <v>58</v>
      </c>
      <c r="B20" s="27"/>
      <c r="C20" s="28"/>
      <c r="D20" s="29">
        <f t="shared" ref="D20:M20" si="6">SUM(D21:D22)</f>
        <v>5000</v>
      </c>
      <c r="E20" s="29">
        <f t="shared" si="6"/>
        <v>708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106439</v>
      </c>
      <c r="L20" s="29">
        <f t="shared" si="6"/>
        <v>0</v>
      </c>
      <c r="M20" s="29">
        <f t="shared" si="6"/>
        <v>0</v>
      </c>
      <c r="N20" s="29">
        <f t="shared" si="1"/>
        <v>112147</v>
      </c>
      <c r="O20" s="41">
        <f t="shared" si="2"/>
        <v>20.26508854354897</v>
      </c>
      <c r="P20" s="9"/>
    </row>
    <row r="21" spans="1:119">
      <c r="A21" s="12"/>
      <c r="B21" s="42">
        <v>581</v>
      </c>
      <c r="C21" s="19" t="s">
        <v>59</v>
      </c>
      <c r="D21" s="43">
        <v>5000</v>
      </c>
      <c r="E21" s="43">
        <v>708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5708</v>
      </c>
      <c r="O21" s="44">
        <f t="shared" si="2"/>
        <v>1.0314419949403686</v>
      </c>
      <c r="P21" s="9"/>
    </row>
    <row r="22" spans="1:119" ht="15.75" thickBot="1">
      <c r="A22" s="12"/>
      <c r="B22" s="42">
        <v>590</v>
      </c>
      <c r="C22" s="19" t="s">
        <v>60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106439</v>
      </c>
      <c r="L22" s="43">
        <v>0</v>
      </c>
      <c r="M22" s="43">
        <v>0</v>
      </c>
      <c r="N22" s="43">
        <f t="shared" si="1"/>
        <v>106439</v>
      </c>
      <c r="O22" s="44">
        <f t="shared" si="2"/>
        <v>19.233646548608601</v>
      </c>
      <c r="P22" s="9"/>
    </row>
    <row r="23" spans="1:119" ht="16.5" thickBot="1">
      <c r="A23" s="13" t="s">
        <v>10</v>
      </c>
      <c r="B23" s="21"/>
      <c r="C23" s="20"/>
      <c r="D23" s="14">
        <f>SUM(D5,D12,D15,D18,D20)</f>
        <v>6130106</v>
      </c>
      <c r="E23" s="14">
        <f t="shared" ref="E23:M23" si="7">SUM(E5,E12,E15,E18,E20)</f>
        <v>17758</v>
      </c>
      <c r="F23" s="14">
        <f t="shared" si="7"/>
        <v>0</v>
      </c>
      <c r="G23" s="14">
        <f t="shared" si="7"/>
        <v>62806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826631</v>
      </c>
      <c r="L23" s="14">
        <f t="shared" si="7"/>
        <v>0</v>
      </c>
      <c r="M23" s="14">
        <f t="shared" si="7"/>
        <v>0</v>
      </c>
      <c r="N23" s="14">
        <f t="shared" si="1"/>
        <v>7037301</v>
      </c>
      <c r="O23" s="35">
        <f t="shared" si="2"/>
        <v>1271.6481749186844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67</v>
      </c>
      <c r="M25" s="93"/>
      <c r="N25" s="93"/>
      <c r="O25" s="39">
        <v>5534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2024-07-29T18:37:35Z</cp:lastPrinted>
  <dcterms:created xsi:type="dcterms:W3CDTF">2000-08-31T21:26:31Z</dcterms:created>
  <dcterms:modified xsi:type="dcterms:W3CDTF">2024-07-29T18:38:17Z</dcterms:modified>
</cp:coreProperties>
</file>