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'2008'!$A$1:$O$61</definedName>
    <definedName name="_xlnm.Print_Area" localSheetId="14">'2009'!$A$1:$O$60</definedName>
    <definedName name="_xlnm.Print_Area" localSheetId="13">'2010'!$A$1:$O$57</definedName>
    <definedName name="_xlnm.Print_Area" localSheetId="12">'2011'!$A$1:$O$60</definedName>
    <definedName name="_xlnm.Print_Area" localSheetId="11">'2012'!$A$1:$O$59</definedName>
    <definedName name="_xlnm.Print_Area" localSheetId="10">'2013'!$A$1:$O$60</definedName>
    <definedName name="_xlnm.Print_Area" localSheetId="9">'2014'!$A$1:$O$58</definedName>
    <definedName name="_xlnm.Print_Area" localSheetId="8">'2015'!$A$1:$O$57</definedName>
    <definedName name="_xlnm.Print_Area" localSheetId="7">'2016'!$A$1:$O$57</definedName>
    <definedName name="_xlnm.Print_Area" localSheetId="6">'2017'!$A$1:$O$63</definedName>
    <definedName name="_xlnm.Print_Area" localSheetId="5">'2018'!$A$1:$O$63</definedName>
    <definedName name="_xlnm.Print_Area" localSheetId="4">'2019'!$A$1:$O$62</definedName>
    <definedName name="_xlnm.Print_Area" localSheetId="3">'2020'!$A$1:$O$61</definedName>
    <definedName name="_xlnm.Print_Area" localSheetId="2">'2021'!$A$1:$P$61</definedName>
    <definedName name="_xlnm.Print_Area" localSheetId="1">'2022'!$A$1:$P$78</definedName>
    <definedName name="_xlnm.Print_Area" localSheetId="0">'2023'!$A$1:$P$76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1" i="48" l="1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0" i="48" l="1"/>
  <c r="P70" i="48" s="1"/>
  <c r="O63" i="48"/>
  <c r="P63" i="48" s="1"/>
  <c r="O57" i="48"/>
  <c r="P57" i="48" s="1"/>
  <c r="O40" i="48"/>
  <c r="P40" i="48" s="1"/>
  <c r="O27" i="48"/>
  <c r="P27" i="48" s="1"/>
  <c r="J72" i="48"/>
  <c r="D72" i="48"/>
  <c r="E72" i="48"/>
  <c r="L72" i="48"/>
  <c r="M72" i="48"/>
  <c r="F72" i="48"/>
  <c r="H72" i="48"/>
  <c r="I72" i="48"/>
  <c r="N72" i="48"/>
  <c r="O15" i="48"/>
  <c r="P15" i="48" s="1"/>
  <c r="G72" i="48"/>
  <c r="K72" i="48"/>
  <c r="O5" i="48"/>
  <c r="P5" i="48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2" i="48" l="1"/>
  <c r="P72" i="48" s="1"/>
  <c r="O72" i="47"/>
  <c r="P72" i="47" s="1"/>
  <c r="O65" i="47"/>
  <c r="P65" i="47" s="1"/>
  <c r="O58" i="47"/>
  <c r="P58" i="47" s="1"/>
  <c r="O41" i="47"/>
  <c r="P41" i="47" s="1"/>
  <c r="O27" i="47"/>
  <c r="P27" i="47" s="1"/>
  <c r="L74" i="47"/>
  <c r="I74" i="47"/>
  <c r="G74" i="47"/>
  <c r="M74" i="47"/>
  <c r="O15" i="47"/>
  <c r="P15" i="47" s="1"/>
  <c r="D74" i="47"/>
  <c r="J74" i="47"/>
  <c r="O5" i="47"/>
  <c r="P5" i="47" s="1"/>
  <c r="N74" i="47"/>
  <c r="H74" i="47"/>
  <c r="K74" i="47"/>
  <c r="E74" i="47"/>
  <c r="F74" i="47"/>
  <c r="O56" i="46"/>
  <c r="P56" i="46" s="1"/>
  <c r="O55" i="46"/>
  <c r="P55" i="46"/>
  <c r="N54" i="46"/>
  <c r="M54" i="46"/>
  <c r="L54" i="46"/>
  <c r="O54" i="46" s="1"/>
  <c r="P54" i="46" s="1"/>
  <c r="K54" i="46"/>
  <c r="J54" i="46"/>
  <c r="I54" i="46"/>
  <c r="H54" i="46"/>
  <c r="G54" i="46"/>
  <c r="F54" i="46"/>
  <c r="E54" i="46"/>
  <c r="D54" i="46"/>
  <c r="O53" i="46"/>
  <c r="P53" i="46" s="1"/>
  <c r="O52" i="46"/>
  <c r="P52" i="46"/>
  <c r="O51" i="46"/>
  <c r="P51" i="46" s="1"/>
  <c r="O50" i="46"/>
  <c r="P50" i="46" s="1"/>
  <c r="O49" i="46"/>
  <c r="P49" i="46"/>
  <c r="N48" i="46"/>
  <c r="M48" i="46"/>
  <c r="L48" i="46"/>
  <c r="K48" i="46"/>
  <c r="J48" i="46"/>
  <c r="I48" i="46"/>
  <c r="O48" i="46" s="1"/>
  <c r="P48" i="46" s="1"/>
  <c r="H48" i="46"/>
  <c r="G48" i="46"/>
  <c r="F48" i="46"/>
  <c r="E48" i="46"/>
  <c r="D48" i="46"/>
  <c r="O47" i="46"/>
  <c r="P47" i="46" s="1"/>
  <c r="O46" i="46"/>
  <c r="P46" i="46"/>
  <c r="N45" i="46"/>
  <c r="M45" i="46"/>
  <c r="L45" i="46"/>
  <c r="L57" i="46" s="1"/>
  <c r="K45" i="46"/>
  <c r="J45" i="46"/>
  <c r="I45" i="46"/>
  <c r="H45" i="46"/>
  <c r="G45" i="46"/>
  <c r="F45" i="46"/>
  <c r="E45" i="46"/>
  <c r="D45" i="46"/>
  <c r="O44" i="46"/>
  <c r="P44" i="46" s="1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O35" i="46" s="1"/>
  <c r="D35" i="46"/>
  <c r="O34" i="46"/>
  <c r="P34" i="46"/>
  <c r="O33" i="46"/>
  <c r="P33" i="46" s="1"/>
  <c r="O32" i="46"/>
  <c r="P32" i="46" s="1"/>
  <c r="O31" i="46"/>
  <c r="P31" i="46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2" i="46" s="1"/>
  <c r="P22" i="46" s="1"/>
  <c r="O21" i="46"/>
  <c r="P21" i="46" s="1"/>
  <c r="O20" i="46"/>
  <c r="P20" i="46" s="1"/>
  <c r="O19" i="46"/>
  <c r="P19" i="46" s="1"/>
  <c r="O18" i="46"/>
  <c r="P18" i="46"/>
  <c r="O17" i="46"/>
  <c r="P17" i="46" s="1"/>
  <c r="O16" i="46"/>
  <c r="P16" i="46"/>
  <c r="O15" i="46"/>
  <c r="P15" i="46" s="1"/>
  <c r="O14" i="46"/>
  <c r="P14" i="46" s="1"/>
  <c r="N13" i="46"/>
  <c r="M13" i="46"/>
  <c r="L13" i="46"/>
  <c r="K13" i="46"/>
  <c r="J13" i="46"/>
  <c r="J57" i="46" s="1"/>
  <c r="I13" i="46"/>
  <c r="H13" i="46"/>
  <c r="G13" i="46"/>
  <c r="G57" i="46" s="1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K57" i="46" s="1"/>
  <c r="J5" i="46"/>
  <c r="I5" i="46"/>
  <c r="H5" i="46"/>
  <c r="H57" i="46" s="1"/>
  <c r="G5" i="46"/>
  <c r="F5" i="46"/>
  <c r="E5" i="46"/>
  <c r="D5" i="46"/>
  <c r="N56" i="45"/>
  <c r="O56" i="45"/>
  <c r="N55" i="45"/>
  <c r="O55" i="45"/>
  <c r="M54" i="45"/>
  <c r="L54" i="45"/>
  <c r="K54" i="45"/>
  <c r="J54" i="45"/>
  <c r="N54" i="45" s="1"/>
  <c r="O54" i="45" s="1"/>
  <c r="I54" i="45"/>
  <c r="H54" i="45"/>
  <c r="G54" i="45"/>
  <c r="F54" i="45"/>
  <c r="E54" i="45"/>
  <c r="D54" i="45"/>
  <c r="N53" i="45"/>
  <c r="O53" i="45"/>
  <c r="N52" i="45"/>
  <c r="O52" i="45" s="1"/>
  <c r="N51" i="45"/>
  <c r="O51" i="45"/>
  <c r="N50" i="45"/>
  <c r="O50" i="45" s="1"/>
  <c r="N49" i="45"/>
  <c r="O49" i="45" s="1"/>
  <c r="M48" i="45"/>
  <c r="L48" i="45"/>
  <c r="K48" i="45"/>
  <c r="J48" i="45"/>
  <c r="I48" i="45"/>
  <c r="I57" i="45" s="1"/>
  <c r="H48" i="45"/>
  <c r="G48" i="45"/>
  <c r="F48" i="45"/>
  <c r="N48" i="45" s="1"/>
  <c r="O48" i="45" s="1"/>
  <c r="E48" i="45"/>
  <c r="D48" i="45"/>
  <c r="N47" i="45"/>
  <c r="O47" i="45" s="1"/>
  <c r="N46" i="45"/>
  <c r="O46" i="45" s="1"/>
  <c r="M45" i="45"/>
  <c r="L45" i="45"/>
  <c r="K45" i="45"/>
  <c r="K57" i="45" s="1"/>
  <c r="J45" i="45"/>
  <c r="I45" i="45"/>
  <c r="H45" i="45"/>
  <c r="H57" i="45" s="1"/>
  <c r="G45" i="45"/>
  <c r="F45" i="45"/>
  <c r="E45" i="45"/>
  <c r="D45" i="45"/>
  <c r="N44" i="45"/>
  <c r="O44" i="45" s="1"/>
  <c r="N43" i="45"/>
  <c r="O43" i="45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/>
  <c r="N36" i="45"/>
  <c r="O36" i="45" s="1"/>
  <c r="M35" i="45"/>
  <c r="L35" i="45"/>
  <c r="N35" i="45" s="1"/>
  <c r="O35" i="45" s="1"/>
  <c r="K35" i="45"/>
  <c r="J35" i="45"/>
  <c r="I35" i="45"/>
  <c r="H35" i="45"/>
  <c r="G35" i="45"/>
  <c r="F35" i="45"/>
  <c r="E35" i="45"/>
  <c r="D35" i="45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M22" i="45"/>
  <c r="M57" i="45" s="1"/>
  <c r="L22" i="45"/>
  <c r="K22" i="45"/>
  <c r="J22" i="45"/>
  <c r="N22" i="45" s="1"/>
  <c r="O22" i="45" s="1"/>
  <c r="I22" i="45"/>
  <c r="H22" i="45"/>
  <c r="G22" i="45"/>
  <c r="F22" i="45"/>
  <c r="E22" i="45"/>
  <c r="D22" i="45"/>
  <c r="N21" i="45"/>
  <c r="O21" i="45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N5" i="45" s="1"/>
  <c r="O5" i="45" s="1"/>
  <c r="K5" i="45"/>
  <c r="J5" i="45"/>
  <c r="I5" i="45"/>
  <c r="H5" i="45"/>
  <c r="G5" i="45"/>
  <c r="F5" i="45"/>
  <c r="E5" i="45"/>
  <c r="D5" i="45"/>
  <c r="N57" i="44"/>
  <c r="O57" i="44" s="1"/>
  <c r="N56" i="44"/>
  <c r="O56" i="44"/>
  <c r="N55" i="44"/>
  <c r="O55" i="44" s="1"/>
  <c r="M54" i="44"/>
  <c r="L54" i="44"/>
  <c r="K54" i="44"/>
  <c r="J54" i="44"/>
  <c r="I54" i="44"/>
  <c r="H54" i="44"/>
  <c r="G54" i="44"/>
  <c r="G58" i="44" s="1"/>
  <c r="F54" i="44"/>
  <c r="E54" i="44"/>
  <c r="D54" i="44"/>
  <c r="N54" i="44" s="1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8" i="44" s="1"/>
  <c r="O48" i="44" s="1"/>
  <c r="N47" i="44"/>
  <c r="O47" i="44" s="1"/>
  <c r="N46" i="44"/>
  <c r="O46" i="44"/>
  <c r="M45" i="44"/>
  <c r="L45" i="44"/>
  <c r="K45" i="44"/>
  <c r="J45" i="44"/>
  <c r="I45" i="44"/>
  <c r="H45" i="44"/>
  <c r="H58" i="44" s="1"/>
  <c r="G45" i="44"/>
  <c r="F45" i="44"/>
  <c r="F58" i="44" s="1"/>
  <c r="E45" i="44"/>
  <c r="N45" i="44" s="1"/>
  <c r="O45" i="44" s="1"/>
  <c r="D45" i="44"/>
  <c r="N44" i="44"/>
  <c r="O44" i="44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/>
  <c r="M34" i="44"/>
  <c r="L34" i="44"/>
  <c r="K34" i="44"/>
  <c r="N34" i="44" s="1"/>
  <c r="O34" i="44" s="1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/>
  <c r="M21" i="44"/>
  <c r="L21" i="44"/>
  <c r="K21" i="44"/>
  <c r="K58" i="44" s="1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 s="1"/>
  <c r="M5" i="44"/>
  <c r="M58" i="44" s="1"/>
  <c r="L5" i="44"/>
  <c r="K5" i="44"/>
  <c r="J5" i="44"/>
  <c r="I5" i="44"/>
  <c r="H5" i="44"/>
  <c r="G5" i="44"/>
  <c r="F5" i="44"/>
  <c r="E5" i="44"/>
  <c r="E58" i="44" s="1"/>
  <c r="D5" i="44"/>
  <c r="N5" i="44" s="1"/>
  <c r="O5" i="44" s="1"/>
  <c r="N10" i="43"/>
  <c r="O10" i="43" s="1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/>
  <c r="N53" i="43"/>
  <c r="O53" i="43" s="1"/>
  <c r="N52" i="43"/>
  <c r="O52" i="43"/>
  <c r="N51" i="43"/>
  <c r="O51" i="43" s="1"/>
  <c r="N50" i="43"/>
  <c r="O50" i="43" s="1"/>
  <c r="M49" i="43"/>
  <c r="L49" i="43"/>
  <c r="K49" i="43"/>
  <c r="J49" i="43"/>
  <c r="I49" i="43"/>
  <c r="I59" i="43" s="1"/>
  <c r="H49" i="43"/>
  <c r="G49" i="43"/>
  <c r="F49" i="43"/>
  <c r="N49" i="43" s="1"/>
  <c r="O49" i="43" s="1"/>
  <c r="E49" i="43"/>
  <c r="D49" i="43"/>
  <c r="N48" i="43"/>
  <c r="O48" i="43" s="1"/>
  <c r="N47" i="43"/>
  <c r="O47" i="43" s="1"/>
  <c r="M46" i="43"/>
  <c r="L46" i="43"/>
  <c r="K46" i="43"/>
  <c r="J46" i="43"/>
  <c r="I46" i="43"/>
  <c r="H46" i="43"/>
  <c r="N46" i="43" s="1"/>
  <c r="O46" i="43" s="1"/>
  <c r="G46" i="43"/>
  <c r="F46" i="43"/>
  <c r="E46" i="43"/>
  <c r="D46" i="43"/>
  <c r="N45" i="43"/>
  <c r="O45" i="43" s="1"/>
  <c r="N44" i="43"/>
  <c r="O44" i="43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 s="1"/>
  <c r="M36" i="43"/>
  <c r="L36" i="43"/>
  <c r="N36" i="43" s="1"/>
  <c r="O36" i="43" s="1"/>
  <c r="K36" i="43"/>
  <c r="J36" i="43"/>
  <c r="I36" i="43"/>
  <c r="H36" i="43"/>
  <c r="G36" i="43"/>
  <c r="F36" i="43"/>
  <c r="E36" i="43"/>
  <c r="D36" i="43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 s="1"/>
  <c r="M22" i="43"/>
  <c r="L22" i="43"/>
  <c r="N22" i="43" s="1"/>
  <c r="O22" i="43" s="1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G59" i="43" s="1"/>
  <c r="F12" i="43"/>
  <c r="E12" i="43"/>
  <c r="E59" i="43" s="1"/>
  <c r="D12" i="43"/>
  <c r="N12" i="43" s="1"/>
  <c r="O12" i="43" s="1"/>
  <c r="N11" i="43"/>
  <c r="O11" i="43" s="1"/>
  <c r="N9" i="43"/>
  <c r="O9" i="43" s="1"/>
  <c r="N8" i="43"/>
  <c r="O8" i="43" s="1"/>
  <c r="N7" i="43"/>
  <c r="O7" i="43"/>
  <c r="N6" i="43"/>
  <c r="O6" i="43" s="1"/>
  <c r="M5" i="43"/>
  <c r="L5" i="43"/>
  <c r="L59" i="43" s="1"/>
  <c r="K5" i="43"/>
  <c r="J5" i="43"/>
  <c r="I5" i="43"/>
  <c r="H5" i="43"/>
  <c r="G5" i="43"/>
  <c r="F5" i="43"/>
  <c r="E5" i="43"/>
  <c r="D5" i="43"/>
  <c r="N5" i="43" s="1"/>
  <c r="O5" i="43" s="1"/>
  <c r="N58" i="42"/>
  <c r="O58" i="42" s="1"/>
  <c r="N57" i="42"/>
  <c r="O57" i="42" s="1"/>
  <c r="N56" i="42"/>
  <c r="O56" i="42"/>
  <c r="N55" i="42"/>
  <c r="O55" i="42" s="1"/>
  <c r="N54" i="42"/>
  <c r="O54" i="42" s="1"/>
  <c r="M53" i="42"/>
  <c r="L53" i="42"/>
  <c r="K53" i="42"/>
  <c r="J53" i="42"/>
  <c r="I53" i="42"/>
  <c r="N53" i="42" s="1"/>
  <c r="O53" i="42" s="1"/>
  <c r="H53" i="42"/>
  <c r="G53" i="42"/>
  <c r="F53" i="42"/>
  <c r="E53" i="42"/>
  <c r="D53" i="42"/>
  <c r="N52" i="42"/>
  <c r="O52" i="42" s="1"/>
  <c r="N51" i="42"/>
  <c r="O51" i="42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H59" i="42" s="1"/>
  <c r="G47" i="42"/>
  <c r="F47" i="42"/>
  <c r="E47" i="42"/>
  <c r="N47" i="42" s="1"/>
  <c r="O47" i="42" s="1"/>
  <c r="D47" i="42"/>
  <c r="N46" i="42"/>
  <c r="O46" i="42"/>
  <c r="N45" i="42"/>
  <c r="O45" i="42" s="1"/>
  <c r="M44" i="42"/>
  <c r="L44" i="42"/>
  <c r="K44" i="42"/>
  <c r="J44" i="42"/>
  <c r="J59" i="42" s="1"/>
  <c r="I44" i="42"/>
  <c r="H44" i="42"/>
  <c r="G44" i="42"/>
  <c r="G59" i="42" s="1"/>
  <c r="F44" i="42"/>
  <c r="E44" i="42"/>
  <c r="D44" i="42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/>
  <c r="M34" i="42"/>
  <c r="L34" i="42"/>
  <c r="K34" i="42"/>
  <c r="K59" i="42" s="1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 s="1"/>
  <c r="N13" i="42"/>
  <c r="O13" i="42"/>
  <c r="N12" i="42"/>
  <c r="O12" i="42" s="1"/>
  <c r="M11" i="42"/>
  <c r="M59" i="42" s="1"/>
  <c r="L11" i="42"/>
  <c r="K11" i="42"/>
  <c r="J11" i="42"/>
  <c r="I11" i="42"/>
  <c r="H11" i="42"/>
  <c r="G11" i="42"/>
  <c r="F11" i="42"/>
  <c r="E11" i="42"/>
  <c r="D11" i="42"/>
  <c r="D59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I59" i="42" s="1"/>
  <c r="H5" i="42"/>
  <c r="G5" i="42"/>
  <c r="F5" i="42"/>
  <c r="E5" i="42"/>
  <c r="D5" i="42"/>
  <c r="N52" i="41"/>
  <c r="O52" i="41" s="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9" i="41" s="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M43" i="41"/>
  <c r="L43" i="41"/>
  <c r="K43" i="41"/>
  <c r="J43" i="41"/>
  <c r="I43" i="41"/>
  <c r="N43" i="41" s="1"/>
  <c r="O43" i="41" s="1"/>
  <c r="H43" i="41"/>
  <c r="G43" i="41"/>
  <c r="F43" i="41"/>
  <c r="E43" i="41"/>
  <c r="D43" i="41"/>
  <c r="N42" i="41"/>
  <c r="O42" i="41" s="1"/>
  <c r="N41" i="41"/>
  <c r="O41" i="41"/>
  <c r="M40" i="41"/>
  <c r="L40" i="41"/>
  <c r="K40" i="41"/>
  <c r="N40" i="41" s="1"/>
  <c r="O40" i="41" s="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/>
  <c r="N32" i="41"/>
  <c r="O32" i="41" s="1"/>
  <c r="M31" i="41"/>
  <c r="M53" i="41" s="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I53" i="41" s="1"/>
  <c r="H11" i="41"/>
  <c r="G11" i="41"/>
  <c r="F11" i="41"/>
  <c r="E11" i="41"/>
  <c r="D11" i="4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H53" i="41" s="1"/>
  <c r="G5" i="41"/>
  <c r="F5" i="41"/>
  <c r="E5" i="41"/>
  <c r="N5" i="41" s="1"/>
  <c r="O5" i="41" s="1"/>
  <c r="D5" i="41"/>
  <c r="N52" i="40"/>
  <c r="O52" i="40"/>
  <c r="N51" i="40"/>
  <c r="O51" i="40" s="1"/>
  <c r="M50" i="40"/>
  <c r="L50" i="40"/>
  <c r="K50" i="40"/>
  <c r="J50" i="40"/>
  <c r="I50" i="40"/>
  <c r="H50" i="40"/>
  <c r="G50" i="40"/>
  <c r="N50" i="40" s="1"/>
  <c r="O50" i="40" s="1"/>
  <c r="F50" i="40"/>
  <c r="E50" i="40"/>
  <c r="D50" i="40"/>
  <c r="N49" i="40"/>
  <c r="O49" i="40" s="1"/>
  <c r="N48" i="40"/>
  <c r="O48" i="40" s="1"/>
  <c r="N47" i="40"/>
  <c r="O47" i="40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N44" i="40" s="1"/>
  <c r="O44" i="40" s="1"/>
  <c r="E44" i="40"/>
  <c r="D44" i="40"/>
  <c r="N43" i="40"/>
  <c r="O43" i="40" s="1"/>
  <c r="N42" i="40"/>
  <c r="O42" i="40"/>
  <c r="M41" i="40"/>
  <c r="L41" i="40"/>
  <c r="K41" i="40"/>
  <c r="J41" i="40"/>
  <c r="I41" i="40"/>
  <c r="H41" i="40"/>
  <c r="G41" i="40"/>
  <c r="F41" i="40"/>
  <c r="E41" i="40"/>
  <c r="D41" i="40"/>
  <c r="N40" i="40"/>
  <c r="O40" i="40"/>
  <c r="N39" i="40"/>
  <c r="O39" i="40" s="1"/>
  <c r="N38" i="40"/>
  <c r="O38" i="40"/>
  <c r="N37" i="40"/>
  <c r="O37" i="40"/>
  <c r="N36" i="40"/>
  <c r="O36" i="40" s="1"/>
  <c r="N35" i="40"/>
  <c r="O35" i="40" s="1"/>
  <c r="N34" i="40"/>
  <c r="O34" i="40"/>
  <c r="N33" i="40"/>
  <c r="O33" i="40" s="1"/>
  <c r="M32" i="40"/>
  <c r="L32" i="40"/>
  <c r="K32" i="40"/>
  <c r="J32" i="40"/>
  <c r="J53" i="40" s="1"/>
  <c r="I32" i="40"/>
  <c r="H32" i="40"/>
  <c r="G32" i="40"/>
  <c r="G53" i="40" s="1"/>
  <c r="F32" i="40"/>
  <c r="E32" i="40"/>
  <c r="D32" i="40"/>
  <c r="N31" i="40"/>
  <c r="O31" i="40" s="1"/>
  <c r="N30" i="40"/>
  <c r="O30" i="40"/>
  <c r="N29" i="40"/>
  <c r="O29" i="40"/>
  <c r="N28" i="40"/>
  <c r="O28" i="40" s="1"/>
  <c r="N27" i="40"/>
  <c r="O27" i="40" s="1"/>
  <c r="N26" i="40"/>
  <c r="O26" i="40"/>
  <c r="N25" i="40"/>
  <c r="O25" i="40" s="1"/>
  <c r="N24" i="40"/>
  <c r="O24" i="40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/>
  <c r="N15" i="40"/>
  <c r="O15" i="40"/>
  <c r="N14" i="40"/>
  <c r="O14" i="40" s="1"/>
  <c r="N13" i="40"/>
  <c r="O13" i="40" s="1"/>
  <c r="N12" i="40"/>
  <c r="O12" i="40"/>
  <c r="M11" i="40"/>
  <c r="L11" i="40"/>
  <c r="K11" i="40"/>
  <c r="J11" i="40"/>
  <c r="I11" i="40"/>
  <c r="H11" i="40"/>
  <c r="H53" i="40" s="1"/>
  <c r="G11" i="40"/>
  <c r="F11" i="40"/>
  <c r="E11" i="40"/>
  <c r="E53" i="40" s="1"/>
  <c r="D11" i="40"/>
  <c r="N10" i="40"/>
  <c r="O10" i="40"/>
  <c r="N9" i="40"/>
  <c r="O9" i="40" s="1"/>
  <c r="N8" i="40"/>
  <c r="O8" i="40"/>
  <c r="N7" i="40"/>
  <c r="O7" i="40"/>
  <c r="N6" i="40"/>
  <c r="O6" i="40" s="1"/>
  <c r="M5" i="40"/>
  <c r="M53" i="40" s="1"/>
  <c r="L5" i="40"/>
  <c r="K5" i="40"/>
  <c r="J5" i="40"/>
  <c r="I5" i="40"/>
  <c r="H5" i="40"/>
  <c r="G5" i="40"/>
  <c r="F5" i="40"/>
  <c r="E5" i="40"/>
  <c r="D5" i="40"/>
  <c r="N5" i="40" s="1"/>
  <c r="O5" i="40" s="1"/>
  <c r="N53" i="39"/>
  <c r="O53" i="39" s="1"/>
  <c r="N52" i="39"/>
  <c r="O52" i="39" s="1"/>
  <c r="N51" i="39"/>
  <c r="O51" i="39"/>
  <c r="M50" i="39"/>
  <c r="L50" i="39"/>
  <c r="K50" i="39"/>
  <c r="J50" i="39"/>
  <c r="I50" i="39"/>
  <c r="H50" i="39"/>
  <c r="G50" i="39"/>
  <c r="F50" i="39"/>
  <c r="E50" i="39"/>
  <c r="E54" i="39" s="1"/>
  <c r="D50" i="39"/>
  <c r="N49" i="39"/>
  <c r="O49" i="39"/>
  <c r="N48" i="39"/>
  <c r="O48" i="39" s="1"/>
  <c r="N47" i="39"/>
  <c r="O47" i="39"/>
  <c r="N46" i="39"/>
  <c r="O46" i="39"/>
  <c r="N45" i="39"/>
  <c r="O45" i="39" s="1"/>
  <c r="M44" i="39"/>
  <c r="M54" i="39" s="1"/>
  <c r="L44" i="39"/>
  <c r="K44" i="39"/>
  <c r="J44" i="39"/>
  <c r="I44" i="39"/>
  <c r="H44" i="39"/>
  <c r="G44" i="39"/>
  <c r="F44" i="39"/>
  <c r="E44" i="39"/>
  <c r="D44" i="39"/>
  <c r="N44" i="39" s="1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N41" i="39" s="1"/>
  <c r="O41" i="39" s="1"/>
  <c r="E41" i="39"/>
  <c r="D41" i="39"/>
  <c r="N40" i="39"/>
  <c r="O40" i="39" s="1"/>
  <c r="N39" i="39"/>
  <c r="O39" i="39"/>
  <c r="N38" i="39"/>
  <c r="O38" i="39" s="1"/>
  <c r="N37" i="39"/>
  <c r="O37" i="39"/>
  <c r="N36" i="39"/>
  <c r="O36" i="39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 s="1"/>
  <c r="N30" i="39"/>
  <c r="O30" i="39" s="1"/>
  <c r="N29" i="39"/>
  <c r="O29" i="39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F54" i="39" s="1"/>
  <c r="E20" i="39"/>
  <c r="N20" i="39" s="1"/>
  <c r="O20" i="39" s="1"/>
  <c r="D20" i="39"/>
  <c r="N19" i="39"/>
  <c r="O19" i="39"/>
  <c r="N18" i="39"/>
  <c r="O18" i="39"/>
  <c r="N17" i="39"/>
  <c r="O17" i="39" s="1"/>
  <c r="N16" i="39"/>
  <c r="O16" i="39"/>
  <c r="N15" i="39"/>
  <c r="O15" i="39" s="1"/>
  <c r="N14" i="39"/>
  <c r="O14" i="39" s="1"/>
  <c r="N13" i="39"/>
  <c r="O13" i="39"/>
  <c r="N12" i="39"/>
  <c r="O12" i="39"/>
  <c r="M11" i="39"/>
  <c r="L11" i="39"/>
  <c r="K11" i="39"/>
  <c r="J11" i="39"/>
  <c r="J54" i="39" s="1"/>
  <c r="I11" i="39"/>
  <c r="H11" i="39"/>
  <c r="H54" i="39" s="1"/>
  <c r="G11" i="39"/>
  <c r="N11" i="39" s="1"/>
  <c r="F11" i="39"/>
  <c r="E11" i="39"/>
  <c r="D11" i="39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I54" i="39" s="1"/>
  <c r="H5" i="39"/>
  <c r="G5" i="39"/>
  <c r="F5" i="39"/>
  <c r="E5" i="39"/>
  <c r="D5" i="39"/>
  <c r="N55" i="38"/>
  <c r="O55" i="38" s="1"/>
  <c r="N54" i="38"/>
  <c r="O54" i="38"/>
  <c r="N53" i="38"/>
  <c r="O53" i="38"/>
  <c r="M52" i="38"/>
  <c r="L52" i="38"/>
  <c r="K52" i="38"/>
  <c r="J52" i="38"/>
  <c r="N52" i="38" s="1"/>
  <c r="O52" i="38" s="1"/>
  <c r="I52" i="38"/>
  <c r="H52" i="38"/>
  <c r="G52" i="38"/>
  <c r="F52" i="38"/>
  <c r="E52" i="38"/>
  <c r="D52" i="38"/>
  <c r="N51" i="38"/>
  <c r="O51" i="38"/>
  <c r="N50" i="38"/>
  <c r="O50" i="38" s="1"/>
  <c r="N49" i="38"/>
  <c r="O49" i="38"/>
  <c r="N48" i="38"/>
  <c r="O48" i="38" s="1"/>
  <c r="N47" i="38"/>
  <c r="O47" i="38" s="1"/>
  <c r="M46" i="38"/>
  <c r="L46" i="38"/>
  <c r="K46" i="38"/>
  <c r="J46" i="38"/>
  <c r="I46" i="38"/>
  <c r="I56" i="38" s="1"/>
  <c r="H46" i="38"/>
  <c r="G46" i="38"/>
  <c r="F46" i="38"/>
  <c r="N46" i="38" s="1"/>
  <c r="O46" i="38" s="1"/>
  <c r="E46" i="38"/>
  <c r="D46" i="38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/>
  <c r="M35" i="38"/>
  <c r="L35" i="38"/>
  <c r="K35" i="38"/>
  <c r="N35" i="38" s="1"/>
  <c r="O35" i="38" s="1"/>
  <c r="J35" i="38"/>
  <c r="I35" i="38"/>
  <c r="H35" i="38"/>
  <c r="G35" i="38"/>
  <c r="F35" i="38"/>
  <c r="E35" i="38"/>
  <c r="D35" i="38"/>
  <c r="N34" i="38"/>
  <c r="O34" i="38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/>
  <c r="M21" i="38"/>
  <c r="L21" i="38"/>
  <c r="L56" i="38" s="1"/>
  <c r="K21" i="38"/>
  <c r="K56" i="38" s="1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/>
  <c r="N16" i="38"/>
  <c r="O16" i="38"/>
  <c r="N15" i="38"/>
  <c r="O15" i="38" s="1"/>
  <c r="N14" i="38"/>
  <c r="O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N11" i="38"/>
  <c r="O11" i="38" s="1"/>
  <c r="D11" i="38"/>
  <c r="N10" i="38"/>
  <c r="O10" i="38" s="1"/>
  <c r="N9" i="38"/>
  <c r="O9" i="38"/>
  <c r="N8" i="38"/>
  <c r="O8" i="38"/>
  <c r="N7" i="38"/>
  <c r="O7" i="38" s="1"/>
  <c r="N6" i="38"/>
  <c r="O6" i="38"/>
  <c r="M5" i="38"/>
  <c r="M56" i="38" s="1"/>
  <c r="L5" i="38"/>
  <c r="K5" i="38"/>
  <c r="J5" i="38"/>
  <c r="J56" i="38" s="1"/>
  <c r="I5" i="38"/>
  <c r="H5" i="38"/>
  <c r="G5" i="38"/>
  <c r="G56" i="38" s="1"/>
  <c r="F5" i="38"/>
  <c r="F56" i="38" s="1"/>
  <c r="E5" i="38"/>
  <c r="N5" i="38" s="1"/>
  <c r="O5" i="38" s="1"/>
  <c r="D5" i="38"/>
  <c r="N56" i="37"/>
  <c r="O56" i="37" s="1"/>
  <c r="N55" i="37"/>
  <c r="O55" i="37"/>
  <c r="N54" i="37"/>
  <c r="O54" i="37" s="1"/>
  <c r="N53" i="37"/>
  <c r="O53" i="37"/>
  <c r="M52" i="37"/>
  <c r="L52" i="37"/>
  <c r="K52" i="37"/>
  <c r="J52" i="37"/>
  <c r="I52" i="37"/>
  <c r="H52" i="37"/>
  <c r="G52" i="37"/>
  <c r="F52" i="37"/>
  <c r="E52" i="37"/>
  <c r="D52" i="37"/>
  <c r="N52" i="37" s="1"/>
  <c r="O52" i="37" s="1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N43" i="37" s="1"/>
  <c r="O43" i="37" s="1"/>
  <c r="D43" i="37"/>
  <c r="N42" i="37"/>
  <c r="O42" i="37" s="1"/>
  <c r="N41" i="37"/>
  <c r="O41" i="37"/>
  <c r="M40" i="37"/>
  <c r="M57" i="37" s="1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/>
  <c r="N18" i="37"/>
  <c r="O18" i="37" s="1"/>
  <c r="N17" i="37"/>
  <c r="O17" i="37" s="1"/>
  <c r="M16" i="37"/>
  <c r="L16" i="37"/>
  <c r="K16" i="37"/>
  <c r="J16" i="37"/>
  <c r="I16" i="37"/>
  <c r="I57" i="37" s="1"/>
  <c r="H16" i="37"/>
  <c r="G16" i="37"/>
  <c r="F16" i="37"/>
  <c r="E16" i="37"/>
  <c r="D16" i="37"/>
  <c r="N15" i="37"/>
  <c r="O15" i="37" s="1"/>
  <c r="N14" i="37"/>
  <c r="O14" i="37"/>
  <c r="N13" i="37"/>
  <c r="O13" i="37" s="1"/>
  <c r="N12" i="37"/>
  <c r="O12" i="37"/>
  <c r="M11" i="37"/>
  <c r="L11" i="37"/>
  <c r="K11" i="37"/>
  <c r="J11" i="37"/>
  <c r="I11" i="37"/>
  <c r="H11" i="37"/>
  <c r="G11" i="37"/>
  <c r="G57" i="37" s="1"/>
  <c r="F11" i="37"/>
  <c r="E11" i="37"/>
  <c r="D11" i="37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L57" i="37" s="1"/>
  <c r="K5" i="37"/>
  <c r="J5" i="37"/>
  <c r="J57" i="37" s="1"/>
  <c r="I5" i="37"/>
  <c r="H5" i="37"/>
  <c r="G5" i="37"/>
  <c r="F5" i="37"/>
  <c r="E5" i="37"/>
  <c r="D5" i="37"/>
  <c r="N5" i="37" s="1"/>
  <c r="O5" i="37" s="1"/>
  <c r="D5" i="36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N52" i="36" s="1"/>
  <c r="O52" i="36" s="1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F55" i="36" s="1"/>
  <c r="E46" i="36"/>
  <c r="D46" i="36"/>
  <c r="N46" i="36" s="1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N43" i="36"/>
  <c r="O43" i="36" s="1"/>
  <c r="F43" i="36"/>
  <c r="E43" i="36"/>
  <c r="D43" i="36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N35" i="36" s="1"/>
  <c r="O35" i="36" s="1"/>
  <c r="G35" i="36"/>
  <c r="F35" i="36"/>
  <c r="E35" i="36"/>
  <c r="D35" i="36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55" i="36" s="1"/>
  <c r="I5" i="36"/>
  <c r="H5" i="36"/>
  <c r="G5" i="36"/>
  <c r="G55" i="36" s="1"/>
  <c r="F5" i="36"/>
  <c r="E5" i="36"/>
  <c r="D5" i="35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 s="1"/>
  <c r="O53" i="35" s="1"/>
  <c r="N52" i="35"/>
  <c r="O52" i="35"/>
  <c r="N51" i="35"/>
  <c r="O51" i="35" s="1"/>
  <c r="N50" i="35"/>
  <c r="O50" i="35" s="1"/>
  <c r="N49" i="35"/>
  <c r="O49" i="35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N34" i="35"/>
  <c r="O34" i="35" s="1"/>
  <c r="G34" i="35"/>
  <c r="F34" i="35"/>
  <c r="E34" i="35"/>
  <c r="D34" i="35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J56" i="35" s="1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E56" i="35" s="1"/>
  <c r="D11" i="35"/>
  <c r="N10" i="35"/>
  <c r="O10" i="35" s="1"/>
  <c r="N9" i="35"/>
  <c r="O9" i="35"/>
  <c r="N8" i="35"/>
  <c r="O8" i="35" s="1"/>
  <c r="N7" i="35"/>
  <c r="O7" i="35"/>
  <c r="N6" i="35"/>
  <c r="O6" i="35" s="1"/>
  <c r="M5" i="35"/>
  <c r="M56" i="35" s="1"/>
  <c r="L5" i="35"/>
  <c r="K5" i="35"/>
  <c r="K56" i="35" s="1"/>
  <c r="J5" i="35"/>
  <c r="I5" i="35"/>
  <c r="I56" i="35" s="1"/>
  <c r="H5" i="35"/>
  <c r="H56" i="35"/>
  <c r="G5" i="35"/>
  <c r="F5" i="35"/>
  <c r="N5" i="35" s="1"/>
  <c r="O5" i="35" s="1"/>
  <c r="E5" i="35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N49" i="34" s="1"/>
  <c r="O49" i="34" s="1"/>
  <c r="F49" i="34"/>
  <c r="E49" i="34"/>
  <c r="D49" i="34"/>
  <c r="N48" i="34"/>
  <c r="O48" i="34"/>
  <c r="N47" i="34"/>
  <c r="O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N43" i="34" s="1"/>
  <c r="O43" i="34" s="1"/>
  <c r="F43" i="34"/>
  <c r="E43" i="34"/>
  <c r="D43" i="34"/>
  <c r="N42" i="34"/>
  <c r="O42" i="34" s="1"/>
  <c r="N41" i="34"/>
  <c r="O41" i="34"/>
  <c r="M40" i="34"/>
  <c r="L40" i="34"/>
  <c r="K40" i="34"/>
  <c r="J40" i="34"/>
  <c r="I40" i="34"/>
  <c r="N40" i="34" s="1"/>
  <c r="O40" i="34" s="1"/>
  <c r="H40" i="34"/>
  <c r="G40" i="34"/>
  <c r="F40" i="34"/>
  <c r="E40" i="34"/>
  <c r="D40" i="34"/>
  <c r="N39" i="34"/>
  <c r="O39" i="34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F53" i="34" s="1"/>
  <c r="E21" i="34"/>
  <c r="D21" i="34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J53" i="34" s="1"/>
  <c r="I11" i="34"/>
  <c r="H11" i="34"/>
  <c r="G11" i="34"/>
  <c r="F11" i="34"/>
  <c r="E11" i="34"/>
  <c r="D11" i="34"/>
  <c r="N10" i="34"/>
  <c r="O10" i="34" s="1"/>
  <c r="N9" i="34"/>
  <c r="O9" i="34"/>
  <c r="N8" i="34"/>
  <c r="O8" i="34" s="1"/>
  <c r="N7" i="34"/>
  <c r="O7" i="34"/>
  <c r="N6" i="34"/>
  <c r="O6" i="34" s="1"/>
  <c r="M5" i="34"/>
  <c r="M53" i="34"/>
  <c r="L5" i="34"/>
  <c r="L53" i="34" s="1"/>
  <c r="K5" i="34"/>
  <c r="K53" i="34" s="1"/>
  <c r="J5" i="34"/>
  <c r="I5" i="34"/>
  <c r="H5" i="34"/>
  <c r="G5" i="34"/>
  <c r="G53" i="34" s="1"/>
  <c r="F5" i="34"/>
  <c r="E5" i="34"/>
  <c r="D5" i="34"/>
  <c r="N5" i="34"/>
  <c r="O5" i="34" s="1"/>
  <c r="N53" i="33"/>
  <c r="O53" i="33"/>
  <c r="N54" i="33"/>
  <c r="O54" i="33" s="1"/>
  <c r="N55" i="33"/>
  <c r="O55" i="33" s="1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22" i="33"/>
  <c r="O22" i="33" s="1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 s="1"/>
  <c r="E33" i="33"/>
  <c r="F33" i="33"/>
  <c r="G33" i="33"/>
  <c r="H33" i="33"/>
  <c r="I33" i="33"/>
  <c r="J33" i="33"/>
  <c r="K33" i="33"/>
  <c r="L33" i="33"/>
  <c r="M33" i="33"/>
  <c r="D33" i="33"/>
  <c r="E21" i="33"/>
  <c r="F21" i="33"/>
  <c r="G21" i="33"/>
  <c r="H21" i="33"/>
  <c r="I21" i="33"/>
  <c r="J21" i="33"/>
  <c r="K21" i="33"/>
  <c r="L21" i="33"/>
  <c r="L56" i="33" s="1"/>
  <c r="M21" i="33"/>
  <c r="D21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J5" i="33"/>
  <c r="J56" i="33" s="1"/>
  <c r="K5" i="33"/>
  <c r="K56" i="33" s="1"/>
  <c r="L5" i="33"/>
  <c r="M5" i="33"/>
  <c r="D5" i="33"/>
  <c r="E51" i="33"/>
  <c r="F51" i="33"/>
  <c r="G51" i="33"/>
  <c r="H51" i="33"/>
  <c r="I51" i="33"/>
  <c r="J51" i="33"/>
  <c r="K51" i="33"/>
  <c r="L51" i="33"/>
  <c r="M51" i="33"/>
  <c r="D51" i="33"/>
  <c r="N52" i="33"/>
  <c r="O52" i="33" s="1"/>
  <c r="N47" i="33"/>
  <c r="O47" i="33" s="1"/>
  <c r="N48" i="33"/>
  <c r="O48" i="33" s="1"/>
  <c r="N49" i="33"/>
  <c r="N50" i="33"/>
  <c r="O50" i="33" s="1"/>
  <c r="N46" i="33"/>
  <c r="O46" i="33" s="1"/>
  <c r="E45" i="33"/>
  <c r="F45" i="33"/>
  <c r="G45" i="33"/>
  <c r="H45" i="33"/>
  <c r="I45" i="33"/>
  <c r="J45" i="33"/>
  <c r="K45" i="33"/>
  <c r="L45" i="33"/>
  <c r="M45" i="33"/>
  <c r="D45" i="33"/>
  <c r="E42" i="33"/>
  <c r="E56" i="33" s="1"/>
  <c r="F42" i="33"/>
  <c r="F56" i="33" s="1"/>
  <c r="G42" i="33"/>
  <c r="H42" i="33"/>
  <c r="I42" i="33"/>
  <c r="J42" i="33"/>
  <c r="K42" i="33"/>
  <c r="L42" i="33"/>
  <c r="M42" i="33"/>
  <c r="D42" i="33"/>
  <c r="N43" i="33"/>
  <c r="O43" i="33"/>
  <c r="N44" i="33"/>
  <c r="O44" i="33" s="1"/>
  <c r="N17" i="33"/>
  <c r="O17" i="33" s="1"/>
  <c r="N18" i="33"/>
  <c r="O18" i="33" s="1"/>
  <c r="N19" i="33"/>
  <c r="O19" i="33" s="1"/>
  <c r="N20" i="33"/>
  <c r="O20" i="33" s="1"/>
  <c r="N16" i="33"/>
  <c r="O16" i="33"/>
  <c r="N41" i="33"/>
  <c r="O41" i="33" s="1"/>
  <c r="O49" i="33"/>
  <c r="N13" i="33"/>
  <c r="O13" i="33" s="1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 s="1"/>
  <c r="N6" i="33"/>
  <c r="O6" i="33" s="1"/>
  <c r="N12" i="33"/>
  <c r="O12" i="33" s="1"/>
  <c r="N33" i="33"/>
  <c r="O33" i="33" s="1"/>
  <c r="M55" i="36"/>
  <c r="E55" i="36"/>
  <c r="I55" i="36"/>
  <c r="K57" i="37"/>
  <c r="E57" i="37"/>
  <c r="E56" i="38"/>
  <c r="E53" i="34"/>
  <c r="L54" i="39"/>
  <c r="K54" i="39"/>
  <c r="O11" i="39"/>
  <c r="D53" i="34"/>
  <c r="D56" i="38"/>
  <c r="K55" i="36"/>
  <c r="H57" i="37"/>
  <c r="H53" i="34"/>
  <c r="L53" i="40"/>
  <c r="N41" i="40"/>
  <c r="O41" i="40" s="1"/>
  <c r="K53" i="40"/>
  <c r="I53" i="40"/>
  <c r="N32" i="40"/>
  <c r="O32" i="40" s="1"/>
  <c r="N21" i="40"/>
  <c r="O21" i="40" s="1"/>
  <c r="L53" i="41"/>
  <c r="G53" i="41"/>
  <c r="F53" i="41"/>
  <c r="J53" i="41"/>
  <c r="E53" i="41"/>
  <c r="N44" i="42"/>
  <c r="O44" i="42" s="1"/>
  <c r="L59" i="42"/>
  <c r="F59" i="42"/>
  <c r="N34" i="42"/>
  <c r="O34" i="42" s="1"/>
  <c r="K59" i="43"/>
  <c r="M59" i="43"/>
  <c r="J59" i="43"/>
  <c r="N56" i="43"/>
  <c r="O56" i="43" s="1"/>
  <c r="H59" i="43"/>
  <c r="L58" i="44"/>
  <c r="J58" i="44"/>
  <c r="N21" i="44"/>
  <c r="O21" i="44" s="1"/>
  <c r="I58" i="44"/>
  <c r="D58" i="44"/>
  <c r="N58" i="44" s="1"/>
  <c r="O58" i="44" s="1"/>
  <c r="E57" i="45"/>
  <c r="G57" i="45"/>
  <c r="N45" i="45"/>
  <c r="O45" i="45" s="1"/>
  <c r="N13" i="45"/>
  <c r="O13" i="45" s="1"/>
  <c r="D57" i="45"/>
  <c r="O45" i="46"/>
  <c r="P45" i="46" s="1"/>
  <c r="P35" i="46"/>
  <c r="N57" i="46"/>
  <c r="O13" i="46"/>
  <c r="P13" i="46" s="1"/>
  <c r="M57" i="46"/>
  <c r="E57" i="46"/>
  <c r="F57" i="46"/>
  <c r="O74" i="47" l="1"/>
  <c r="P74" i="47" s="1"/>
  <c r="N56" i="38"/>
  <c r="O56" i="38" s="1"/>
  <c r="G56" i="33"/>
  <c r="N43" i="38"/>
  <c r="O43" i="38" s="1"/>
  <c r="N21" i="38"/>
  <c r="O21" i="38" s="1"/>
  <c r="N21" i="33"/>
  <c r="O21" i="33" s="1"/>
  <c r="L56" i="35"/>
  <c r="N5" i="36"/>
  <c r="O5" i="36" s="1"/>
  <c r="D55" i="36"/>
  <c r="F57" i="37"/>
  <c r="N16" i="37"/>
  <c r="O16" i="37" s="1"/>
  <c r="N59" i="42"/>
  <c r="O59" i="42" s="1"/>
  <c r="N45" i="33"/>
  <c r="O45" i="33" s="1"/>
  <c r="N11" i="33"/>
  <c r="O11" i="33" s="1"/>
  <c r="N43" i="35"/>
  <c r="O43" i="35" s="1"/>
  <c r="D56" i="35"/>
  <c r="H56" i="38"/>
  <c r="N21" i="36"/>
  <c r="O21" i="36" s="1"/>
  <c r="H55" i="36"/>
  <c r="M56" i="33"/>
  <c r="I56" i="33"/>
  <c r="N11" i="34"/>
  <c r="O11" i="34" s="1"/>
  <c r="N46" i="35"/>
  <c r="O46" i="35" s="1"/>
  <c r="N51" i="33"/>
  <c r="O51" i="33" s="1"/>
  <c r="I53" i="34"/>
  <c r="N53" i="34" s="1"/>
  <c r="O53" i="34" s="1"/>
  <c r="N32" i="34"/>
  <c r="O32" i="34" s="1"/>
  <c r="N11" i="37"/>
  <c r="O11" i="37" s="1"/>
  <c r="D57" i="37"/>
  <c r="N5" i="39"/>
  <c r="O5" i="39" s="1"/>
  <c r="D54" i="39"/>
  <c r="G54" i="39"/>
  <c r="L55" i="36"/>
  <c r="N5" i="33"/>
  <c r="O5" i="33" s="1"/>
  <c r="N11" i="35"/>
  <c r="O11" i="35" s="1"/>
  <c r="G56" i="35"/>
  <c r="N21" i="35"/>
  <c r="O21" i="35" s="1"/>
  <c r="D57" i="46"/>
  <c r="O57" i="46" s="1"/>
  <c r="P57" i="46" s="1"/>
  <c r="J57" i="45"/>
  <c r="D59" i="43"/>
  <c r="N11" i="42"/>
  <c r="O11" i="42" s="1"/>
  <c r="F53" i="40"/>
  <c r="F59" i="43"/>
  <c r="D53" i="40"/>
  <c r="F56" i="35"/>
  <c r="O5" i="46"/>
  <c r="P5" i="46" s="1"/>
  <c r="F57" i="45"/>
  <c r="N57" i="45" s="1"/>
  <c r="O57" i="45" s="1"/>
  <c r="L57" i="45"/>
  <c r="D53" i="41"/>
  <c r="N53" i="41" s="1"/>
  <c r="O53" i="41" s="1"/>
  <c r="N42" i="33"/>
  <c r="O42" i="33" s="1"/>
  <c r="N50" i="39"/>
  <c r="O50" i="39" s="1"/>
  <c r="E59" i="42"/>
  <c r="N5" i="42"/>
  <c r="O5" i="42" s="1"/>
  <c r="N11" i="40"/>
  <c r="O11" i="40" s="1"/>
  <c r="D56" i="33"/>
  <c r="I57" i="46"/>
  <c r="N11" i="41"/>
  <c r="O11" i="41" s="1"/>
  <c r="K53" i="41"/>
  <c r="H56" i="33"/>
  <c r="N53" i="40" l="1"/>
  <c r="O53" i="40" s="1"/>
  <c r="N55" i="36"/>
  <c r="O55" i="36" s="1"/>
  <c r="N56" i="33"/>
  <c r="O56" i="33" s="1"/>
  <c r="N54" i="39"/>
  <c r="O54" i="39" s="1"/>
  <c r="N57" i="37"/>
  <c r="O57" i="37" s="1"/>
  <c r="N59" i="43"/>
  <c r="O59" i="43" s="1"/>
  <c r="N56" i="35"/>
  <c r="O56" i="35" s="1"/>
</calcChain>
</file>

<file path=xl/sharedStrings.xml><?xml version="1.0" encoding="utf-8"?>
<sst xmlns="http://schemas.openxmlformats.org/spreadsheetml/2006/main" count="1188" uniqueCount="166">
  <si>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</si>
  <si>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</si>
  <si>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</si>
  <si>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</si>
  <si>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</si>
  <si>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</si>
  <si>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</si>
  <si>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</si>
  <si>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</si>
  <si>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</si>
  <si>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</si>
  <si>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</si>
  <si>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</si>
  <si>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</si>
  <si>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</si>
  <si>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</si>
  <si>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</si>
  <si>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</si>
  <si>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</si>
  <si>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</si>
  <si>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</si>
  <si>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</si>
  <si>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</si>
  <si>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Culture / Recreation</t>
  </si>
  <si>
    <t>Intergovernmental Revenue</t>
  </si>
  <si>
    <t>State Grant - Physical Environment - Water Supply System</t>
  </si>
  <si>
    <t>State Grant - Physical Environment - Stormwater Management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</si>
  <si>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</si>
  <si>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</si>
  <si>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</si>
  <si>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</si>
  <si>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</si>
  <si>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</si>
  <si>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</si>
  <si>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</si>
  <si>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</si>
  <si>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</si>
  <si>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</si>
  <si>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</si>
  <si>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</si>
  <si>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</si>
  <si>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</si>
  <si>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</si>
  <si>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</si>
  <si>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</si>
  <si>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</si>
  <si>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</si>
  <si>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</si>
  <si>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</si>
  <si>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</si>
  <si>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</si>
  <si>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</si>
  <si>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</si>
  <si>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</si>
  <si>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</si>
  <si>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</si>
  <si>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</si>
  <si>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</si>
  <si>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</si>
  <si>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</si>
  <si>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</si>
  <si>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</si>
  <si>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</si>
  <si>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</si>
  <si>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</si>
  <si>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</si>
  <si>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</si>
  <si>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</si>
  <si>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</si>
  <si>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</si>
  <si>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Ocoee Revenues Reported by Account Code and Fund Type</t>
  </si>
  <si>
    <t>Local Fiscal Year Ended September 30, 2010</t>
  </si>
  <si>
    <t>State Grant - Culture / Recreation</t>
  </si>
  <si>
    <t>State Shared Revenues - General Gov't - Other General Government</t>
  </si>
  <si>
    <t>Proceeds - Proceeds from Refunding Bonds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</si>
  <si>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</si>
  <si>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</si>
  <si>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</si>
  <si>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Public Safety</t>
  </si>
  <si>
    <t>State Grant - Public Safety</t>
  </si>
  <si>
    <t>Contributions and Donations from Private Sources</t>
  </si>
  <si>
    <t>2011 Municipal Population:</t>
  </si>
  <si>
    <t>Local Fiscal Year Ended September 30, 2012</t>
  </si>
  <si>
    <t>Impact Fees - Residential - Transportation</t>
  </si>
  <si>
    <t>Federal Grant - Culture / Recreation</t>
  </si>
  <si>
    <t>2012 Municipal Population:</t>
  </si>
  <si>
    <t>Local Fiscal Year Ended September 30, 2008</t>
  </si>
  <si>
    <t>Permits and Franchise Fees</t>
  </si>
  <si>
    <t>Physical Environment - Water Utility</t>
  </si>
  <si>
    <t>Physical Environment - Sewer / Wastewater Utility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</si>
  <si>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</si>
  <si>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</si>
  <si>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</si>
  <si>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</si>
  <si>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2013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</si>
  <si>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</si>
  <si>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</si>
  <si>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</si>
  <si>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</si>
  <si>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</si>
  <si>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</si>
  <si>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Other General Government Charges and Fees</t>
  </si>
  <si>
    <t>Sales - Disposition of Fixed Assets</t>
  </si>
  <si>
    <t>Proceeds - Installment Purchases and Capital Lease Proceeds</t>
  </si>
  <si>
    <t>2013 Municipal Population:</t>
  </si>
  <si>
    <t>Local Fiscal Year Ended September 30, 2014</t>
  </si>
  <si>
    <t>2014 Municipal Population:</t>
  </si>
  <si>
    <t>Local Fiscal Year Ended September 30, 2015</t>
  </si>
  <si>
    <t>State Grant - Transportation - Other Transportation</t>
  </si>
  <si>
    <t>2015 Municipal Population:</t>
  </si>
  <si>
    <t>Local Fiscal Year Ended September 30, 2016</t>
  </si>
  <si>
    <t>Proceeds of General Capital Asset Dispositions - Sales</t>
  </si>
  <si>
    <t>2016 Municipal Population:</t>
  </si>
  <si>
    <t>Local Fiscal Year Ended September 30, 2017</t>
  </si>
  <si>
    <t>State Shared Revenues - Public Safety - Firefighter Supplemental Compensation</t>
  </si>
  <si>
    <t>State Shared Revenues - Physical Environment - Other Physical Environment</t>
  </si>
  <si>
    <t>Public Safety - Law Enforcement Services</t>
  </si>
  <si>
    <t>Culture / Recreation - Special Recreation Facilities</t>
  </si>
  <si>
    <t>Court-Ordered Judgments and Fines - As Decided by County Court Criminal</t>
  </si>
  <si>
    <t>Proprietary Non-Operating - Capital Contributions from Private Source</t>
  </si>
  <si>
    <t>2017 Municipal Population:</t>
  </si>
  <si>
    <t>Local Fiscal Year Ended September 30, 2018</t>
  </si>
  <si>
    <t>Federal Grant - Physical Environment - Garbage / Solid Waste</t>
  </si>
  <si>
    <t>Federal Grant - Physical Environment - Other Physical Environment</t>
  </si>
  <si>
    <t>General Government - Internal Service Fund Fees and Charges</t>
  </si>
  <si>
    <t>2018 Municipal Population:</t>
  </si>
  <si>
    <t>Communications Services Taxes (Chapter 202, F.S.)</t>
  </si>
  <si>
    <t>Local Fiscal Year Ended September 30, 2019</t>
  </si>
  <si>
    <t>Public Safety - Emergency Management Service Fees / Charges</t>
  </si>
  <si>
    <t>2019 Municipal Population:</t>
  </si>
  <si>
    <t>Local Fiscal Year Ended September 30, 2020</t>
  </si>
  <si>
    <t>Other General Taxes</t>
  </si>
  <si>
    <t>Federal Grant - General Government</t>
  </si>
  <si>
    <t>State Grant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</si>
  <si>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</si>
  <si>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</si>
  <si>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</si>
  <si>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</si>
  <si>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</si>
  <si>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</si>
  <si>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</si>
  <si>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</si>
  <si>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</si>
  <si>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</si>
  <si>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2021 Municipal Population:</t>
  </si>
  <si>
    <t>Local Fiscal Year Ended September 30, 2022</t>
  </si>
  <si>
    <t>Insurance Premium Tax for Firefighters' Pension</t>
  </si>
  <si>
    <t>Insurance Premium Tax for Police Officers' Retirement</t>
  </si>
  <si>
    <t>Impact Fees - Commercial - Transportation</t>
  </si>
  <si>
    <t>Inspection Fee</t>
  </si>
  <si>
    <t>Stormwater Fee</t>
  </si>
  <si>
    <t>Other Fees and Special Assessments</t>
  </si>
  <si>
    <t>Federal Grant - Economic Environment</t>
  </si>
  <si>
    <t>State Shared Revenues - General Government - Municipal Revenue Sharing Program</t>
  </si>
  <si>
    <t>Grants from Other Local Units - General Government</t>
  </si>
  <si>
    <t>General Government - Administrative Service Fees</t>
  </si>
  <si>
    <t>Physical Environment - Cemetary</t>
  </si>
  <si>
    <t>Transportation - Other Transportation Charges</t>
  </si>
  <si>
    <t>Culture / Recreation - Other Culture / Recreation Charges</t>
  </si>
  <si>
    <t>Court-Ordered Judgments and Fines - As Decided by Circuit Court Criminal</t>
  </si>
  <si>
    <t>Court-Ordered Judgments and Fines - As Decided by County Court Civil</t>
  </si>
  <si>
    <t>Court-Ordered Judgments and Fines - Intergovernmental Radio Communication Program</t>
  </si>
  <si>
    <t>Other Judgments, Fines, and Forfeits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</si>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</sst>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2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2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1" fontId="11" fillId="0" borderId="35" xfId="0" applyNumberFormat="1" applyFont="1" applyFill="1" applyBorder="1" applyAlignment="1">
      <alignment horizontal="right" vertical="top" wrapText="1" readingOrder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69"/>
      <c r="M3" s="70"/>
      <c r="N3" s="36"/>
      <c r="O3" s="37"/>
      <c r="P3" s="71" t="s">
        <v>136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>SUM(D6:D14)</f>
        <v>27686371</v>
      </c>
      <c r="E5" s="27">
        <f>SUM(E6:E14)</f>
        <v>2313636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30000007</v>
      </c>
      <c r="P5" s="33">
        <f>(O5/P$74)</f>
        <v>603.48830238780147</v>
      </c>
      <c r="Q5" s="6"/>
    </row>
    <row r="6" spans="1:134">
      <c r="A6" s="12"/>
      <c r="B6" s="25">
        <v>311</v>
      </c>
      <c r="C6" s="20" t="s">
        <v>3</v>
      </c>
      <c r="D6" s="46">
        <v>19588707</v>
      </c>
      <c r="E6" s="46">
        <v>2313636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21902343</v>
      </c>
      <c r="P6" s="47">
        <f>(O6/P$74)</f>
        <v>440.5934903743638</v>
      </c>
      <c r="Q6" s="9"/>
    </row>
    <row r="7" spans="1:134">
      <c r="A7" s="12"/>
      <c r="B7" s="25">
        <v>312.51</v>
      </c>
      <c r="C7" s="20" t="s">
        <v>146</v>
      </c>
      <c r="D7" s="46">
        <v>522285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522285</v>
      </c>
      <c r="P7" s="47">
        <f>(O7/P$74)</f>
        <v>10.506427148920762</v>
      </c>
      <c r="Q7" s="9"/>
    </row>
    <row r="8" spans="1:134">
      <c r="A8" s="12"/>
      <c r="B8" s="25">
        <v>312.52</v>
      </c>
      <c r="C8" s="20" t="s">
        <v>147</v>
      </c>
      <c r="D8" s="46">
        <v>475298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475298</v>
      </c>
      <c r="P8" s="47">
        <f>(O8/P$74)</f>
        <v>9.561223873991672</v>
      </c>
      <c r="Q8" s="9"/>
    </row>
    <row r="9" spans="1:134">
      <c r="A9" s="12"/>
      <c r="B9" s="25">
        <v>314.10000000000002</v>
      </c>
      <c r="C9" s="20" t="s">
        <v>11</v>
      </c>
      <c r="D9" s="46">
        <v>4481540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4481540</v>
      </c>
      <c r="P9" s="47">
        <f>(O9/P$74)</f>
        <v>90.151877853996098</v>
      </c>
      <c r="Q9" s="9"/>
    </row>
    <row r="10" spans="1:134">
      <c r="A10" s="12"/>
      <c r="B10" s="25">
        <v>314.3</v>
      </c>
      <c r="C10" s="20" t="s">
        <v>12</v>
      </c>
      <c r="D10" s="46">
        <v>683417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683417</v>
      </c>
      <c r="P10" s="47">
        <f>(O10/P$74)</f>
        <v>13.747802297278268</v>
      </c>
      <c r="Q10" s="9"/>
    </row>
    <row r="11" spans="1:134">
      <c r="A11" s="12"/>
      <c r="B11" s="25">
        <v>314.8</v>
      </c>
      <c r="C11" s="20" t="s">
        <v>13</v>
      </c>
      <c r="D11" s="46">
        <v>129441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129441</v>
      </c>
      <c r="P11" s="47">
        <f>(O11/P$74)</f>
        <v>2.6038703707428938</v>
      </c>
      <c r="Q11" s="9"/>
    </row>
    <row r="12" spans="1:134">
      <c r="A12" s="12"/>
      <c r="B12" s="25">
        <v>315.10000000000002</v>
      </c>
      <c r="C12" s="20" t="s">
        <v>140</v>
      </c>
      <c r="D12" s="46">
        <v>1302449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1302449</v>
      </c>
      <c r="P12" s="47">
        <f>(O12/P$74)</f>
        <v>26.200418418458693</v>
      </c>
      <c r="Q12" s="9"/>
    </row>
    <row r="13" spans="1:134">
      <c r="A13" s="12"/>
      <c r="B13" s="25">
        <v>316</v>
      </c>
      <c r="C13" s="20" t="s">
        <v>95</v>
      </c>
      <c r="D13" s="46">
        <v>436994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436994</v>
      </c>
      <c r="P13" s="47">
        <f>(O13/P$74)</f>
        <v>8.7906901892941196</v>
      </c>
      <c r="Q13" s="9"/>
    </row>
    <row r="14" spans="1:134">
      <c r="A14" s="12"/>
      <c r="B14" s="25">
        <v>319.89999999999998</v>
      </c>
      <c r="C14" s="20" t="s">
        <v>131</v>
      </c>
      <c r="D14" s="46">
        <v>66240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66240</v>
      </c>
      <c r="P14" s="47">
        <f>(O14/P$74)</f>
        <v>1.3325018607551649</v>
      </c>
      <c r="Q14" s="9"/>
    </row>
    <row r="15" spans="1:134" ht="15.75">
      <c r="A15" s="29" t="s">
        <v>15</v>
      </c>
      <c r="B15" s="30"/>
      <c r="C15" s="31"/>
      <c r="D15" s="32">
        <f>SUM(D16:D26)</f>
        <v>5864328</v>
      </c>
      <c r="E15" s="32">
        <f>SUM(E16:E26)</f>
        <v>3359850</v>
      </c>
      <c r="F15" s="32">
        <f>SUM(F16:F26)</f>
        <v>0</v>
      </c>
      <c r="G15" s="32">
        <f>SUM(G16:G26)</f>
        <v>0</v>
      </c>
      <c r="H15" s="32">
        <f>SUM(H16:H26)</f>
        <v>0</v>
      </c>
      <c r="I15" s="32">
        <f>SUM(I16:I26)</f>
        <v>3848282</v>
      </c>
      <c r="J15" s="32">
        <f>SUM(J16:J26)</f>
        <v>0</v>
      </c>
      <c r="K15" s="32">
        <f>SUM(K16:K26)</f>
        <v>0</v>
      </c>
      <c r="L15" s="32">
        <f>SUM(L16:L26)</f>
        <v>0</v>
      </c>
      <c r="M15" s="32">
        <f>SUM(M16:M26)</f>
        <v>0</v>
      </c>
      <c r="N15" s="32">
        <f>SUM(N16:N26)</f>
        <v>0</v>
      </c>
      <c r="O15" s="44">
        <f>SUM(D15:N15)</f>
        <v>13072460</v>
      </c>
      <c r="P15" s="45">
        <f>(O15/P$74)</f>
        <v>262.96916175494357</v>
      </c>
      <c r="Q15" s="10"/>
    </row>
    <row r="16" spans="1:134">
      <c r="A16" s="12"/>
      <c r="B16" s="25">
        <v>322</v>
      </c>
      <c r="C16" s="20" t="s">
        <v>141</v>
      </c>
      <c r="D16" s="46">
        <v>1682181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1682181</v>
      </c>
      <c r="P16" s="47">
        <f>(O16/P$74)</f>
        <v>33.839210637484662</v>
      </c>
      <c r="Q16" s="9"/>
    </row>
    <row r="17" spans="1:17">
      <c r="A17" s="12"/>
      <c r="B17" s="25">
        <v>323.10000000000002</v>
      </c>
      <c r="C17" s="20" t="s">
        <v>16</v>
      </c>
      <c r="D17" s="46">
        <v>3420821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1">SUM(D17:N17)</f>
        <v>3420821</v>
      </c>
      <c r="P17" s="47">
        <f>(O17/P$74)</f>
        <v>68.814165878779349</v>
      </c>
      <c r="Q17" s="9"/>
    </row>
    <row r="18" spans="1:17">
      <c r="A18" s="12"/>
      <c r="B18" s="25">
        <v>323.39999999999998</v>
      </c>
      <c r="C18" s="20" t="s">
        <v>17</v>
      </c>
      <c r="D18" s="46">
        <v>66769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66769</v>
      </c>
      <c r="P18" s="47">
        <f>(O18/P$74)</f>
        <v>1.343143368670918</v>
      </c>
      <c r="Q18" s="9"/>
    </row>
    <row r="19" spans="1:17">
      <c r="A19" s="12"/>
      <c r="B19" s="25">
        <v>323.7</v>
      </c>
      <c r="C19" s="20" t="s">
        <v>18</v>
      </c>
      <c r="D19" s="46">
        <v>424501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424501</v>
      </c>
      <c r="P19" s="47">
        <f>(O19/P$74)</f>
        <v>8.5393776025426966</v>
      </c>
      <c r="Q19" s="9"/>
    </row>
    <row r="20" spans="1:17">
      <c r="A20" s="12"/>
      <c r="B20" s="25">
        <v>324.11</v>
      </c>
      <c r="C20" s="20" t="s">
        <v>19</v>
      </c>
      <c r="D20" s="46">
        <v>0</v>
      </c>
      <c r="E20" s="46">
        <v>92692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92692</v>
      </c>
      <c r="P20" s="47">
        <f>(O20/P$74)</f>
        <v>1.8646174890869225</v>
      </c>
      <c r="Q20" s="9"/>
    </row>
    <row r="21" spans="1:17">
      <c r="A21" s="12"/>
      <c r="B21" s="25">
        <v>324.12</v>
      </c>
      <c r="C21" s="20" t="s">
        <v>20</v>
      </c>
      <c r="D21" s="46">
        <v>0</v>
      </c>
      <c r="E21" s="46">
        <v>490155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490155</v>
      </c>
      <c r="P21" s="47">
        <f>(O21/P$74)</f>
        <v>9.8600913278751179</v>
      </c>
      <c r="Q21" s="9"/>
    </row>
    <row r="22" spans="1:17">
      <c r="A22" s="12"/>
      <c r="B22" s="25">
        <v>324.32</v>
      </c>
      <c r="C22" s="20" t="s">
        <v>148</v>
      </c>
      <c r="D22" s="46">
        <v>0</v>
      </c>
      <c r="E22" s="46">
        <v>1777432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1777432</v>
      </c>
      <c r="P22" s="47">
        <f>(O22/P$74)</f>
        <v>35.755305666753834</v>
      </c>
      <c r="Q22" s="9"/>
    </row>
    <row r="23" spans="1:17">
      <c r="A23" s="12"/>
      <c r="B23" s="25">
        <v>324.61</v>
      </c>
      <c r="C23" s="20" t="s">
        <v>23</v>
      </c>
      <c r="D23" s="46">
        <v>0</v>
      </c>
      <c r="E23" s="46">
        <v>288600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288600</v>
      </c>
      <c r="P23" s="47">
        <f>(O23/P$74)</f>
        <v>5.8055561143408907</v>
      </c>
      <c r="Q23" s="9"/>
    </row>
    <row r="24" spans="1:17">
      <c r="A24" s="12"/>
      <c r="B24" s="25">
        <v>329.1</v>
      </c>
      <c r="C24" s="20" t="s">
        <v>149</v>
      </c>
      <c r="D24" s="46">
        <v>32710</v>
      </c>
      <c r="E24" s="46">
        <v>0</v>
      </c>
      <c r="F24" s="46">
        <v>0</v>
      </c>
      <c r="G24" s="46">
        <v>0</v>
      </c>
      <c r="H24" s="46">
        <v>0</v>
      </c>
      <c r="I24" s="46">
        <v>161714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194424</v>
      </c>
      <c r="P24" s="47">
        <f>(O24/P$74)</f>
        <v>3.9110860775281124</v>
      </c>
      <c r="Q24" s="9"/>
    </row>
    <row r="25" spans="1:17">
      <c r="A25" s="12"/>
      <c r="B25" s="25">
        <v>329.2</v>
      </c>
      <c r="C25" s="20" t="s">
        <v>150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3686568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3686568</v>
      </c>
      <c r="P25" s="47">
        <f>(O25/P$74)</f>
        <v>74.160004827905297</v>
      </c>
      <c r="Q25" s="9"/>
    </row>
    <row r="26" spans="1:17">
      <c r="A26" s="12"/>
      <c r="B26" s="25">
        <v>329.5</v>
      </c>
      <c r="C26" s="20" t="s">
        <v>151</v>
      </c>
      <c r="D26" s="46">
        <v>237346</v>
      </c>
      <c r="E26" s="46">
        <v>710971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948317</v>
      </c>
      <c r="P26" s="47">
        <f>(O26/P$74)</f>
        <v>19.076602763975782</v>
      </c>
      <c r="Q26" s="9"/>
    </row>
    <row r="27" spans="1:17" ht="15.75">
      <c r="A27" s="29" t="s">
        <v>142</v>
      </c>
      <c r="B27" s="30"/>
      <c r="C27" s="31"/>
      <c r="D27" s="32">
        <f>SUM(D28:D39)</f>
        <v>14825942</v>
      </c>
      <c r="E27" s="32">
        <f>SUM(E28:E39)</f>
        <v>636032</v>
      </c>
      <c r="F27" s="32">
        <f>SUM(F28:F39)</f>
        <v>0</v>
      </c>
      <c r="G27" s="32">
        <f>SUM(G28:G39)</f>
        <v>0</v>
      </c>
      <c r="H27" s="32">
        <f>SUM(H28:H39)</f>
        <v>0</v>
      </c>
      <c r="I27" s="32">
        <f>SUM(I28:I39)</f>
        <v>0</v>
      </c>
      <c r="J27" s="32">
        <f>SUM(J28:J39)</f>
        <v>0</v>
      </c>
      <c r="K27" s="32">
        <f>SUM(K28:K39)</f>
        <v>0</v>
      </c>
      <c r="L27" s="32">
        <f>SUM(L28:L39)</f>
        <v>0</v>
      </c>
      <c r="M27" s="32">
        <f>SUM(M28:M39)</f>
        <v>0</v>
      </c>
      <c r="N27" s="32">
        <f>SUM(N28:N39)</f>
        <v>0</v>
      </c>
      <c r="O27" s="44">
        <f>SUM(D27:N27)</f>
        <v>15461974</v>
      </c>
      <c r="P27" s="45">
        <f>(O27/P$74)</f>
        <v>311.03727545211319</v>
      </c>
      <c r="Q27" s="10"/>
    </row>
    <row r="28" spans="1:17">
      <c r="A28" s="12"/>
      <c r="B28" s="25">
        <v>331.2</v>
      </c>
      <c r="C28" s="20" t="s">
        <v>78</v>
      </c>
      <c r="D28" s="46">
        <v>212466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212466</v>
      </c>
      <c r="P28" s="47">
        <f>(O28/P$74)</f>
        <v>4.274023857898654</v>
      </c>
      <c r="Q28" s="9"/>
    </row>
    <row r="29" spans="1:17">
      <c r="A29" s="12"/>
      <c r="B29" s="25">
        <v>331.5</v>
      </c>
      <c r="C29" s="20" t="s">
        <v>152</v>
      </c>
      <c r="D29" s="46">
        <v>0</v>
      </c>
      <c r="E29" s="46">
        <v>290416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2">SUM(D29:N29)</f>
        <v>290416</v>
      </c>
      <c r="P29" s="47">
        <f>(O29/P$74)</f>
        <v>5.8420872643881632</v>
      </c>
      <c r="Q29" s="9"/>
    </row>
    <row r="30" spans="1:17">
      <c r="A30" s="12"/>
      <c r="B30" s="25">
        <v>334.2</v>
      </c>
      <c r="C30" s="20" t="s">
        <v>79</v>
      </c>
      <c r="D30" s="46">
        <v>8859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8859</v>
      </c>
      <c r="P30" s="47">
        <f>(O30/P$74)</f>
        <v>0.17821005411277183</v>
      </c>
      <c r="Q30" s="9"/>
    </row>
    <row r="31" spans="1:17">
      <c r="A31" s="12"/>
      <c r="B31" s="25">
        <v>335.125</v>
      </c>
      <c r="C31" s="20" t="s">
        <v>153</v>
      </c>
      <c r="D31" s="46">
        <v>3452414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3452414</v>
      </c>
      <c r="P31" s="47">
        <f>(O31/P$74)</f>
        <v>69.449699261732817</v>
      </c>
      <c r="Q31" s="9"/>
    </row>
    <row r="32" spans="1:17">
      <c r="A32" s="12"/>
      <c r="B32" s="25">
        <v>335.14</v>
      </c>
      <c r="C32" s="20" t="s">
        <v>97</v>
      </c>
      <c r="D32" s="46">
        <v>1240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1240</v>
      </c>
      <c r="P32" s="47">
        <f>(O32/P$74)</f>
        <v>2.4944177345054414E-2</v>
      </c>
      <c r="Q32" s="9"/>
    </row>
    <row r="33" spans="1:17">
      <c r="A33" s="12"/>
      <c r="B33" s="25">
        <v>335.15</v>
      </c>
      <c r="C33" s="20" t="s">
        <v>98</v>
      </c>
      <c r="D33" s="46">
        <v>14844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14844</v>
      </c>
      <c r="P33" s="47">
        <f>(O33/P$74)</f>
        <v>0.2986059423467643</v>
      </c>
      <c r="Q33" s="9"/>
    </row>
    <row r="34" spans="1:17">
      <c r="A34" s="12"/>
      <c r="B34" s="25">
        <v>335.18</v>
      </c>
      <c r="C34" s="20" t="s">
        <v>143</v>
      </c>
      <c r="D34" s="46">
        <v>9453023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9453023</v>
      </c>
      <c r="P34" s="47">
        <f>(O34/P$74)</f>
        <v>190.1595823861922</v>
      </c>
      <c r="Q34" s="9"/>
    </row>
    <row r="35" spans="1:17">
      <c r="A35" s="12"/>
      <c r="B35" s="25">
        <v>335.19</v>
      </c>
      <c r="C35" s="20" t="s">
        <v>100</v>
      </c>
      <c r="D35" s="46">
        <v>1579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1579</v>
      </c>
      <c r="P35" s="47">
        <f>(O35/P$74)</f>
        <v>3.1763593570839452E-2</v>
      </c>
      <c r="Q35" s="9"/>
    </row>
    <row r="36" spans="1:17">
      <c r="A36" s="12"/>
      <c r="B36" s="25">
        <v>335.21</v>
      </c>
      <c r="C36" s="20" t="s">
        <v>114</v>
      </c>
      <c r="D36" s="46">
        <v>21674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21674</v>
      </c>
      <c r="P36" s="47">
        <f>(O36/P$74)</f>
        <v>0.4360000804650882</v>
      </c>
      <c r="Q36" s="9"/>
    </row>
    <row r="37" spans="1:17">
      <c r="A37" s="12"/>
      <c r="B37" s="25">
        <v>335.29</v>
      </c>
      <c r="C37" s="20" t="s">
        <v>32</v>
      </c>
      <c r="D37" s="46">
        <v>146572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146572</v>
      </c>
      <c r="P37" s="47">
        <f>(O37/P$74)</f>
        <v>2.9484822272736415</v>
      </c>
      <c r="Q37" s="9"/>
    </row>
    <row r="38" spans="1:17">
      <c r="A38" s="12"/>
      <c r="B38" s="25">
        <v>337.1</v>
      </c>
      <c r="C38" s="20" t="s">
        <v>154</v>
      </c>
      <c r="D38" s="46">
        <v>0</v>
      </c>
      <c r="E38" s="46">
        <v>345616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3">SUM(D38:N38)</f>
        <v>345616</v>
      </c>
      <c r="P38" s="47">
        <f>(O38/P$74)</f>
        <v>6.9525054816841347</v>
      </c>
      <c r="Q38" s="9"/>
    </row>
    <row r="39" spans="1:17">
      <c r="A39" s="12"/>
      <c r="B39" s="25">
        <v>338</v>
      </c>
      <c r="C39" s="20" t="s">
        <v>35</v>
      </c>
      <c r="D39" s="46">
        <v>1513271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1513271</v>
      </c>
      <c r="P39" s="47">
        <f>(O39/P$74)</f>
        <v>30.441371125103096</v>
      </c>
      <c r="Q39" s="9"/>
    </row>
    <row r="40" spans="1:17" ht="15.75">
      <c r="A40" s="29" t="s">
        <v>40</v>
      </c>
      <c r="B40" s="30"/>
      <c r="C40" s="31"/>
      <c r="D40" s="32">
        <f>SUM(D41:D56)</f>
        <v>6734776</v>
      </c>
      <c r="E40" s="32">
        <f>SUM(E41:E56)</f>
        <v>0</v>
      </c>
      <c r="F40" s="32">
        <f>SUM(F41:F56)</f>
        <v>0</v>
      </c>
      <c r="G40" s="32">
        <f>SUM(G41:G56)</f>
        <v>0</v>
      </c>
      <c r="H40" s="32">
        <f>SUM(H41:H56)</f>
        <v>0</v>
      </c>
      <c r="I40" s="32">
        <f>SUM(I41:I56)</f>
        <v>22046676</v>
      </c>
      <c r="J40" s="32">
        <f>SUM(J41:J56)</f>
        <v>8814539</v>
      </c>
      <c r="K40" s="32">
        <f>SUM(K41:K56)</f>
        <v>0</v>
      </c>
      <c r="L40" s="32">
        <f>SUM(L41:L56)</f>
        <v>0</v>
      </c>
      <c r="M40" s="32">
        <f>SUM(M41:M56)</f>
        <v>0</v>
      </c>
      <c r="N40" s="32">
        <f>SUM(N41:N56)</f>
        <v>0</v>
      </c>
      <c r="O40" s="32">
        <f>SUM(D40:N40)</f>
        <v>37595991</v>
      </c>
      <c r="P40" s="45">
        <f>(O40/P$74)</f>
        <v>756.2911830379594</v>
      </c>
      <c r="Q40" s="10"/>
    </row>
    <row r="41" spans="1:17">
      <c r="A41" s="12"/>
      <c r="B41" s="25">
        <v>341.2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8814539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6" si="4">SUM(D41:N41)</f>
        <v>8814539</v>
      </c>
      <c r="P41" s="47">
        <f>(O41/P$74)</f>
        <v>177.31566454104725</v>
      </c>
      <c r="Q41" s="9"/>
    </row>
    <row r="42" spans="1:17">
      <c r="A42" s="12"/>
      <c r="B42" s="25">
        <v>341.3</v>
      </c>
      <c r="C42" s="20" t="s">
        <v>155</v>
      </c>
      <c r="D42" s="46">
        <v>18870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18870</v>
      </c>
      <c r="P42" s="47">
        <f>(O42/P$74)</f>
        <v>0.37959405362998128</v>
      </c>
      <c r="Q42" s="9"/>
    </row>
    <row r="43" spans="1:17">
      <c r="A43" s="12"/>
      <c r="B43" s="25">
        <v>341.9</v>
      </c>
      <c r="C43" s="20" t="s">
        <v>101</v>
      </c>
      <c r="D43" s="46">
        <v>159867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159867</v>
      </c>
      <c r="P43" s="47">
        <f>(O43/P$74)</f>
        <v>3.2159280642111403</v>
      </c>
      <c r="Q43" s="9"/>
    </row>
    <row r="44" spans="1:17">
      <c r="A44" s="12"/>
      <c r="B44" s="25">
        <v>342.1</v>
      </c>
      <c r="C44" s="20" t="s">
        <v>116</v>
      </c>
      <c r="D44" s="46">
        <v>923354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923354</v>
      </c>
      <c r="P44" s="47">
        <f>(O44/P$74)</f>
        <v>18.574440264730139</v>
      </c>
      <c r="Q44" s="9"/>
    </row>
    <row r="45" spans="1:17">
      <c r="A45" s="12"/>
      <c r="B45" s="25">
        <v>342.2</v>
      </c>
      <c r="C45" s="20" t="s">
        <v>44</v>
      </c>
      <c r="D45" s="46">
        <v>2997989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2997989</v>
      </c>
      <c r="P45" s="47">
        <f>(O45/P$74)</f>
        <v>60.308362334292212</v>
      </c>
      <c r="Q45" s="9"/>
    </row>
    <row r="46" spans="1:17">
      <c r="A46" s="12"/>
      <c r="B46" s="25">
        <v>342.4</v>
      </c>
      <c r="C46" s="20" t="s">
        <v>128</v>
      </c>
      <c r="D46" s="46">
        <v>1587140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1587140</v>
      </c>
      <c r="P46" s="47">
        <f>(O46/P$74)</f>
        <v>31.927340025346503</v>
      </c>
      <c r="Q46" s="9"/>
    </row>
    <row r="47" spans="1:17">
      <c r="A47" s="12"/>
      <c r="B47" s="25">
        <v>343.3</v>
      </c>
      <c r="C47" s="20" t="s">
        <v>88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10912118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10912118</v>
      </c>
      <c r="P47" s="47">
        <f>(O47/P$74)</f>
        <v>219.51113435658104</v>
      </c>
      <c r="Q47" s="9"/>
    </row>
    <row r="48" spans="1:17">
      <c r="A48" s="12"/>
      <c r="B48" s="25">
        <v>343.4</v>
      </c>
      <c r="C48" s="20" t="s">
        <v>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3828431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3828431</v>
      </c>
      <c r="P48" s="47">
        <f>(O48/P$74)</f>
        <v>77.013759530083888</v>
      </c>
      <c r="Q48" s="9"/>
    </row>
    <row r="49" spans="1:17">
      <c r="A49" s="12"/>
      <c r="B49" s="25">
        <v>343.5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7306127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7306127</v>
      </c>
      <c r="P49" s="47">
        <f>(O49/P$74)</f>
        <v>146.97203838184709</v>
      </c>
      <c r="Q49" s="9"/>
    </row>
    <row r="50" spans="1:17">
      <c r="A50" s="12"/>
      <c r="B50" s="25">
        <v>343.8</v>
      </c>
      <c r="C50" s="20" t="s">
        <v>156</v>
      </c>
      <c r="D50" s="46">
        <v>34088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34088</v>
      </c>
      <c r="P50" s="47">
        <f>(O50/P$74)</f>
        <v>0.68572348172436681</v>
      </c>
      <c r="Q50" s="9"/>
    </row>
    <row r="51" spans="1:17">
      <c r="A51" s="12"/>
      <c r="B51" s="25">
        <v>343.9</v>
      </c>
      <c r="C51" s="20" t="s">
        <v>47</v>
      </c>
      <c r="D51" s="46">
        <v>30200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30200</v>
      </c>
      <c r="P51" s="47">
        <f>(O51/P$74)</f>
        <v>0.60751141598438974</v>
      </c>
      <c r="Q51" s="9"/>
    </row>
    <row r="52" spans="1:17">
      <c r="A52" s="12"/>
      <c r="B52" s="25">
        <v>344.9</v>
      </c>
      <c r="C52" s="20" t="s">
        <v>157</v>
      </c>
      <c r="D52" s="46">
        <v>84496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84496</v>
      </c>
      <c r="P52" s="47">
        <f>(O52/P$74)</f>
        <v>1.6997445233449338</v>
      </c>
      <c r="Q52" s="9"/>
    </row>
    <row r="53" spans="1:17">
      <c r="A53" s="12"/>
      <c r="B53" s="25">
        <v>347.2</v>
      </c>
      <c r="C53" s="20" t="s">
        <v>48</v>
      </c>
      <c r="D53" s="46">
        <v>250142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250142</v>
      </c>
      <c r="P53" s="47">
        <f>(O53/P$74)</f>
        <v>5.031924523747259</v>
      </c>
      <c r="Q53" s="9"/>
    </row>
    <row r="54" spans="1:17">
      <c r="A54" s="12"/>
      <c r="B54" s="25">
        <v>347.4</v>
      </c>
      <c r="C54" s="20" t="s">
        <v>49</v>
      </c>
      <c r="D54" s="46">
        <v>188500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188500</v>
      </c>
      <c r="P54" s="47">
        <f>(O54/P$74)</f>
        <v>3.7919172818893201</v>
      </c>
      <c r="Q54" s="9"/>
    </row>
    <row r="55" spans="1:17">
      <c r="A55" s="12"/>
      <c r="B55" s="25">
        <v>347.5</v>
      </c>
      <c r="C55" s="20" t="s">
        <v>117</v>
      </c>
      <c r="D55" s="46">
        <v>379838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379838</v>
      </c>
      <c r="P55" s="47">
        <f>(O55/P$74)</f>
        <v>7.6409245438635311</v>
      </c>
      <c r="Q55" s="9"/>
    </row>
    <row r="56" spans="1:17">
      <c r="A56" s="12"/>
      <c r="B56" s="25">
        <v>347.9</v>
      </c>
      <c r="C56" s="20" t="s">
        <v>158</v>
      </c>
      <c r="D56" s="46">
        <v>80292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80292</v>
      </c>
      <c r="P56" s="47">
        <f>(O56/P$74)</f>
        <v>1.6151757156363782</v>
      </c>
      <c r="Q56" s="9"/>
    </row>
    <row r="57" spans="1:17" ht="15.75">
      <c r="A57" s="29" t="s">
        <v>41</v>
      </c>
      <c r="B57" s="30"/>
      <c r="C57" s="31"/>
      <c r="D57" s="32">
        <f>SUM(D58:D62)</f>
        <v>1595145</v>
      </c>
      <c r="E57" s="32">
        <f>SUM(E58:E62)</f>
        <v>31798</v>
      </c>
      <c r="F57" s="32">
        <f>SUM(F58:F62)</f>
        <v>0</v>
      </c>
      <c r="G57" s="32">
        <f>SUM(G58:G62)</f>
        <v>0</v>
      </c>
      <c r="H57" s="32">
        <f>SUM(H58:H62)</f>
        <v>0</v>
      </c>
      <c r="I57" s="32">
        <f>SUM(I58:I62)</f>
        <v>0</v>
      </c>
      <c r="J57" s="32">
        <f>SUM(J58:J62)</f>
        <v>0</v>
      </c>
      <c r="K57" s="32">
        <f>SUM(K58:K62)</f>
        <v>0</v>
      </c>
      <c r="L57" s="32">
        <f>SUM(L58:L62)</f>
        <v>0</v>
      </c>
      <c r="M57" s="32">
        <f>SUM(M58:M62)</f>
        <v>0</v>
      </c>
      <c r="N57" s="32">
        <f>SUM(N58:N62)</f>
        <v>0</v>
      </c>
      <c r="O57" s="32">
        <f>SUM(D57:N57)</f>
        <v>1626943</v>
      </c>
      <c r="P57" s="45">
        <f>(O57/P$74)</f>
        <v>32.728028001850696</v>
      </c>
      <c r="Q57" s="10"/>
    </row>
    <row r="58" spans="1:17">
      <c r="A58" s="13"/>
      <c r="B58" s="39">
        <v>351.1</v>
      </c>
      <c r="C58" s="21" t="s">
        <v>118</v>
      </c>
      <c r="D58" s="46">
        <v>1560202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1560202</v>
      </c>
      <c r="P58" s="47">
        <f>(O58/P$74)</f>
        <v>31.385447888797248</v>
      </c>
      <c r="Q58" s="9"/>
    </row>
    <row r="59" spans="1:17">
      <c r="A59" s="13"/>
      <c r="B59" s="39">
        <v>351.2</v>
      </c>
      <c r="C59" s="21" t="s">
        <v>159</v>
      </c>
      <c r="D59" s="46">
        <v>0</v>
      </c>
      <c r="E59" s="46">
        <v>10719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2" si="5">SUM(D59:N59)</f>
        <v>10719</v>
      </c>
      <c r="P59" s="47">
        <f>(O59/P$74)</f>
        <v>0.21562632013035343</v>
      </c>
      <c r="Q59" s="9"/>
    </row>
    <row r="60" spans="1:17">
      <c r="A60" s="13"/>
      <c r="B60" s="39">
        <v>351.3</v>
      </c>
      <c r="C60" s="21" t="s">
        <v>160</v>
      </c>
      <c r="D60" s="46">
        <v>0</v>
      </c>
      <c r="E60" s="46">
        <v>18158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5"/>
        <v>18158</v>
      </c>
      <c r="P60" s="47">
        <f>(O60/P$74)</f>
        <v>0.36527126792862746</v>
      </c>
      <c r="Q60" s="9"/>
    </row>
    <row r="61" spans="1:17">
      <c r="A61" s="13"/>
      <c r="B61" s="39">
        <v>354</v>
      </c>
      <c r="C61" s="21" t="s">
        <v>53</v>
      </c>
      <c r="D61" s="46">
        <v>34943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5"/>
        <v>34943</v>
      </c>
      <c r="P61" s="47">
        <f>(O61/P$74)</f>
        <v>0.70292289432922295</v>
      </c>
      <c r="Q61" s="9"/>
    </row>
    <row r="62" spans="1:17">
      <c r="A62" s="13"/>
      <c r="B62" s="39">
        <v>359</v>
      </c>
      <c r="C62" s="21" t="s">
        <v>162</v>
      </c>
      <c r="D62" s="46">
        <v>0</v>
      </c>
      <c r="E62" s="46">
        <v>2921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5"/>
        <v>2921</v>
      </c>
      <c r="P62" s="47">
        <f>(O62/P$74)</f>
        <v>5.8759630665245116E-2</v>
      </c>
      <c r="Q62" s="9"/>
    </row>
    <row r="63" spans="1:17" ht="15.75">
      <c r="A63" s="29" t="s">
        <v>4</v>
      </c>
      <c r="B63" s="30"/>
      <c r="C63" s="31"/>
      <c r="D63" s="32">
        <f>SUM(D64:D69)</f>
        <v>1762158</v>
      </c>
      <c r="E63" s="32">
        <f>SUM(E64:E69)</f>
        <v>1086494</v>
      </c>
      <c r="F63" s="32">
        <f>SUM(F64:F69)</f>
        <v>23904</v>
      </c>
      <c r="G63" s="32">
        <f>SUM(G64:G69)</f>
        <v>175736</v>
      </c>
      <c r="H63" s="32">
        <f>SUM(H64:H69)</f>
        <v>0</v>
      </c>
      <c r="I63" s="32">
        <f>SUM(I64:I69)</f>
        <v>1934266</v>
      </c>
      <c r="J63" s="32">
        <f>SUM(J64:J69)</f>
        <v>2890780</v>
      </c>
      <c r="K63" s="32">
        <f>SUM(K64:K69)</f>
        <v>14746595</v>
      </c>
      <c r="L63" s="32">
        <f>SUM(L64:L69)</f>
        <v>0</v>
      </c>
      <c r="M63" s="32">
        <f>SUM(M64:M69)</f>
        <v>0</v>
      </c>
      <c r="N63" s="32">
        <f>SUM(N64:N69)</f>
        <v>0</v>
      </c>
      <c r="O63" s="32">
        <f>SUM(D63:N63)</f>
        <v>22619933</v>
      </c>
      <c r="P63" s="45">
        <f>(O63/P$74)</f>
        <v>455.02872603649092</v>
      </c>
      <c r="Q63" s="10"/>
    </row>
    <row r="64" spans="1:17">
      <c r="A64" s="12"/>
      <c r="B64" s="25">
        <v>361.1</v>
      </c>
      <c r="C64" s="20" t="s">
        <v>54</v>
      </c>
      <c r="D64" s="46">
        <v>1308198</v>
      </c>
      <c r="E64" s="46">
        <v>1086494</v>
      </c>
      <c r="F64" s="46">
        <v>23904</v>
      </c>
      <c r="G64" s="46">
        <v>160288</v>
      </c>
      <c r="H64" s="46">
        <v>0</v>
      </c>
      <c r="I64" s="46">
        <v>1850217</v>
      </c>
      <c r="J64" s="46">
        <v>19478</v>
      </c>
      <c r="K64" s="46">
        <v>3141483</v>
      </c>
      <c r="L64" s="46">
        <v>0</v>
      </c>
      <c r="M64" s="46">
        <v>0</v>
      </c>
      <c r="N64" s="46">
        <v>0</v>
      </c>
      <c r="O64" s="46">
        <f>SUM(D64:N64)</f>
        <v>7590062</v>
      </c>
      <c r="P64" s="47">
        <f>(O64/P$74)</f>
        <v>152.68375208706323</v>
      </c>
      <c r="Q64" s="9"/>
    </row>
    <row r="65" spans="1:120">
      <c r="A65" s="12"/>
      <c r="B65" s="25">
        <v>361.3</v>
      </c>
      <c r="C65" s="20" t="s">
        <v>55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6354327</v>
      </c>
      <c r="L65" s="46">
        <v>0</v>
      </c>
      <c r="M65" s="46">
        <v>0</v>
      </c>
      <c r="N65" s="46">
        <v>0</v>
      </c>
      <c r="O65" s="46">
        <f t="shared" ref="O65:O71" si="6">SUM(D65:N65)</f>
        <v>6354327</v>
      </c>
      <c r="P65" s="47">
        <f>(O65/P$74)</f>
        <v>127.82537064231256</v>
      </c>
      <c r="Q65" s="9"/>
    </row>
    <row r="66" spans="1:120">
      <c r="A66" s="12"/>
      <c r="B66" s="25">
        <v>364</v>
      </c>
      <c r="C66" s="20" t="s">
        <v>102</v>
      </c>
      <c r="D66" s="46">
        <v>121223</v>
      </c>
      <c r="E66" s="46">
        <v>0</v>
      </c>
      <c r="F66" s="46">
        <v>0</v>
      </c>
      <c r="G66" s="46">
        <v>0</v>
      </c>
      <c r="H66" s="46">
        <v>0</v>
      </c>
      <c r="I66" s="46">
        <v>44187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6"/>
        <v>165410</v>
      </c>
      <c r="P66" s="47">
        <f>(O66/P$74)</f>
        <v>3.327432560197944</v>
      </c>
      <c r="Q66" s="9"/>
    </row>
    <row r="67" spans="1:120">
      <c r="A67" s="12"/>
      <c r="B67" s="25">
        <v>366</v>
      </c>
      <c r="C67" s="20" t="s">
        <v>80</v>
      </c>
      <c r="D67" s="46">
        <v>12417</v>
      </c>
      <c r="E67" s="46">
        <v>0</v>
      </c>
      <c r="F67" s="46">
        <v>0</v>
      </c>
      <c r="G67" s="46">
        <v>15448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6"/>
        <v>27865</v>
      </c>
      <c r="P67" s="47">
        <f>(O67/P$74)</f>
        <v>0.56053992074188808</v>
      </c>
      <c r="Q67" s="9"/>
    </row>
    <row r="68" spans="1:120">
      <c r="A68" s="12"/>
      <c r="B68" s="25">
        <v>368</v>
      </c>
      <c r="C68" s="20" t="s">
        <v>57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5238789</v>
      </c>
      <c r="L68" s="46">
        <v>0</v>
      </c>
      <c r="M68" s="46">
        <v>0</v>
      </c>
      <c r="N68" s="46">
        <v>0</v>
      </c>
      <c r="O68" s="46">
        <f t="shared" si="6"/>
        <v>5238789</v>
      </c>
      <c r="P68" s="47">
        <f>(O68/P$74)</f>
        <v>105.38490474945183</v>
      </c>
      <c r="Q68" s="9"/>
    </row>
    <row r="69" spans="1:120">
      <c r="A69" s="12"/>
      <c r="B69" s="25">
        <v>369.9</v>
      </c>
      <c r="C69" s="20" t="s">
        <v>58</v>
      </c>
      <c r="D69" s="46">
        <v>320320</v>
      </c>
      <c r="E69" s="46">
        <v>0</v>
      </c>
      <c r="F69" s="46">
        <v>0</v>
      </c>
      <c r="G69" s="46">
        <v>0</v>
      </c>
      <c r="H69" s="46">
        <v>0</v>
      </c>
      <c r="I69" s="46">
        <v>39862</v>
      </c>
      <c r="J69" s="46">
        <v>2871302</v>
      </c>
      <c r="K69" s="46">
        <v>11996</v>
      </c>
      <c r="L69" s="46">
        <v>0</v>
      </c>
      <c r="M69" s="46">
        <v>0</v>
      </c>
      <c r="N69" s="46">
        <v>0</v>
      </c>
      <c r="O69" s="46">
        <f t="shared" si="6"/>
        <v>3243480</v>
      </c>
      <c r="P69" s="47">
        <f>(O69/P$74)</f>
        <v>65.246726076723462</v>
      </c>
      <c r="Q69" s="9"/>
    </row>
    <row r="70" spans="1:120" ht="15.75">
      <c r="A70" s="29" t="s">
        <v>42</v>
      </c>
      <c r="B70" s="30"/>
      <c r="C70" s="31"/>
      <c r="D70" s="32">
        <f>SUM(D71:D71)</f>
        <v>2551364</v>
      </c>
      <c r="E70" s="32">
        <f>SUM(E71:E71)</f>
        <v>28000</v>
      </c>
      <c r="F70" s="32">
        <f>SUM(F71:F71)</f>
        <v>3084638</v>
      </c>
      <c r="G70" s="32">
        <f>SUM(G71:G71)</f>
        <v>18375537</v>
      </c>
      <c r="H70" s="32">
        <f>SUM(H71:H71)</f>
        <v>0</v>
      </c>
      <c r="I70" s="32">
        <f>SUM(I71:I71)</f>
        <v>25000</v>
      </c>
      <c r="J70" s="32">
        <f>SUM(J71:J71)</f>
        <v>0</v>
      </c>
      <c r="K70" s="32">
        <f>SUM(K71:K71)</f>
        <v>0</v>
      </c>
      <c r="L70" s="32">
        <f>SUM(L71:L71)</f>
        <v>0</v>
      </c>
      <c r="M70" s="32">
        <f>SUM(M71:M71)</f>
        <v>0</v>
      </c>
      <c r="N70" s="32">
        <f>SUM(N71:N71)</f>
        <v>0</v>
      </c>
      <c r="O70" s="32">
        <f t="shared" si="6"/>
        <v>24064539</v>
      </c>
      <c r="P70" s="45">
        <f>(O70/P$74)</f>
        <v>484.08881334111163</v>
      </c>
      <c r="Q70" s="9"/>
    </row>
    <row r="71" spans="1:120" ht="15.75" thickBot="1">
      <c r="A71" s="12"/>
      <c r="B71" s="25">
        <v>381</v>
      </c>
      <c r="C71" s="20" t="s">
        <v>59</v>
      </c>
      <c r="D71" s="46">
        <v>2551364</v>
      </c>
      <c r="E71" s="46">
        <v>28000</v>
      </c>
      <c r="F71" s="46">
        <v>3084638</v>
      </c>
      <c r="G71" s="46">
        <v>18375537</v>
      </c>
      <c r="H71" s="46">
        <v>0</v>
      </c>
      <c r="I71" s="46">
        <v>25000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6"/>
        <v>24064539</v>
      </c>
      <c r="P71" s="47">
        <f>(O71/P$74)</f>
        <v>484.08881334111163</v>
      </c>
      <c r="Q71" s="9"/>
    </row>
    <row r="72" spans="1:120" ht="16.5" thickBot="1">
      <c r="A72" s="14" t="s">
        <v>50</v>
      </c>
      <c r="B72" s="23"/>
      <c r="C72" s="22"/>
      <c r="D72" s="15">
        <f>SUM(D5,D15,D27,D40,D57,D63,D70)</f>
        <v>61020084</v>
      </c>
      <c r="E72" s="15">
        <f>SUM(E5,E15,E27,E40,E57,E63,E70)</f>
        <v>7455810</v>
      </c>
      <c r="F72" s="15">
        <f>SUM(F5,F15,F27,F40,F57,F63,F70)</f>
        <v>3108542</v>
      </c>
      <c r="G72" s="15">
        <f>SUM(G5,G15,G27,G40,G57,G63,G70)</f>
        <v>18551273</v>
      </c>
      <c r="H72" s="15">
        <f>SUM(H5,H15,H27,H40,H57,H63,H70)</f>
        <v>0</v>
      </c>
      <c r="I72" s="15">
        <f>SUM(I5,I15,I27,I40,I57,I63,I70)</f>
        <v>27854224</v>
      </c>
      <c r="J72" s="15">
        <f>SUM(J5,J15,J27,J40,J57,J63,J70)</f>
        <v>11705319</v>
      </c>
      <c r="K72" s="15">
        <f>SUM(K5,K15,K27,K40,K57,K63,K70)</f>
        <v>14746595</v>
      </c>
      <c r="L72" s="15">
        <f>SUM(L5,L15,L27,L40,L57,L63,L70)</f>
        <v>0</v>
      </c>
      <c r="M72" s="15">
        <f>SUM(M5,M15,M27,M40,M57,M63,M70)</f>
        <v>0</v>
      </c>
      <c r="N72" s="15">
        <f>SUM(N5,N15,N27,N40,N57,N63,N70)</f>
        <v>0</v>
      </c>
      <c r="O72" s="15">
        <f>SUM(D72:N72)</f>
        <v>144441847</v>
      </c>
      <c r="P72" s="38">
        <f>(O72/P$74)</f>
        <v>2905.6314900122711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9" t="s">
        <v>165</v>
      </c>
      <c r="N74" s="49"/>
      <c r="O74" s="49"/>
      <c r="P74" s="43">
        <v>49711</v>
      </c>
    </row>
    <row r="75" spans="1:120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2"/>
    </row>
    <row r="76" spans="1:120" ht="15.75" customHeight="1" thickBot="1">
      <c r="A76" s="53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5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12821190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12821190</v>
      </c>
      <c r="O5" s="33">
        <f t="shared" ref="O5:O36" si="2">(N5/O$56)</f>
        <v>323.12281055470146</v>
      </c>
      <c r="P5" s="6"/>
    </row>
    <row r="6" spans="1:133">
      <c r="A6" s="12"/>
      <c r="B6" s="25">
        <v>311</v>
      </c>
      <c r="C6" s="20" t="s">
        <v>3</v>
      </c>
      <c r="D6" s="46">
        <v>9192829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9192829</v>
      </c>
      <c r="O6" s="47">
        <f t="shared" si="2"/>
        <v>231.67995665213337</v>
      </c>
      <c r="P6" s="9"/>
    </row>
    <row r="7" spans="1:133">
      <c r="A7" s="12"/>
      <c r="B7" s="25">
        <v>314.10000000000002</v>
      </c>
      <c r="C7" s="20" t="s">
        <v>11</v>
      </c>
      <c r="D7" s="46">
        <v>2708105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2708105</v>
      </c>
      <c r="O7" s="47">
        <f t="shared" si="2"/>
        <v>68.250333929786535</v>
      </c>
      <c r="P7" s="9"/>
    </row>
    <row r="8" spans="1:133">
      <c r="A8" s="12"/>
      <c r="B8" s="25">
        <v>314.3</v>
      </c>
      <c r="C8" s="20" t="s">
        <v>12</v>
      </c>
      <c r="D8" s="46">
        <v>449336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449336</v>
      </c>
      <c r="O8" s="47">
        <f t="shared" si="2"/>
        <v>11.324277325537437</v>
      </c>
      <c r="P8" s="9"/>
    </row>
    <row r="9" spans="1:133">
      <c r="A9" s="12"/>
      <c r="B9" s="25">
        <v>314.8</v>
      </c>
      <c r="C9" s="20" t="s">
        <v>13</v>
      </c>
      <c r="D9" s="46">
        <v>84575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84575</v>
      </c>
      <c r="O9" s="47">
        <f t="shared" si="2"/>
        <v>2.13148012802742</v>
      </c>
      <c r="P9" s="9"/>
    </row>
    <row r="10" spans="1:133">
      <c r="A10" s="12"/>
      <c r="B10" s="25">
        <v>316</v>
      </c>
      <c r="C10" s="20" t="s">
        <v>95</v>
      </c>
      <c r="D10" s="46">
        <v>386345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386345</v>
      </c>
      <c r="O10" s="47">
        <f t="shared" si="2"/>
        <v>9.7367625192167147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SUM(D12:D19)</f>
        <v>3127555</v>
      </c>
      <c r="E11" s="32">
        <f t="shared" si="3"/>
        <v>808234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1210256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5146045</v>
      </c>
      <c r="O11" s="45">
        <f t="shared" si="2"/>
        <v>129.69190251770459</v>
      </c>
      <c r="P11" s="10"/>
    </row>
    <row r="12" spans="1:133">
      <c r="A12" s="12"/>
      <c r="B12" s="25">
        <v>322</v>
      </c>
      <c r="C12" s="20" t="s">
        <v>0</v>
      </c>
      <c r="D12" s="46">
        <v>666305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666305</v>
      </c>
      <c r="O12" s="47">
        <f t="shared" si="2"/>
        <v>16.792383880642152</v>
      </c>
      <c r="P12" s="9"/>
    </row>
    <row r="13" spans="1:133">
      <c r="A13" s="12"/>
      <c r="B13" s="25">
        <v>323.10000000000002</v>
      </c>
      <c r="C13" s="20" t="s">
        <v>16</v>
      </c>
      <c r="D13" s="46">
        <v>2200454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2200454</v>
      </c>
      <c r="O13" s="47">
        <f t="shared" si="2"/>
        <v>55.456387509765868</v>
      </c>
      <c r="P13" s="9"/>
    </row>
    <row r="14" spans="1:133">
      <c r="A14" s="12"/>
      <c r="B14" s="25">
        <v>323.39999999999998</v>
      </c>
      <c r="C14" s="20" t="s">
        <v>17</v>
      </c>
      <c r="D14" s="46">
        <v>44347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44347</v>
      </c>
      <c r="O14" s="47">
        <f t="shared" si="2"/>
        <v>1.1176440938531718</v>
      </c>
      <c r="P14" s="9"/>
    </row>
    <row r="15" spans="1:133">
      <c r="A15" s="12"/>
      <c r="B15" s="25">
        <v>323.7</v>
      </c>
      <c r="C15" s="20" t="s">
        <v>18</v>
      </c>
      <c r="D15" s="46">
        <v>216449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216449</v>
      </c>
      <c r="O15" s="47">
        <f t="shared" si="2"/>
        <v>5.4550013861236426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113085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113085</v>
      </c>
      <c r="O16" s="47">
        <f t="shared" si="2"/>
        <v>2.8499962196627937</v>
      </c>
      <c r="P16" s="9"/>
    </row>
    <row r="17" spans="1:16">
      <c r="A17" s="12"/>
      <c r="B17" s="25">
        <v>324.22000000000003</v>
      </c>
      <c r="C17" s="20" t="s">
        <v>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1210256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1210256</v>
      </c>
      <c r="O17" s="47">
        <f t="shared" si="2"/>
        <v>30.501171904533884</v>
      </c>
      <c r="P17" s="9"/>
    </row>
    <row r="18" spans="1:16">
      <c r="A18" s="12"/>
      <c r="B18" s="25">
        <v>324.31</v>
      </c>
      <c r="C18" s="20" t="s">
        <v>83</v>
      </c>
      <c r="D18" s="46">
        <v>0</v>
      </c>
      <c r="E18" s="46">
        <v>567229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567229</v>
      </c>
      <c r="O18" s="47">
        <f t="shared" si="2"/>
        <v>14.295445953779078</v>
      </c>
      <c r="P18" s="9"/>
    </row>
    <row r="19" spans="1:16">
      <c r="A19" s="12"/>
      <c r="B19" s="25">
        <v>324.61</v>
      </c>
      <c r="C19" s="20" t="s">
        <v>23</v>
      </c>
      <c r="D19" s="46">
        <v>0</v>
      </c>
      <c r="E19" s="46">
        <v>127920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127920</v>
      </c>
      <c r="O19" s="47">
        <f t="shared" si="2"/>
        <v>3.2238715693439857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9734256</v>
      </c>
      <c r="E20" s="32">
        <f t="shared" si="5"/>
        <v>0</v>
      </c>
      <c r="F20" s="32">
        <f t="shared" si="5"/>
        <v>0</v>
      </c>
      <c r="G20" s="32">
        <f t="shared" si="5"/>
        <v>9408</v>
      </c>
      <c r="H20" s="32">
        <f t="shared" si="5"/>
        <v>0</v>
      </c>
      <c r="I20" s="32">
        <f t="shared" si="5"/>
        <v>11620</v>
      </c>
      <c r="J20" s="32">
        <f t="shared" si="5"/>
        <v>0</v>
      </c>
      <c r="K20" s="32">
        <f t="shared" si="5"/>
        <v>515980</v>
      </c>
      <c r="L20" s="32">
        <f t="shared" si="5"/>
        <v>0</v>
      </c>
      <c r="M20" s="32">
        <f t="shared" si="5"/>
        <v>0</v>
      </c>
      <c r="N20" s="44">
        <f>SUM(D20:M20)</f>
        <v>10271264</v>
      </c>
      <c r="O20" s="45">
        <f t="shared" si="2"/>
        <v>258.85894301771719</v>
      </c>
      <c r="P20" s="10"/>
    </row>
    <row r="21" spans="1:16">
      <c r="A21" s="12"/>
      <c r="B21" s="25">
        <v>331.2</v>
      </c>
      <c r="C21" s="20" t="s">
        <v>78</v>
      </c>
      <c r="D21" s="46">
        <v>111667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111667</v>
      </c>
      <c r="O21" s="47">
        <f t="shared" si="2"/>
        <v>2.8142594319413292</v>
      </c>
      <c r="P21" s="9"/>
    </row>
    <row r="22" spans="1:16">
      <c r="A22" s="12"/>
      <c r="B22" s="25">
        <v>334.2</v>
      </c>
      <c r="C22" s="20" t="s">
        <v>79</v>
      </c>
      <c r="D22" s="46">
        <v>21361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21361</v>
      </c>
      <c r="O22" s="47">
        <f t="shared" si="2"/>
        <v>0.53834522039365906</v>
      </c>
      <c r="P22" s="9"/>
    </row>
    <row r="23" spans="1:16">
      <c r="A23" s="12"/>
      <c r="B23" s="25">
        <v>334.31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11620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11620</v>
      </c>
      <c r="O23" s="47">
        <f t="shared" si="2"/>
        <v>0.29285012223090301</v>
      </c>
      <c r="P23" s="9"/>
    </row>
    <row r="24" spans="1:16">
      <c r="A24" s="12"/>
      <c r="B24" s="25">
        <v>335.12</v>
      </c>
      <c r="C24" s="20" t="s">
        <v>96</v>
      </c>
      <c r="D24" s="46">
        <v>1238701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1238701</v>
      </c>
      <c r="O24" s="47">
        <f t="shared" si="2"/>
        <v>31.218049850046626</v>
      </c>
      <c r="P24" s="9"/>
    </row>
    <row r="25" spans="1:16">
      <c r="A25" s="12"/>
      <c r="B25" s="25">
        <v>335.14</v>
      </c>
      <c r="C25" s="20" t="s">
        <v>97</v>
      </c>
      <c r="D25" s="46">
        <v>1397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1397</v>
      </c>
      <c r="O25" s="47">
        <f t="shared" si="2"/>
        <v>3.5207540512613725E-2</v>
      </c>
      <c r="P25" s="9"/>
    </row>
    <row r="26" spans="1:16">
      <c r="A26" s="12"/>
      <c r="B26" s="25">
        <v>335.15</v>
      </c>
      <c r="C26" s="20" t="s">
        <v>98</v>
      </c>
      <c r="D26" s="46">
        <v>21206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21206</v>
      </c>
      <c r="O26" s="47">
        <f t="shared" si="2"/>
        <v>0.53443887194737771</v>
      </c>
      <c r="P26" s="9"/>
    </row>
    <row r="27" spans="1:16">
      <c r="A27" s="12"/>
      <c r="B27" s="25">
        <v>335.18</v>
      </c>
      <c r="C27" s="20" t="s">
        <v>99</v>
      </c>
      <c r="D27" s="46">
        <v>5314028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5314028</v>
      </c>
      <c r="O27" s="47">
        <f t="shared" si="2"/>
        <v>133.92545175029613</v>
      </c>
      <c r="P27" s="9"/>
    </row>
    <row r="28" spans="1:16">
      <c r="A28" s="12"/>
      <c r="B28" s="25">
        <v>335.19</v>
      </c>
      <c r="C28" s="20" t="s">
        <v>100</v>
      </c>
      <c r="D28" s="46">
        <v>1573677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1573677</v>
      </c>
      <c r="O28" s="47">
        <f t="shared" si="2"/>
        <v>39.660198089669599</v>
      </c>
      <c r="P28" s="9"/>
    </row>
    <row r="29" spans="1:16">
      <c r="A29" s="12"/>
      <c r="B29" s="25">
        <v>335.29</v>
      </c>
      <c r="C29" s="20" t="s">
        <v>32</v>
      </c>
      <c r="D29" s="46">
        <v>160491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515980</v>
      </c>
      <c r="L29" s="46">
        <v>0</v>
      </c>
      <c r="M29" s="46">
        <v>0</v>
      </c>
      <c r="N29" s="46">
        <f t="shared" si="6"/>
        <v>676471</v>
      </c>
      <c r="O29" s="47">
        <f t="shared" si="2"/>
        <v>17.048589934222132</v>
      </c>
      <c r="P29" s="9"/>
    </row>
    <row r="30" spans="1:16">
      <c r="A30" s="12"/>
      <c r="B30" s="25">
        <v>335.49</v>
      </c>
      <c r="C30" s="20" t="s">
        <v>33</v>
      </c>
      <c r="D30" s="46">
        <v>1291728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1291728</v>
      </c>
      <c r="O30" s="47">
        <f t="shared" si="2"/>
        <v>32.554449456891554</v>
      </c>
      <c r="P30" s="9"/>
    </row>
    <row r="31" spans="1:16">
      <c r="A31" s="12"/>
      <c r="B31" s="25">
        <v>338</v>
      </c>
      <c r="C31" s="20" t="s">
        <v>35</v>
      </c>
      <c r="D31" s="46">
        <v>0</v>
      </c>
      <c r="E31" s="46">
        <v>0</v>
      </c>
      <c r="F31" s="46">
        <v>0</v>
      </c>
      <c r="G31" s="46">
        <v>9408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9408</v>
      </c>
      <c r="O31" s="47">
        <f t="shared" si="2"/>
        <v>0.23710274956526123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SUM(D33:D40)</f>
        <v>2022967</v>
      </c>
      <c r="E32" s="32">
        <f t="shared" si="7"/>
        <v>13012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15280138</v>
      </c>
      <c r="J32" s="32">
        <f t="shared" si="7"/>
        <v>2302394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19618511</v>
      </c>
      <c r="O32" s="45">
        <f t="shared" si="2"/>
        <v>494.43058040777237</v>
      </c>
      <c r="P32" s="10"/>
    </row>
    <row r="33" spans="1:16">
      <c r="A33" s="12"/>
      <c r="B33" s="25">
        <v>341.9</v>
      </c>
      <c r="C33" s="20" t="s">
        <v>101</v>
      </c>
      <c r="D33" s="46">
        <v>71996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2302394</v>
      </c>
      <c r="K33" s="46">
        <v>0</v>
      </c>
      <c r="L33" s="46">
        <v>0</v>
      </c>
      <c r="M33" s="46">
        <v>0</v>
      </c>
      <c r="N33" s="46">
        <f t="shared" ref="N33:N40" si="8">SUM(D33:M33)</f>
        <v>2374390</v>
      </c>
      <c r="O33" s="47">
        <f t="shared" si="2"/>
        <v>59.839965724942665</v>
      </c>
      <c r="P33" s="9"/>
    </row>
    <row r="34" spans="1:16">
      <c r="A34" s="12"/>
      <c r="B34" s="25">
        <v>342.2</v>
      </c>
      <c r="C34" s="20" t="s">
        <v>44</v>
      </c>
      <c r="D34" s="46">
        <v>953407</v>
      </c>
      <c r="E34" s="46">
        <v>13012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966419</v>
      </c>
      <c r="O34" s="47">
        <f t="shared" si="2"/>
        <v>24.355931349076336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2925054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2925054</v>
      </c>
      <c r="O35" s="47">
        <f t="shared" si="2"/>
        <v>73.71793643993044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9155979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9155979</v>
      </c>
      <c r="O36" s="47">
        <f t="shared" si="2"/>
        <v>230.75125381184003</v>
      </c>
      <c r="P36" s="9"/>
    </row>
    <row r="37" spans="1:16">
      <c r="A37" s="12"/>
      <c r="B37" s="25">
        <v>343.9</v>
      </c>
      <c r="C37" s="20" t="s">
        <v>47</v>
      </c>
      <c r="D37" s="46">
        <v>76200</v>
      </c>
      <c r="E37" s="46">
        <v>0</v>
      </c>
      <c r="F37" s="46">
        <v>0</v>
      </c>
      <c r="G37" s="46">
        <v>0</v>
      </c>
      <c r="H37" s="46">
        <v>0</v>
      </c>
      <c r="I37" s="46">
        <v>3199105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3275305</v>
      </c>
      <c r="O37" s="47">
        <f t="shared" ref="O37:O54" si="9">(N37/O$56)</f>
        <v>82.545049018372438</v>
      </c>
      <c r="P37" s="9"/>
    </row>
    <row r="38" spans="1:16">
      <c r="A38" s="12"/>
      <c r="B38" s="25">
        <v>347.2</v>
      </c>
      <c r="C38" s="20" t="s">
        <v>48</v>
      </c>
      <c r="D38" s="46">
        <v>420349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420349</v>
      </c>
      <c r="O38" s="47">
        <f t="shared" si="9"/>
        <v>10.593739761586734</v>
      </c>
      <c r="P38" s="9"/>
    </row>
    <row r="39" spans="1:16">
      <c r="A39" s="12"/>
      <c r="B39" s="25">
        <v>347.4</v>
      </c>
      <c r="C39" s="20" t="s">
        <v>49</v>
      </c>
      <c r="D39" s="46">
        <v>195143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195143</v>
      </c>
      <c r="O39" s="47">
        <f t="shared" si="9"/>
        <v>4.9180422893722122</v>
      </c>
      <c r="P39" s="9"/>
    </row>
    <row r="40" spans="1:16">
      <c r="A40" s="12"/>
      <c r="B40" s="25">
        <v>349</v>
      </c>
      <c r="C40" s="20" t="s">
        <v>1</v>
      </c>
      <c r="D40" s="46">
        <v>305872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305872</v>
      </c>
      <c r="O40" s="47">
        <f t="shared" si="9"/>
        <v>7.7086620126515282</v>
      </c>
      <c r="P40" s="9"/>
    </row>
    <row r="41" spans="1:16" ht="15.75">
      <c r="A41" s="29" t="s">
        <v>41</v>
      </c>
      <c r="B41" s="30"/>
      <c r="C41" s="31"/>
      <c r="D41" s="32">
        <f t="shared" ref="D41:M41" si="10">SUM(D42:D43)</f>
        <v>1132129</v>
      </c>
      <c r="E41" s="32">
        <f t="shared" si="10"/>
        <v>53211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4" si="11">SUM(D41:M41)</f>
        <v>1185340</v>
      </c>
      <c r="O41" s="45">
        <f t="shared" si="9"/>
        <v>29.873232692356158</v>
      </c>
      <c r="P41" s="10"/>
    </row>
    <row r="42" spans="1:16">
      <c r="A42" s="13"/>
      <c r="B42" s="39">
        <v>351.5</v>
      </c>
      <c r="C42" s="21" t="s">
        <v>52</v>
      </c>
      <c r="D42" s="46">
        <v>982661</v>
      </c>
      <c r="E42" s="46">
        <v>53211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1035872</v>
      </c>
      <c r="O42" s="47">
        <f t="shared" si="9"/>
        <v>26.106303082234934</v>
      </c>
      <c r="P42" s="9"/>
    </row>
    <row r="43" spans="1:16">
      <c r="A43" s="13"/>
      <c r="B43" s="39">
        <v>354</v>
      </c>
      <c r="C43" s="21" t="s">
        <v>53</v>
      </c>
      <c r="D43" s="46">
        <v>149468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149468</v>
      </c>
      <c r="O43" s="47">
        <f t="shared" si="9"/>
        <v>3.7669296101212226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SUM(D45:D49)</f>
        <v>404208</v>
      </c>
      <c r="E44" s="32">
        <f t="shared" si="12"/>
        <v>8689</v>
      </c>
      <c r="F44" s="32">
        <f t="shared" si="12"/>
        <v>366</v>
      </c>
      <c r="G44" s="32">
        <f t="shared" si="12"/>
        <v>10989</v>
      </c>
      <c r="H44" s="32">
        <f t="shared" si="12"/>
        <v>0</v>
      </c>
      <c r="I44" s="32">
        <f t="shared" si="12"/>
        <v>2525932</v>
      </c>
      <c r="J44" s="32">
        <f t="shared" si="12"/>
        <v>689909</v>
      </c>
      <c r="K44" s="32">
        <f t="shared" si="12"/>
        <v>11526142</v>
      </c>
      <c r="L44" s="32">
        <f t="shared" si="12"/>
        <v>0</v>
      </c>
      <c r="M44" s="32">
        <f t="shared" si="12"/>
        <v>209948</v>
      </c>
      <c r="N44" s="32">
        <f t="shared" si="11"/>
        <v>15376183</v>
      </c>
      <c r="O44" s="45">
        <f t="shared" si="9"/>
        <v>387.51437788250712</v>
      </c>
      <c r="P44" s="10"/>
    </row>
    <row r="45" spans="1:16">
      <c r="A45" s="12"/>
      <c r="B45" s="25">
        <v>361.1</v>
      </c>
      <c r="C45" s="20" t="s">
        <v>54</v>
      </c>
      <c r="D45" s="46">
        <v>52303</v>
      </c>
      <c r="E45" s="46">
        <v>8689</v>
      </c>
      <c r="F45" s="46">
        <v>366</v>
      </c>
      <c r="G45" s="46">
        <v>2136</v>
      </c>
      <c r="H45" s="46">
        <v>0</v>
      </c>
      <c r="I45" s="46">
        <v>97568</v>
      </c>
      <c r="J45" s="46">
        <v>1215</v>
      </c>
      <c r="K45" s="46">
        <v>6734776</v>
      </c>
      <c r="L45" s="46">
        <v>0</v>
      </c>
      <c r="M45" s="46">
        <v>196</v>
      </c>
      <c r="N45" s="46">
        <f t="shared" si="11"/>
        <v>6897249</v>
      </c>
      <c r="O45" s="47">
        <f t="shared" si="9"/>
        <v>173.8261800952645</v>
      </c>
      <c r="P45" s="9"/>
    </row>
    <row r="46" spans="1:16">
      <c r="A46" s="12"/>
      <c r="B46" s="25">
        <v>364</v>
      </c>
      <c r="C46" s="20" t="s">
        <v>102</v>
      </c>
      <c r="D46" s="46">
        <v>72938</v>
      </c>
      <c r="E46" s="46">
        <v>0</v>
      </c>
      <c r="F46" s="46">
        <v>0</v>
      </c>
      <c r="G46" s="46">
        <v>0</v>
      </c>
      <c r="H46" s="46">
        <v>0</v>
      </c>
      <c r="I46" s="46">
        <v>168625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241563</v>
      </c>
      <c r="O46" s="47">
        <f t="shared" si="9"/>
        <v>6.0879306434133929</v>
      </c>
      <c r="P46" s="9"/>
    </row>
    <row r="47" spans="1:16">
      <c r="A47" s="12"/>
      <c r="B47" s="25">
        <v>366</v>
      </c>
      <c r="C47" s="20" t="s">
        <v>80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2259739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2259739</v>
      </c>
      <c r="O47" s="47">
        <f t="shared" si="9"/>
        <v>56.95050278484841</v>
      </c>
      <c r="P47" s="9"/>
    </row>
    <row r="48" spans="1:16">
      <c r="A48" s="12"/>
      <c r="B48" s="25">
        <v>368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4791366</v>
      </c>
      <c r="L48" s="46">
        <v>0</v>
      </c>
      <c r="M48" s="46">
        <v>0</v>
      </c>
      <c r="N48" s="46">
        <f t="shared" si="11"/>
        <v>4791366</v>
      </c>
      <c r="O48" s="47">
        <f t="shared" si="9"/>
        <v>120.75319438493914</v>
      </c>
      <c r="P48" s="9"/>
    </row>
    <row r="49" spans="1:119">
      <c r="A49" s="12"/>
      <c r="B49" s="25">
        <v>369.9</v>
      </c>
      <c r="C49" s="20" t="s">
        <v>58</v>
      </c>
      <c r="D49" s="46">
        <v>278967</v>
      </c>
      <c r="E49" s="46">
        <v>0</v>
      </c>
      <c r="F49" s="46">
        <v>0</v>
      </c>
      <c r="G49" s="46">
        <v>8853</v>
      </c>
      <c r="H49" s="46">
        <v>0</v>
      </c>
      <c r="I49" s="46">
        <v>0</v>
      </c>
      <c r="J49" s="46">
        <v>688694</v>
      </c>
      <c r="K49" s="46">
        <v>0</v>
      </c>
      <c r="L49" s="46">
        <v>0</v>
      </c>
      <c r="M49" s="46">
        <v>209752</v>
      </c>
      <c r="N49" s="46">
        <f t="shared" si="11"/>
        <v>1186266</v>
      </c>
      <c r="O49" s="47">
        <f t="shared" si="9"/>
        <v>29.896569974041686</v>
      </c>
      <c r="P49" s="9"/>
    </row>
    <row r="50" spans="1:119" ht="15.75">
      <c r="A50" s="29" t="s">
        <v>42</v>
      </c>
      <c r="B50" s="30"/>
      <c r="C50" s="31"/>
      <c r="D50" s="32">
        <f t="shared" ref="D50:M50" si="13">SUM(D51:D53)</f>
        <v>3645644</v>
      </c>
      <c r="E50" s="32">
        <f t="shared" si="13"/>
        <v>0</v>
      </c>
      <c r="F50" s="32">
        <f t="shared" si="13"/>
        <v>1722844</v>
      </c>
      <c r="G50" s="32">
        <f t="shared" si="13"/>
        <v>850066</v>
      </c>
      <c r="H50" s="32">
        <f t="shared" si="13"/>
        <v>0</v>
      </c>
      <c r="I50" s="32">
        <f t="shared" si="13"/>
        <v>12502500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18721054</v>
      </c>
      <c r="O50" s="45">
        <f t="shared" si="9"/>
        <v>471.81264648806672</v>
      </c>
      <c r="P50" s="9"/>
    </row>
    <row r="51" spans="1:119">
      <c r="A51" s="12"/>
      <c r="B51" s="25">
        <v>381</v>
      </c>
      <c r="C51" s="20" t="s">
        <v>59</v>
      </c>
      <c r="D51" s="46">
        <v>3272984</v>
      </c>
      <c r="E51" s="46">
        <v>0</v>
      </c>
      <c r="F51" s="46">
        <v>1722844</v>
      </c>
      <c r="G51" s="46">
        <v>850066</v>
      </c>
      <c r="H51" s="46">
        <v>0</v>
      </c>
      <c r="I51" s="46">
        <v>280500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6126394</v>
      </c>
      <c r="O51" s="47">
        <f t="shared" si="9"/>
        <v>154.39890118198542</v>
      </c>
      <c r="P51" s="9"/>
    </row>
    <row r="52" spans="1:119">
      <c r="A52" s="12"/>
      <c r="B52" s="25">
        <v>383</v>
      </c>
      <c r="C52" s="20" t="s">
        <v>103</v>
      </c>
      <c r="D52" s="46">
        <v>372660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372660</v>
      </c>
      <c r="O52" s="47">
        <f t="shared" si="9"/>
        <v>9.3918697547821264</v>
      </c>
      <c r="P52" s="9"/>
    </row>
    <row r="53" spans="1:119" ht="15.75" thickBot="1">
      <c r="A53" s="12"/>
      <c r="B53" s="25">
        <v>385</v>
      </c>
      <c r="C53" s="20" t="s">
        <v>74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12222000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12222000</v>
      </c>
      <c r="O53" s="47">
        <f t="shared" si="9"/>
        <v>308.02187555129916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4">SUM(D5,D11,D20,D32,D41,D44,D50)</f>
        <v>32887949</v>
      </c>
      <c r="E54" s="15">
        <f t="shared" si="14"/>
        <v>883146</v>
      </c>
      <c r="F54" s="15">
        <f t="shared" si="14"/>
        <v>1723210</v>
      </c>
      <c r="G54" s="15">
        <f t="shared" si="14"/>
        <v>870463</v>
      </c>
      <c r="H54" s="15">
        <f t="shared" si="14"/>
        <v>0</v>
      </c>
      <c r="I54" s="15">
        <f t="shared" si="14"/>
        <v>31530446</v>
      </c>
      <c r="J54" s="15">
        <f t="shared" si="14"/>
        <v>2992303</v>
      </c>
      <c r="K54" s="15">
        <f t="shared" si="14"/>
        <v>12042122</v>
      </c>
      <c r="L54" s="15">
        <f t="shared" si="14"/>
        <v>0</v>
      </c>
      <c r="M54" s="15">
        <f t="shared" si="14"/>
        <v>209948</v>
      </c>
      <c r="N54" s="15">
        <f t="shared" si="11"/>
        <v>83139587</v>
      </c>
      <c r="O54" s="38">
        <f t="shared" si="9"/>
        <v>2095.3044935608254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9" t="s">
        <v>106</v>
      </c>
      <c r="M56" s="49"/>
      <c r="N56" s="49"/>
      <c r="O56" s="43">
        <v>39679</v>
      </c>
    </row>
    <row r="57" spans="1:119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2"/>
    </row>
    <row r="58" spans="1:119" ht="15.75" customHeight="1" thickBot="1">
      <c r="A58" s="53" t="s">
        <v>76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12729062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12729062</v>
      </c>
      <c r="O5" s="33">
        <f t="shared" ref="O5:O36" si="2">(N5/O$58)</f>
        <v>338.40388143028048</v>
      </c>
      <c r="P5" s="6"/>
    </row>
    <row r="6" spans="1:133">
      <c r="A6" s="12"/>
      <c r="B6" s="25">
        <v>311</v>
      </c>
      <c r="C6" s="20" t="s">
        <v>3</v>
      </c>
      <c r="D6" s="46">
        <v>9325520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9325520</v>
      </c>
      <c r="O6" s="47">
        <f t="shared" si="2"/>
        <v>247.92024458327793</v>
      </c>
      <c r="P6" s="9"/>
    </row>
    <row r="7" spans="1:133">
      <c r="A7" s="12"/>
      <c r="B7" s="25">
        <v>314.10000000000002</v>
      </c>
      <c r="C7" s="20" t="s">
        <v>11</v>
      </c>
      <c r="D7" s="46">
        <v>2454414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2454414</v>
      </c>
      <c r="O7" s="47">
        <f t="shared" si="2"/>
        <v>65.250937126146482</v>
      </c>
      <c r="P7" s="9"/>
    </row>
    <row r="8" spans="1:133">
      <c r="A8" s="12"/>
      <c r="B8" s="25">
        <v>314.3</v>
      </c>
      <c r="C8" s="20" t="s">
        <v>12</v>
      </c>
      <c r="D8" s="46">
        <v>470201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470201</v>
      </c>
      <c r="O8" s="47">
        <f t="shared" si="2"/>
        <v>12.500358899375248</v>
      </c>
      <c r="P8" s="9"/>
    </row>
    <row r="9" spans="1:133">
      <c r="A9" s="12"/>
      <c r="B9" s="25">
        <v>314.8</v>
      </c>
      <c r="C9" s="20" t="s">
        <v>13</v>
      </c>
      <c r="D9" s="46">
        <v>79223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79223</v>
      </c>
      <c r="O9" s="47">
        <f t="shared" si="2"/>
        <v>2.1061544596570516</v>
      </c>
      <c r="P9" s="9"/>
    </row>
    <row r="10" spans="1:133">
      <c r="A10" s="12"/>
      <c r="B10" s="25">
        <v>316</v>
      </c>
      <c r="C10" s="20" t="s">
        <v>95</v>
      </c>
      <c r="D10" s="46">
        <v>399704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399704</v>
      </c>
      <c r="O10" s="47">
        <f t="shared" si="2"/>
        <v>10.626186361823741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3461919</v>
      </c>
      <c r="E11" s="32">
        <f t="shared" si="3"/>
        <v>1805944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401422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5669285</v>
      </c>
      <c r="O11" s="45">
        <f t="shared" si="2"/>
        <v>150.71872923036022</v>
      </c>
      <c r="P11" s="10"/>
    </row>
    <row r="12" spans="1:133">
      <c r="A12" s="12"/>
      <c r="B12" s="25">
        <v>322</v>
      </c>
      <c r="C12" s="20" t="s">
        <v>0</v>
      </c>
      <c r="D12" s="46">
        <v>1189200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1189200</v>
      </c>
      <c r="O12" s="47">
        <f t="shared" si="2"/>
        <v>31.61504718862156</v>
      </c>
      <c r="P12" s="9"/>
    </row>
    <row r="13" spans="1:133">
      <c r="A13" s="12"/>
      <c r="B13" s="25">
        <v>323.10000000000002</v>
      </c>
      <c r="C13" s="20" t="s">
        <v>16</v>
      </c>
      <c r="D13" s="46">
        <v>2037602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2037602</v>
      </c>
      <c r="O13" s="47">
        <f t="shared" si="2"/>
        <v>54.169932207895783</v>
      </c>
      <c r="P13" s="9"/>
    </row>
    <row r="14" spans="1:133">
      <c r="A14" s="12"/>
      <c r="B14" s="25">
        <v>323.39999999999998</v>
      </c>
      <c r="C14" s="20" t="s">
        <v>17</v>
      </c>
      <c r="D14" s="46">
        <v>41894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41894</v>
      </c>
      <c r="O14" s="47">
        <f t="shared" si="2"/>
        <v>1.1137578093845539</v>
      </c>
      <c r="P14" s="9"/>
    </row>
    <row r="15" spans="1:133">
      <c r="A15" s="12"/>
      <c r="B15" s="25">
        <v>323.7</v>
      </c>
      <c r="C15" s="20" t="s">
        <v>18</v>
      </c>
      <c r="D15" s="46">
        <v>193223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193223</v>
      </c>
      <c r="O15" s="47">
        <f t="shared" si="2"/>
        <v>5.1368602950950422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250978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250978</v>
      </c>
      <c r="O16" s="47">
        <f t="shared" si="2"/>
        <v>6.6722849926890868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81080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81080</v>
      </c>
      <c r="O17" s="47">
        <f t="shared" si="2"/>
        <v>2.155523062608002</v>
      </c>
      <c r="P17" s="9"/>
    </row>
    <row r="18" spans="1:16">
      <c r="A18" s="12"/>
      <c r="B18" s="25">
        <v>324.22000000000003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401422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401422</v>
      </c>
      <c r="O18" s="47">
        <f t="shared" si="2"/>
        <v>10.671859630466569</v>
      </c>
      <c r="P18" s="9"/>
    </row>
    <row r="19" spans="1:16">
      <c r="A19" s="12"/>
      <c r="B19" s="25">
        <v>324.31</v>
      </c>
      <c r="C19" s="20" t="s">
        <v>83</v>
      </c>
      <c r="D19" s="46">
        <v>0</v>
      </c>
      <c r="E19" s="46">
        <v>1077010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1077010</v>
      </c>
      <c r="O19" s="47">
        <f t="shared" si="2"/>
        <v>28.632460454605877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396876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396876</v>
      </c>
      <c r="O20" s="47">
        <f t="shared" si="2"/>
        <v>10.551003588993753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SUM(D22:D34)</f>
        <v>9562525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56422</v>
      </c>
      <c r="J21" s="32">
        <f t="shared" si="5"/>
        <v>0</v>
      </c>
      <c r="K21" s="32">
        <f t="shared" si="5"/>
        <v>505508</v>
      </c>
      <c r="L21" s="32">
        <f t="shared" si="5"/>
        <v>0</v>
      </c>
      <c r="M21" s="32">
        <f t="shared" si="5"/>
        <v>0</v>
      </c>
      <c r="N21" s="44">
        <f>SUM(D21:M21)</f>
        <v>10124455</v>
      </c>
      <c r="O21" s="45">
        <f t="shared" si="2"/>
        <v>269.16004253622225</v>
      </c>
      <c r="P21" s="10"/>
    </row>
    <row r="22" spans="1:16">
      <c r="A22" s="12"/>
      <c r="B22" s="25">
        <v>331.2</v>
      </c>
      <c r="C22" s="20" t="s">
        <v>78</v>
      </c>
      <c r="D22" s="46">
        <v>220027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220027</v>
      </c>
      <c r="O22" s="47">
        <f t="shared" si="2"/>
        <v>5.8494483583676722</v>
      </c>
      <c r="P22" s="9"/>
    </row>
    <row r="23" spans="1:16">
      <c r="A23" s="12"/>
      <c r="B23" s="25">
        <v>331.7</v>
      </c>
      <c r="C23" s="20" t="s">
        <v>84</v>
      </c>
      <c r="D23" s="46">
        <v>243635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243635</v>
      </c>
      <c r="O23" s="47">
        <f t="shared" si="2"/>
        <v>6.4770703176924096</v>
      </c>
      <c r="P23" s="9"/>
    </row>
    <row r="24" spans="1:16">
      <c r="A24" s="12"/>
      <c r="B24" s="25">
        <v>334.2</v>
      </c>
      <c r="C24" s="20" t="s">
        <v>79</v>
      </c>
      <c r="D24" s="46">
        <v>23896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23896</v>
      </c>
      <c r="O24" s="47">
        <f t="shared" si="2"/>
        <v>0.63527847933005455</v>
      </c>
      <c r="P24" s="9"/>
    </row>
    <row r="25" spans="1:16">
      <c r="A25" s="12"/>
      <c r="B25" s="25">
        <v>334.31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56422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56422</v>
      </c>
      <c r="O25" s="47">
        <f t="shared" si="2"/>
        <v>1.4999867074305464</v>
      </c>
      <c r="P25" s="9"/>
    </row>
    <row r="26" spans="1:16">
      <c r="A26" s="12"/>
      <c r="B26" s="25">
        <v>335.12</v>
      </c>
      <c r="C26" s="20" t="s">
        <v>96</v>
      </c>
      <c r="D26" s="46">
        <v>1312238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1312238</v>
      </c>
      <c r="O26" s="47">
        <f t="shared" si="2"/>
        <v>34.886029509504191</v>
      </c>
      <c r="P26" s="9"/>
    </row>
    <row r="27" spans="1:16">
      <c r="A27" s="12"/>
      <c r="B27" s="25">
        <v>335.14</v>
      </c>
      <c r="C27" s="20" t="s">
        <v>97</v>
      </c>
      <c r="D27" s="46">
        <v>1072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1072</v>
      </c>
      <c r="O27" s="47">
        <f t="shared" si="2"/>
        <v>2.8499268908680049E-2</v>
      </c>
      <c r="P27" s="9"/>
    </row>
    <row r="28" spans="1:16">
      <c r="A28" s="12"/>
      <c r="B28" s="25">
        <v>335.15</v>
      </c>
      <c r="C28" s="20" t="s">
        <v>98</v>
      </c>
      <c r="D28" s="46">
        <v>2521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2521</v>
      </c>
      <c r="O28" s="47">
        <f t="shared" si="2"/>
        <v>6.7021135185431346E-2</v>
      </c>
      <c r="P28" s="9"/>
    </row>
    <row r="29" spans="1:16">
      <c r="A29" s="12"/>
      <c r="B29" s="25">
        <v>335.18</v>
      </c>
      <c r="C29" s="20" t="s">
        <v>99</v>
      </c>
      <c r="D29" s="46">
        <v>4924796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4924796</v>
      </c>
      <c r="O29" s="47">
        <f t="shared" si="2"/>
        <v>130.92638575036554</v>
      </c>
      <c r="P29" s="9"/>
    </row>
    <row r="30" spans="1:16">
      <c r="A30" s="12"/>
      <c r="B30" s="25">
        <v>335.19</v>
      </c>
      <c r="C30" s="20" t="s">
        <v>100</v>
      </c>
      <c r="D30" s="46">
        <v>1400261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1400261</v>
      </c>
      <c r="O30" s="47">
        <f t="shared" si="2"/>
        <v>37.226133191545927</v>
      </c>
      <c r="P30" s="9"/>
    </row>
    <row r="31" spans="1:16">
      <c r="A31" s="12"/>
      <c r="B31" s="25">
        <v>335.29</v>
      </c>
      <c r="C31" s="20" t="s">
        <v>32</v>
      </c>
      <c r="D31" s="46">
        <v>109640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505508</v>
      </c>
      <c r="L31" s="46">
        <v>0</v>
      </c>
      <c r="M31" s="46">
        <v>0</v>
      </c>
      <c r="N31" s="46">
        <f t="shared" si="6"/>
        <v>615148</v>
      </c>
      <c r="O31" s="47">
        <f t="shared" si="2"/>
        <v>16.353795028579025</v>
      </c>
      <c r="P31" s="9"/>
    </row>
    <row r="32" spans="1:16">
      <c r="A32" s="12"/>
      <c r="B32" s="25">
        <v>335.49</v>
      </c>
      <c r="C32" s="20" t="s">
        <v>33</v>
      </c>
      <c r="D32" s="46">
        <v>1186883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1186883</v>
      </c>
      <c r="O32" s="47">
        <f t="shared" si="2"/>
        <v>31.55344942177323</v>
      </c>
      <c r="P32" s="9"/>
    </row>
    <row r="33" spans="1:16">
      <c r="A33" s="12"/>
      <c r="B33" s="25">
        <v>337.2</v>
      </c>
      <c r="C33" s="20" t="s">
        <v>34</v>
      </c>
      <c r="D33" s="46">
        <v>10000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10000</v>
      </c>
      <c r="O33" s="47">
        <f t="shared" si="2"/>
        <v>0.26585138907350792</v>
      </c>
      <c r="P33" s="9"/>
    </row>
    <row r="34" spans="1:16">
      <c r="A34" s="12"/>
      <c r="B34" s="25">
        <v>338</v>
      </c>
      <c r="C34" s="20" t="s">
        <v>35</v>
      </c>
      <c r="D34" s="46">
        <v>127556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127556</v>
      </c>
      <c r="O34" s="47">
        <f t="shared" si="2"/>
        <v>3.3910939784660377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SUM(D36:D42)</f>
        <v>797466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14942242</v>
      </c>
      <c r="J35" s="32">
        <f t="shared" si="7"/>
        <v>2149623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17889331</v>
      </c>
      <c r="O35" s="45">
        <f t="shared" si="2"/>
        <v>475.59034959457665</v>
      </c>
      <c r="P35" s="10"/>
    </row>
    <row r="36" spans="1:16">
      <c r="A36" s="12"/>
      <c r="B36" s="25">
        <v>341.9</v>
      </c>
      <c r="C36" s="20" t="s">
        <v>101</v>
      </c>
      <c r="D36" s="46">
        <v>99187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2149623</v>
      </c>
      <c r="K36" s="46">
        <v>0</v>
      </c>
      <c r="L36" s="46">
        <v>0</v>
      </c>
      <c r="M36" s="46">
        <v>0</v>
      </c>
      <c r="N36" s="46">
        <f t="shared" ref="N36:N42" si="8">SUM(D36:M36)</f>
        <v>2248810</v>
      </c>
      <c r="O36" s="47">
        <f t="shared" si="2"/>
        <v>59.784926226239534</v>
      </c>
      <c r="P36" s="9"/>
    </row>
    <row r="37" spans="1:16">
      <c r="A37" s="12"/>
      <c r="B37" s="25">
        <v>342.2</v>
      </c>
      <c r="C37" s="20" t="s">
        <v>44</v>
      </c>
      <c r="D37" s="46">
        <v>213565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213565</v>
      </c>
      <c r="O37" s="47">
        <f t="shared" ref="O37:O56" si="9">(N37/O$58)</f>
        <v>5.6776551907483714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2875741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2875741</v>
      </c>
      <c r="O38" s="47">
        <f t="shared" si="9"/>
        <v>76.451973946563868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8716867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8716867</v>
      </c>
      <c r="O39" s="47">
        <f t="shared" si="9"/>
        <v>231.73912003190216</v>
      </c>
      <c r="P39" s="9"/>
    </row>
    <row r="40" spans="1:16">
      <c r="A40" s="12"/>
      <c r="B40" s="25">
        <v>343.9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3349634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3349634</v>
      </c>
      <c r="O40" s="47">
        <f t="shared" si="9"/>
        <v>89.050485178785053</v>
      </c>
      <c r="P40" s="9"/>
    </row>
    <row r="41" spans="1:16">
      <c r="A41" s="12"/>
      <c r="B41" s="25">
        <v>347.2</v>
      </c>
      <c r="C41" s="20" t="s">
        <v>48</v>
      </c>
      <c r="D41" s="46">
        <v>312133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312133</v>
      </c>
      <c r="O41" s="47">
        <f t="shared" si="9"/>
        <v>8.2980991625681249</v>
      </c>
      <c r="P41" s="9"/>
    </row>
    <row r="42" spans="1:16">
      <c r="A42" s="12"/>
      <c r="B42" s="25">
        <v>347.4</v>
      </c>
      <c r="C42" s="20" t="s">
        <v>49</v>
      </c>
      <c r="D42" s="46">
        <v>172581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172581</v>
      </c>
      <c r="O42" s="47">
        <f t="shared" si="9"/>
        <v>4.5880898577695071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SUM(D44:D45)</f>
        <v>808505</v>
      </c>
      <c r="E43" s="32">
        <f t="shared" si="10"/>
        <v>158682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6" si="11">SUM(D43:M43)</f>
        <v>967187</v>
      </c>
      <c r="O43" s="45">
        <f t="shared" si="9"/>
        <v>25.712800744383891</v>
      </c>
      <c r="P43" s="10"/>
    </row>
    <row r="44" spans="1:16">
      <c r="A44" s="13"/>
      <c r="B44" s="39">
        <v>351.5</v>
      </c>
      <c r="C44" s="21" t="s">
        <v>52</v>
      </c>
      <c r="D44" s="46">
        <v>628184</v>
      </c>
      <c r="E44" s="46">
        <v>12633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640817</v>
      </c>
      <c r="O44" s="47">
        <f t="shared" si="9"/>
        <v>17.036208959191811</v>
      </c>
      <c r="P44" s="9"/>
    </row>
    <row r="45" spans="1:16">
      <c r="A45" s="13"/>
      <c r="B45" s="39">
        <v>354</v>
      </c>
      <c r="C45" s="21" t="s">
        <v>53</v>
      </c>
      <c r="D45" s="46">
        <v>180321</v>
      </c>
      <c r="E45" s="46">
        <v>146049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326370</v>
      </c>
      <c r="O45" s="47">
        <f t="shared" si="9"/>
        <v>8.6765917851920769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267324</v>
      </c>
      <c r="E46" s="32">
        <f t="shared" si="12"/>
        <v>5132</v>
      </c>
      <c r="F46" s="32">
        <f t="shared" si="12"/>
        <v>698</v>
      </c>
      <c r="G46" s="32">
        <f t="shared" si="12"/>
        <v>188233</v>
      </c>
      <c r="H46" s="32">
        <f t="shared" si="12"/>
        <v>0</v>
      </c>
      <c r="I46" s="32">
        <f t="shared" si="12"/>
        <v>1039007</v>
      </c>
      <c r="J46" s="32">
        <f t="shared" si="12"/>
        <v>308639</v>
      </c>
      <c r="K46" s="32">
        <f t="shared" si="12"/>
        <v>12513366</v>
      </c>
      <c r="L46" s="32">
        <f t="shared" si="12"/>
        <v>0</v>
      </c>
      <c r="M46" s="32">
        <f t="shared" si="12"/>
        <v>188500</v>
      </c>
      <c r="N46" s="32">
        <f t="shared" si="11"/>
        <v>14510899</v>
      </c>
      <c r="O46" s="45">
        <f t="shared" si="9"/>
        <v>385.77426558553771</v>
      </c>
      <c r="P46" s="10"/>
    </row>
    <row r="47" spans="1:16">
      <c r="A47" s="12"/>
      <c r="B47" s="25">
        <v>361.1</v>
      </c>
      <c r="C47" s="20" t="s">
        <v>54</v>
      </c>
      <c r="D47" s="46">
        <v>23016</v>
      </c>
      <c r="E47" s="46">
        <v>5132</v>
      </c>
      <c r="F47" s="46">
        <v>698</v>
      </c>
      <c r="G47" s="46">
        <v>4817</v>
      </c>
      <c r="H47" s="46">
        <v>0</v>
      </c>
      <c r="I47" s="46">
        <v>43470</v>
      </c>
      <c r="J47" s="46">
        <v>1417</v>
      </c>
      <c r="K47" s="46">
        <v>7530569</v>
      </c>
      <c r="L47" s="46">
        <v>0</v>
      </c>
      <c r="M47" s="46">
        <v>262</v>
      </c>
      <c r="N47" s="46">
        <f t="shared" si="11"/>
        <v>7609381</v>
      </c>
      <c r="O47" s="47">
        <f t="shared" si="9"/>
        <v>202.29645088395586</v>
      </c>
      <c r="P47" s="9"/>
    </row>
    <row r="48" spans="1:16">
      <c r="A48" s="12"/>
      <c r="B48" s="25">
        <v>364</v>
      </c>
      <c r="C48" s="20" t="s">
        <v>102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43500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43500</v>
      </c>
      <c r="O48" s="47">
        <f t="shared" si="9"/>
        <v>1.1564535424697595</v>
      </c>
      <c r="P48" s="9"/>
    </row>
    <row r="49" spans="1:119">
      <c r="A49" s="12"/>
      <c r="B49" s="25">
        <v>366</v>
      </c>
      <c r="C49" s="20" t="s">
        <v>80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952037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952037</v>
      </c>
      <c r="O49" s="47">
        <f t="shared" si="9"/>
        <v>25.310035889937524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4982797</v>
      </c>
      <c r="L50" s="46">
        <v>0</v>
      </c>
      <c r="M50" s="46">
        <v>0</v>
      </c>
      <c r="N50" s="46">
        <f t="shared" si="11"/>
        <v>4982797</v>
      </c>
      <c r="O50" s="47">
        <f t="shared" si="9"/>
        <v>132.46835039213079</v>
      </c>
      <c r="P50" s="9"/>
    </row>
    <row r="51" spans="1:119">
      <c r="A51" s="12"/>
      <c r="B51" s="25">
        <v>369.9</v>
      </c>
      <c r="C51" s="20" t="s">
        <v>58</v>
      </c>
      <c r="D51" s="46">
        <v>244308</v>
      </c>
      <c r="E51" s="46">
        <v>0</v>
      </c>
      <c r="F51" s="46">
        <v>0</v>
      </c>
      <c r="G51" s="46">
        <v>183416</v>
      </c>
      <c r="H51" s="46">
        <v>0</v>
      </c>
      <c r="I51" s="46">
        <v>0</v>
      </c>
      <c r="J51" s="46">
        <v>307222</v>
      </c>
      <c r="K51" s="46">
        <v>0</v>
      </c>
      <c r="L51" s="46">
        <v>0</v>
      </c>
      <c r="M51" s="46">
        <v>188238</v>
      </c>
      <c r="N51" s="46">
        <f t="shared" si="11"/>
        <v>923184</v>
      </c>
      <c r="O51" s="47">
        <f t="shared" si="9"/>
        <v>24.542974877043733</v>
      </c>
      <c r="P51" s="9"/>
    </row>
    <row r="52" spans="1:119" ht="15.75">
      <c r="A52" s="29" t="s">
        <v>42</v>
      </c>
      <c r="B52" s="30"/>
      <c r="C52" s="31"/>
      <c r="D52" s="32">
        <f t="shared" ref="D52:M52" si="13">SUM(D53:D55)</f>
        <v>11060523</v>
      </c>
      <c r="E52" s="32">
        <f t="shared" si="13"/>
        <v>0</v>
      </c>
      <c r="F52" s="32">
        <f t="shared" si="13"/>
        <v>1682972</v>
      </c>
      <c r="G52" s="32">
        <f t="shared" si="13"/>
        <v>714919</v>
      </c>
      <c r="H52" s="32">
        <f t="shared" si="13"/>
        <v>0</v>
      </c>
      <c r="I52" s="32">
        <f t="shared" si="13"/>
        <v>5500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13463914</v>
      </c>
      <c r="O52" s="45">
        <f t="shared" si="9"/>
        <v>357.94002392662503</v>
      </c>
      <c r="P52" s="9"/>
    </row>
    <row r="53" spans="1:119">
      <c r="A53" s="12"/>
      <c r="B53" s="25">
        <v>381</v>
      </c>
      <c r="C53" s="20" t="s">
        <v>59</v>
      </c>
      <c r="D53" s="46">
        <v>4459093</v>
      </c>
      <c r="E53" s="46">
        <v>0</v>
      </c>
      <c r="F53" s="46">
        <v>1682972</v>
      </c>
      <c r="G53" s="46">
        <v>714919</v>
      </c>
      <c r="H53" s="46">
        <v>0</v>
      </c>
      <c r="I53" s="46">
        <v>5500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6862484</v>
      </c>
      <c r="O53" s="47">
        <f t="shared" si="9"/>
        <v>182.44009038947229</v>
      </c>
      <c r="P53" s="9"/>
    </row>
    <row r="54" spans="1:119">
      <c r="A54" s="12"/>
      <c r="B54" s="25">
        <v>383</v>
      </c>
      <c r="C54" s="20" t="s">
        <v>103</v>
      </c>
      <c r="D54" s="46">
        <v>310430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310430</v>
      </c>
      <c r="O54" s="47">
        <f t="shared" si="9"/>
        <v>8.2528246710089057</v>
      </c>
      <c r="P54" s="9"/>
    </row>
    <row r="55" spans="1:119" ht="15.75" thickBot="1">
      <c r="A55" s="12"/>
      <c r="B55" s="25">
        <v>385</v>
      </c>
      <c r="C55" s="20" t="s">
        <v>74</v>
      </c>
      <c r="D55" s="46">
        <v>6291000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6291000</v>
      </c>
      <c r="O55" s="47">
        <f t="shared" si="9"/>
        <v>167.24710886614383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SUM(D5,D11,D21,D35,D43,D46,D52)</f>
        <v>38687324</v>
      </c>
      <c r="E56" s="15">
        <f t="shared" si="14"/>
        <v>1969758</v>
      </c>
      <c r="F56" s="15">
        <f t="shared" si="14"/>
        <v>1683670</v>
      </c>
      <c r="G56" s="15">
        <f t="shared" si="14"/>
        <v>903152</v>
      </c>
      <c r="H56" s="15">
        <f t="shared" si="14"/>
        <v>0</v>
      </c>
      <c r="I56" s="15">
        <f t="shared" si="14"/>
        <v>16444593</v>
      </c>
      <c r="J56" s="15">
        <f t="shared" si="14"/>
        <v>2458262</v>
      </c>
      <c r="K56" s="15">
        <f t="shared" si="14"/>
        <v>13018874</v>
      </c>
      <c r="L56" s="15">
        <f t="shared" si="14"/>
        <v>0</v>
      </c>
      <c r="M56" s="15">
        <f t="shared" si="14"/>
        <v>188500</v>
      </c>
      <c r="N56" s="15">
        <f t="shared" si="11"/>
        <v>75354133</v>
      </c>
      <c r="O56" s="38">
        <f t="shared" si="9"/>
        <v>2003.3000930479861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9" t="s">
        <v>104</v>
      </c>
      <c r="M58" s="49"/>
      <c r="N58" s="49"/>
      <c r="O58" s="43">
        <v>37615</v>
      </c>
    </row>
    <row r="59" spans="1:119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</row>
    <row r="60" spans="1:119" ht="15.75" customHeight="1" thickBot="1">
      <c r="A60" s="53" t="s">
        <v>76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5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12952893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12952893</v>
      </c>
      <c r="O5" s="33">
        <f t="shared" ref="O5:O36" si="2">(N5/O$57)</f>
        <v>350.58037188405012</v>
      </c>
      <c r="P5" s="6"/>
    </row>
    <row r="6" spans="1:133">
      <c r="A6" s="12"/>
      <c r="B6" s="25">
        <v>311</v>
      </c>
      <c r="C6" s="20" t="s">
        <v>3</v>
      </c>
      <c r="D6" s="46">
        <v>9643175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9643175</v>
      </c>
      <c r="O6" s="47">
        <f t="shared" si="2"/>
        <v>261.0002165263756</v>
      </c>
      <c r="P6" s="9"/>
    </row>
    <row r="7" spans="1:133">
      <c r="A7" s="12"/>
      <c r="B7" s="25">
        <v>314.10000000000002</v>
      </c>
      <c r="C7" s="20" t="s">
        <v>11</v>
      </c>
      <c r="D7" s="46">
        <v>2364736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2364736</v>
      </c>
      <c r="O7" s="47">
        <f t="shared" si="2"/>
        <v>64.003464422009912</v>
      </c>
      <c r="P7" s="9"/>
    </row>
    <row r="8" spans="1:133">
      <c r="A8" s="12"/>
      <c r="B8" s="25">
        <v>314.3</v>
      </c>
      <c r="C8" s="20" t="s">
        <v>12</v>
      </c>
      <c r="D8" s="46">
        <v>479201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479201</v>
      </c>
      <c r="O8" s="47">
        <f t="shared" si="2"/>
        <v>12.969956965382845</v>
      </c>
      <c r="P8" s="9"/>
    </row>
    <row r="9" spans="1:133">
      <c r="A9" s="12"/>
      <c r="B9" s="25">
        <v>314.8</v>
      </c>
      <c r="C9" s="20" t="s">
        <v>13</v>
      </c>
      <c r="D9" s="46">
        <v>67664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67664</v>
      </c>
      <c r="O9" s="47">
        <f t="shared" si="2"/>
        <v>1.8313800849866024</v>
      </c>
      <c r="P9" s="9"/>
    </row>
    <row r="10" spans="1:133">
      <c r="A10" s="12"/>
      <c r="B10" s="25">
        <v>316</v>
      </c>
      <c r="C10" s="20" t="s">
        <v>14</v>
      </c>
      <c r="D10" s="46">
        <v>398117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398117</v>
      </c>
      <c r="O10" s="47">
        <f t="shared" si="2"/>
        <v>10.775353885295152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3015273</v>
      </c>
      <c r="E11" s="32">
        <f t="shared" si="3"/>
        <v>636246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330458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3981977</v>
      </c>
      <c r="O11" s="45">
        <f t="shared" si="2"/>
        <v>107.7753809510921</v>
      </c>
      <c r="P11" s="10"/>
    </row>
    <row r="12" spans="1:133">
      <c r="A12" s="12"/>
      <c r="B12" s="25">
        <v>322</v>
      </c>
      <c r="C12" s="20" t="s">
        <v>0</v>
      </c>
      <c r="D12" s="46">
        <v>642884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642884</v>
      </c>
      <c r="O12" s="47">
        <f t="shared" si="2"/>
        <v>17.400167807941106</v>
      </c>
      <c r="P12" s="9"/>
    </row>
    <row r="13" spans="1:133">
      <c r="A13" s="12"/>
      <c r="B13" s="25">
        <v>323.10000000000002</v>
      </c>
      <c r="C13" s="20" t="s">
        <v>16</v>
      </c>
      <c r="D13" s="46">
        <v>2155543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2155543</v>
      </c>
      <c r="O13" s="47">
        <f t="shared" si="2"/>
        <v>58.341489160148321</v>
      </c>
      <c r="P13" s="9"/>
    </row>
    <row r="14" spans="1:133">
      <c r="A14" s="12"/>
      <c r="B14" s="25">
        <v>323.39999999999998</v>
      </c>
      <c r="C14" s="20" t="s">
        <v>17</v>
      </c>
      <c r="D14" s="46">
        <v>28368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28368</v>
      </c>
      <c r="O14" s="47">
        <f t="shared" si="2"/>
        <v>0.76780252794543535</v>
      </c>
      <c r="P14" s="9"/>
    </row>
    <row r="15" spans="1:133">
      <c r="A15" s="12"/>
      <c r="B15" s="25">
        <v>323.7</v>
      </c>
      <c r="C15" s="20" t="s">
        <v>18</v>
      </c>
      <c r="D15" s="46">
        <v>188478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188478</v>
      </c>
      <c r="O15" s="47">
        <f t="shared" si="2"/>
        <v>5.1013072779928006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138310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138310</v>
      </c>
      <c r="O16" s="47">
        <f t="shared" si="2"/>
        <v>3.7434703764852357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2887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2887</v>
      </c>
      <c r="O17" s="47">
        <f t="shared" si="2"/>
        <v>7.8138955801553583E-2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330458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330458</v>
      </c>
      <c r="O18" s="47">
        <f t="shared" si="2"/>
        <v>8.9441091292933113</v>
      </c>
      <c r="P18" s="9"/>
    </row>
    <row r="19" spans="1:16">
      <c r="A19" s="12"/>
      <c r="B19" s="25">
        <v>324.31</v>
      </c>
      <c r="C19" s="20" t="s">
        <v>83</v>
      </c>
      <c r="D19" s="46">
        <v>0</v>
      </c>
      <c r="E19" s="46">
        <v>317209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317209</v>
      </c>
      <c r="O19" s="47">
        <f t="shared" si="2"/>
        <v>8.5855143854710807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177840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177840</v>
      </c>
      <c r="O20" s="47">
        <f t="shared" si="2"/>
        <v>4.8133813300132626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SUM(D22:D34)</f>
        <v>9039431</v>
      </c>
      <c r="E21" s="32">
        <f t="shared" si="5"/>
        <v>0</v>
      </c>
      <c r="F21" s="32">
        <f t="shared" si="5"/>
        <v>0</v>
      </c>
      <c r="G21" s="32">
        <f t="shared" si="5"/>
        <v>653337</v>
      </c>
      <c r="H21" s="32">
        <f t="shared" si="5"/>
        <v>0</v>
      </c>
      <c r="I21" s="32">
        <f t="shared" si="5"/>
        <v>55052</v>
      </c>
      <c r="J21" s="32">
        <f t="shared" si="5"/>
        <v>0</v>
      </c>
      <c r="K21" s="32">
        <f t="shared" si="5"/>
        <v>467368</v>
      </c>
      <c r="L21" s="32">
        <f t="shared" si="5"/>
        <v>0</v>
      </c>
      <c r="M21" s="32">
        <f t="shared" si="5"/>
        <v>0</v>
      </c>
      <c r="N21" s="44">
        <f>SUM(D21:M21)</f>
        <v>10215188</v>
      </c>
      <c r="O21" s="45">
        <f t="shared" si="2"/>
        <v>276.48220423850381</v>
      </c>
      <c r="P21" s="10"/>
    </row>
    <row r="22" spans="1:16">
      <c r="A22" s="12"/>
      <c r="B22" s="25">
        <v>331.2</v>
      </c>
      <c r="C22" s="20" t="s">
        <v>78</v>
      </c>
      <c r="D22" s="46">
        <v>219983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219983</v>
      </c>
      <c r="O22" s="47">
        <f t="shared" si="2"/>
        <v>5.9540152109778877</v>
      </c>
      <c r="P22" s="9"/>
    </row>
    <row r="23" spans="1:16">
      <c r="A23" s="12"/>
      <c r="B23" s="25">
        <v>331.7</v>
      </c>
      <c r="C23" s="20" t="s">
        <v>84</v>
      </c>
      <c r="D23" s="46">
        <v>244166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244166</v>
      </c>
      <c r="O23" s="47">
        <f t="shared" si="2"/>
        <v>6.6085473786775655</v>
      </c>
      <c r="P23" s="9"/>
    </row>
    <row r="24" spans="1:16">
      <c r="A24" s="12"/>
      <c r="B24" s="25">
        <v>334.2</v>
      </c>
      <c r="C24" s="20" t="s">
        <v>79</v>
      </c>
      <c r="D24" s="46">
        <v>289500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289500</v>
      </c>
      <c r="O24" s="47">
        <f t="shared" si="2"/>
        <v>7.8355482177172711</v>
      </c>
      <c r="P24" s="9"/>
    </row>
    <row r="25" spans="1:16">
      <c r="A25" s="12"/>
      <c r="B25" s="25">
        <v>334.31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41915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41915</v>
      </c>
      <c r="O25" s="47">
        <f t="shared" si="2"/>
        <v>1.1344628792594798</v>
      </c>
      <c r="P25" s="9"/>
    </row>
    <row r="26" spans="1:16">
      <c r="A26" s="12"/>
      <c r="B26" s="25">
        <v>334.36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13137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13137</v>
      </c>
      <c r="O26" s="47">
        <f t="shared" si="2"/>
        <v>0.35556337456356402</v>
      </c>
      <c r="P26" s="9"/>
    </row>
    <row r="27" spans="1:16">
      <c r="A27" s="12"/>
      <c r="B27" s="25">
        <v>335.12</v>
      </c>
      <c r="C27" s="20" t="s">
        <v>28</v>
      </c>
      <c r="D27" s="46">
        <v>1330929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1330929</v>
      </c>
      <c r="O27" s="47">
        <f t="shared" si="2"/>
        <v>36.02265407204915</v>
      </c>
      <c r="P27" s="9"/>
    </row>
    <row r="28" spans="1:16">
      <c r="A28" s="12"/>
      <c r="B28" s="25">
        <v>335.14</v>
      </c>
      <c r="C28" s="20" t="s">
        <v>29</v>
      </c>
      <c r="D28" s="46">
        <v>1141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1141</v>
      </c>
      <c r="O28" s="47">
        <f t="shared" si="2"/>
        <v>3.0882074322678432E-2</v>
      </c>
      <c r="P28" s="9"/>
    </row>
    <row r="29" spans="1:16">
      <c r="A29" s="12"/>
      <c r="B29" s="25">
        <v>335.15</v>
      </c>
      <c r="C29" s="20" t="s">
        <v>30</v>
      </c>
      <c r="D29" s="46">
        <v>19745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19745</v>
      </c>
      <c r="O29" s="47">
        <f t="shared" si="2"/>
        <v>0.53441416082496551</v>
      </c>
      <c r="P29" s="9"/>
    </row>
    <row r="30" spans="1:16">
      <c r="A30" s="12"/>
      <c r="B30" s="25">
        <v>335.18</v>
      </c>
      <c r="C30" s="20" t="s">
        <v>31</v>
      </c>
      <c r="D30" s="46">
        <v>4598067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4598067</v>
      </c>
      <c r="O30" s="47">
        <f t="shared" si="2"/>
        <v>124.45034779549084</v>
      </c>
      <c r="P30" s="9"/>
    </row>
    <row r="31" spans="1:16">
      <c r="A31" s="12"/>
      <c r="B31" s="25">
        <v>335.19</v>
      </c>
      <c r="C31" s="20" t="s">
        <v>73</v>
      </c>
      <c r="D31" s="46">
        <v>1225121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1225121</v>
      </c>
      <c r="O31" s="47">
        <f t="shared" si="2"/>
        <v>33.158876228110536</v>
      </c>
      <c r="P31" s="9"/>
    </row>
    <row r="32" spans="1:16">
      <c r="A32" s="12"/>
      <c r="B32" s="25">
        <v>335.29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467368</v>
      </c>
      <c r="L32" s="46">
        <v>0</v>
      </c>
      <c r="M32" s="46">
        <v>0</v>
      </c>
      <c r="N32" s="46">
        <f t="shared" si="6"/>
        <v>467368</v>
      </c>
      <c r="O32" s="47">
        <f t="shared" si="2"/>
        <v>12.6496873900452</v>
      </c>
      <c r="P32" s="9"/>
    </row>
    <row r="33" spans="1:16">
      <c r="A33" s="12"/>
      <c r="B33" s="25">
        <v>335.49</v>
      </c>
      <c r="C33" s="20" t="s">
        <v>33</v>
      </c>
      <c r="D33" s="46">
        <v>1110779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1110779</v>
      </c>
      <c r="O33" s="47">
        <f t="shared" si="2"/>
        <v>30.064118872980213</v>
      </c>
      <c r="P33" s="9"/>
    </row>
    <row r="34" spans="1:16">
      <c r="A34" s="12"/>
      <c r="B34" s="25">
        <v>338</v>
      </c>
      <c r="C34" s="20" t="s">
        <v>35</v>
      </c>
      <c r="D34" s="46">
        <v>0</v>
      </c>
      <c r="E34" s="46">
        <v>0</v>
      </c>
      <c r="F34" s="46">
        <v>0</v>
      </c>
      <c r="G34" s="46">
        <v>653337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653337</v>
      </c>
      <c r="O34" s="47">
        <f t="shared" si="2"/>
        <v>17.68308658348445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SUM(D36:D42)</f>
        <v>712525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14656733</v>
      </c>
      <c r="J35" s="32">
        <f t="shared" si="7"/>
        <v>1989464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17358722</v>
      </c>
      <c r="O35" s="45">
        <f t="shared" si="2"/>
        <v>469.82764500500718</v>
      </c>
      <c r="P35" s="10"/>
    </row>
    <row r="36" spans="1:16">
      <c r="A36" s="12"/>
      <c r="B36" s="25">
        <v>341.9</v>
      </c>
      <c r="C36" s="20" t="s">
        <v>43</v>
      </c>
      <c r="D36" s="46">
        <v>56882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1989464</v>
      </c>
      <c r="K36" s="46">
        <v>0</v>
      </c>
      <c r="L36" s="46">
        <v>0</v>
      </c>
      <c r="M36" s="46">
        <v>0</v>
      </c>
      <c r="N36" s="46">
        <f t="shared" ref="N36:N42" si="8">SUM(D36:M36)</f>
        <v>2046346</v>
      </c>
      <c r="O36" s="47">
        <f t="shared" si="2"/>
        <v>55.385985330338052</v>
      </c>
      <c r="P36" s="9"/>
    </row>
    <row r="37" spans="1:16">
      <c r="A37" s="12"/>
      <c r="B37" s="25">
        <v>342.2</v>
      </c>
      <c r="C37" s="20" t="s">
        <v>44</v>
      </c>
      <c r="D37" s="46">
        <v>185345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185345</v>
      </c>
      <c r="O37" s="47">
        <f t="shared" ref="O37:O55" si="9">(N37/O$57)</f>
        <v>5.0165101361409583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2810349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2810349</v>
      </c>
      <c r="O38" s="47">
        <f t="shared" si="9"/>
        <v>76.064335399355841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8485818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8485818</v>
      </c>
      <c r="O39" s="47">
        <f t="shared" si="9"/>
        <v>229.67542696294691</v>
      </c>
      <c r="P39" s="9"/>
    </row>
    <row r="40" spans="1:16">
      <c r="A40" s="12"/>
      <c r="B40" s="25">
        <v>343.9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3360566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3360566</v>
      </c>
      <c r="O40" s="47">
        <f t="shared" si="9"/>
        <v>90.956397001109693</v>
      </c>
      <c r="P40" s="9"/>
    </row>
    <row r="41" spans="1:16">
      <c r="A41" s="12"/>
      <c r="B41" s="25">
        <v>347.2</v>
      </c>
      <c r="C41" s="20" t="s">
        <v>48</v>
      </c>
      <c r="D41" s="46">
        <v>346574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346574</v>
      </c>
      <c r="O41" s="47">
        <f t="shared" si="9"/>
        <v>9.3803015129780505</v>
      </c>
      <c r="P41" s="9"/>
    </row>
    <row r="42" spans="1:16">
      <c r="A42" s="12"/>
      <c r="B42" s="25">
        <v>347.4</v>
      </c>
      <c r="C42" s="20" t="s">
        <v>49</v>
      </c>
      <c r="D42" s="46">
        <v>123724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123724</v>
      </c>
      <c r="O42" s="47">
        <f t="shared" si="9"/>
        <v>3.3486886621376568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SUM(D44:D45)</f>
        <v>740967</v>
      </c>
      <c r="E43" s="32">
        <f t="shared" si="10"/>
        <v>60554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5" si="11">SUM(D43:M43)</f>
        <v>801521</v>
      </c>
      <c r="O43" s="45">
        <f t="shared" si="9"/>
        <v>21.693804639077598</v>
      </c>
      <c r="P43" s="10"/>
    </row>
    <row r="44" spans="1:16">
      <c r="A44" s="13"/>
      <c r="B44" s="39">
        <v>351.5</v>
      </c>
      <c r="C44" s="21" t="s">
        <v>52</v>
      </c>
      <c r="D44" s="46">
        <v>589385</v>
      </c>
      <c r="E44" s="46">
        <v>15155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604540</v>
      </c>
      <c r="O44" s="47">
        <f t="shared" si="9"/>
        <v>16.362356889598615</v>
      </c>
      <c r="P44" s="9"/>
    </row>
    <row r="45" spans="1:16">
      <c r="A45" s="13"/>
      <c r="B45" s="39">
        <v>354</v>
      </c>
      <c r="C45" s="21" t="s">
        <v>53</v>
      </c>
      <c r="D45" s="46">
        <v>151582</v>
      </c>
      <c r="E45" s="46">
        <v>45399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196981</v>
      </c>
      <c r="O45" s="47">
        <f t="shared" si="9"/>
        <v>5.3314477494789836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276286</v>
      </c>
      <c r="E46" s="32">
        <f t="shared" si="12"/>
        <v>9202</v>
      </c>
      <c r="F46" s="32">
        <f t="shared" si="12"/>
        <v>822</v>
      </c>
      <c r="G46" s="32">
        <f t="shared" si="12"/>
        <v>4536</v>
      </c>
      <c r="H46" s="32">
        <f t="shared" si="12"/>
        <v>0</v>
      </c>
      <c r="I46" s="32">
        <f t="shared" si="12"/>
        <v>294608</v>
      </c>
      <c r="J46" s="32">
        <f t="shared" si="12"/>
        <v>97425</v>
      </c>
      <c r="K46" s="32">
        <f t="shared" si="12"/>
        <v>11202077</v>
      </c>
      <c r="L46" s="32">
        <f t="shared" si="12"/>
        <v>0</v>
      </c>
      <c r="M46" s="32">
        <f t="shared" si="12"/>
        <v>265212</v>
      </c>
      <c r="N46" s="32">
        <f t="shared" si="11"/>
        <v>12150168</v>
      </c>
      <c r="O46" s="45">
        <f t="shared" si="9"/>
        <v>328.85398002544184</v>
      </c>
      <c r="P46" s="10"/>
    </row>
    <row r="47" spans="1:16">
      <c r="A47" s="12"/>
      <c r="B47" s="25">
        <v>361.1</v>
      </c>
      <c r="C47" s="20" t="s">
        <v>54</v>
      </c>
      <c r="D47" s="46">
        <v>128586</v>
      </c>
      <c r="E47" s="46">
        <v>9202</v>
      </c>
      <c r="F47" s="46">
        <v>822</v>
      </c>
      <c r="G47" s="46">
        <v>3276</v>
      </c>
      <c r="H47" s="46">
        <v>0</v>
      </c>
      <c r="I47" s="46">
        <v>125599</v>
      </c>
      <c r="J47" s="46">
        <v>2597</v>
      </c>
      <c r="K47" s="46">
        <v>7012618</v>
      </c>
      <c r="L47" s="46">
        <v>0</v>
      </c>
      <c r="M47" s="46">
        <v>362</v>
      </c>
      <c r="N47" s="46">
        <f t="shared" si="11"/>
        <v>7283062</v>
      </c>
      <c r="O47" s="47">
        <f t="shared" si="9"/>
        <v>197.12187728367661</v>
      </c>
      <c r="P47" s="9"/>
    </row>
    <row r="48" spans="1:16">
      <c r="A48" s="12"/>
      <c r="B48" s="25">
        <v>364</v>
      </c>
      <c r="C48" s="20" t="s">
        <v>56</v>
      </c>
      <c r="D48" s="46">
        <v>56635</v>
      </c>
      <c r="E48" s="46">
        <v>0</v>
      </c>
      <c r="F48" s="46">
        <v>0</v>
      </c>
      <c r="G48" s="46">
        <v>0</v>
      </c>
      <c r="H48" s="46">
        <v>0</v>
      </c>
      <c r="I48" s="46">
        <v>12377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69012</v>
      </c>
      <c r="O48" s="47">
        <f t="shared" si="9"/>
        <v>1.8678647792784258</v>
      </c>
      <c r="P48" s="9"/>
    </row>
    <row r="49" spans="1:119">
      <c r="A49" s="12"/>
      <c r="B49" s="25">
        <v>366</v>
      </c>
      <c r="C49" s="20" t="s">
        <v>80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156632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156632</v>
      </c>
      <c r="O49" s="47">
        <f t="shared" si="9"/>
        <v>4.2393699082469487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4189459</v>
      </c>
      <c r="L50" s="46">
        <v>0</v>
      </c>
      <c r="M50" s="46">
        <v>0</v>
      </c>
      <c r="N50" s="46">
        <f t="shared" si="11"/>
        <v>4189459</v>
      </c>
      <c r="O50" s="47">
        <f t="shared" si="9"/>
        <v>113.39104663436815</v>
      </c>
      <c r="P50" s="9"/>
    </row>
    <row r="51" spans="1:119">
      <c r="A51" s="12"/>
      <c r="B51" s="25">
        <v>369.9</v>
      </c>
      <c r="C51" s="20" t="s">
        <v>58</v>
      </c>
      <c r="D51" s="46">
        <v>91065</v>
      </c>
      <c r="E51" s="46">
        <v>0</v>
      </c>
      <c r="F51" s="46">
        <v>0</v>
      </c>
      <c r="G51" s="46">
        <v>1260</v>
      </c>
      <c r="H51" s="46">
        <v>0</v>
      </c>
      <c r="I51" s="46">
        <v>0</v>
      </c>
      <c r="J51" s="46">
        <v>94828</v>
      </c>
      <c r="K51" s="46">
        <v>0</v>
      </c>
      <c r="L51" s="46">
        <v>0</v>
      </c>
      <c r="M51" s="46">
        <v>264850</v>
      </c>
      <c r="N51" s="46">
        <f t="shared" si="11"/>
        <v>452003</v>
      </c>
      <c r="O51" s="47">
        <f t="shared" si="9"/>
        <v>12.233821419871708</v>
      </c>
      <c r="P51" s="9"/>
    </row>
    <row r="52" spans="1:119" ht="15.75">
      <c r="A52" s="29" t="s">
        <v>42</v>
      </c>
      <c r="B52" s="30"/>
      <c r="C52" s="31"/>
      <c r="D52" s="32">
        <f t="shared" ref="D52:M52" si="13">SUM(D53:D54)</f>
        <v>27123557</v>
      </c>
      <c r="E52" s="32">
        <f t="shared" si="13"/>
        <v>0</v>
      </c>
      <c r="F52" s="32">
        <f t="shared" si="13"/>
        <v>1811750</v>
      </c>
      <c r="G52" s="32">
        <f t="shared" si="13"/>
        <v>413754</v>
      </c>
      <c r="H52" s="32">
        <f t="shared" si="13"/>
        <v>0</v>
      </c>
      <c r="I52" s="32">
        <f t="shared" si="13"/>
        <v>5500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29354561</v>
      </c>
      <c r="O52" s="45">
        <f t="shared" si="9"/>
        <v>794.50458765258338</v>
      </c>
      <c r="P52" s="9"/>
    </row>
    <row r="53" spans="1:119">
      <c r="A53" s="12"/>
      <c r="B53" s="25">
        <v>381</v>
      </c>
      <c r="C53" s="20" t="s">
        <v>59</v>
      </c>
      <c r="D53" s="46">
        <v>4111149</v>
      </c>
      <c r="E53" s="46">
        <v>0</v>
      </c>
      <c r="F53" s="46">
        <v>1811750</v>
      </c>
      <c r="G53" s="46">
        <v>413754</v>
      </c>
      <c r="H53" s="46">
        <v>0</v>
      </c>
      <c r="I53" s="46">
        <v>5500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6342153</v>
      </c>
      <c r="O53" s="47">
        <f t="shared" si="9"/>
        <v>171.65542533899909</v>
      </c>
      <c r="P53" s="9"/>
    </row>
    <row r="54" spans="1:119" ht="15.75" thickBot="1">
      <c r="A54" s="12"/>
      <c r="B54" s="25">
        <v>385</v>
      </c>
      <c r="C54" s="20" t="s">
        <v>74</v>
      </c>
      <c r="D54" s="46">
        <v>23012408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23012408</v>
      </c>
      <c r="O54" s="47">
        <f t="shared" si="9"/>
        <v>622.84916231358432</v>
      </c>
      <c r="P54" s="9"/>
    </row>
    <row r="55" spans="1:119" ht="16.5" thickBot="1">
      <c r="A55" s="14" t="s">
        <v>50</v>
      </c>
      <c r="B55" s="23"/>
      <c r="C55" s="22"/>
      <c r="D55" s="15">
        <f t="shared" ref="D55:M55" si="14">SUM(D5,D11,D21,D35,D43,D46,D52)</f>
        <v>53860932</v>
      </c>
      <c r="E55" s="15">
        <f t="shared" si="14"/>
        <v>706002</v>
      </c>
      <c r="F55" s="15">
        <f t="shared" si="14"/>
        <v>1812572</v>
      </c>
      <c r="G55" s="15">
        <f t="shared" si="14"/>
        <v>1071627</v>
      </c>
      <c r="H55" s="15">
        <f t="shared" si="14"/>
        <v>0</v>
      </c>
      <c r="I55" s="15">
        <f t="shared" si="14"/>
        <v>15342351</v>
      </c>
      <c r="J55" s="15">
        <f t="shared" si="14"/>
        <v>2086889</v>
      </c>
      <c r="K55" s="15">
        <f t="shared" si="14"/>
        <v>11669445</v>
      </c>
      <c r="L55" s="15">
        <f t="shared" si="14"/>
        <v>0</v>
      </c>
      <c r="M55" s="15">
        <f t="shared" si="14"/>
        <v>265212</v>
      </c>
      <c r="N55" s="15">
        <f t="shared" si="11"/>
        <v>86815030</v>
      </c>
      <c r="O55" s="38">
        <f t="shared" si="9"/>
        <v>2349.7179743957563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9" t="s">
        <v>85</v>
      </c>
      <c r="M57" s="49"/>
      <c r="N57" s="49"/>
      <c r="O57" s="43">
        <v>36947</v>
      </c>
    </row>
    <row r="58" spans="1:119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</row>
    <row r="59" spans="1:119" ht="15.75" customHeight="1" thickBot="1">
      <c r="A59" s="53" t="s">
        <v>76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13213110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13213110</v>
      </c>
      <c r="O5" s="33">
        <f t="shared" ref="O5:O36" si="2">(N5/O$58)</f>
        <v>366.97986390779056</v>
      </c>
      <c r="P5" s="6"/>
    </row>
    <row r="6" spans="1:133">
      <c r="A6" s="12"/>
      <c r="B6" s="25">
        <v>311</v>
      </c>
      <c r="C6" s="20" t="s">
        <v>3</v>
      </c>
      <c r="D6" s="46">
        <v>9715104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9715104</v>
      </c>
      <c r="O6" s="47">
        <f t="shared" si="2"/>
        <v>269.82652409387583</v>
      </c>
      <c r="P6" s="9"/>
    </row>
    <row r="7" spans="1:133">
      <c r="A7" s="12"/>
      <c r="B7" s="25">
        <v>314.10000000000002</v>
      </c>
      <c r="C7" s="20" t="s">
        <v>11</v>
      </c>
      <c r="D7" s="46">
        <v>2553667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2553667</v>
      </c>
      <c r="O7" s="47">
        <f t="shared" si="2"/>
        <v>70.925343702263575</v>
      </c>
      <c r="P7" s="9"/>
    </row>
    <row r="8" spans="1:133">
      <c r="A8" s="12"/>
      <c r="B8" s="25">
        <v>314.3</v>
      </c>
      <c r="C8" s="20" t="s">
        <v>12</v>
      </c>
      <c r="D8" s="46">
        <v>475951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475951</v>
      </c>
      <c r="O8" s="47">
        <f t="shared" si="2"/>
        <v>13.219025135397862</v>
      </c>
      <c r="P8" s="9"/>
    </row>
    <row r="9" spans="1:133">
      <c r="A9" s="12"/>
      <c r="B9" s="25">
        <v>314.8</v>
      </c>
      <c r="C9" s="20" t="s">
        <v>13</v>
      </c>
      <c r="D9" s="46">
        <v>54740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54740</v>
      </c>
      <c r="O9" s="47">
        <f t="shared" si="2"/>
        <v>1.5203443966115817</v>
      </c>
      <c r="P9" s="9"/>
    </row>
    <row r="10" spans="1:133">
      <c r="A10" s="12"/>
      <c r="B10" s="25">
        <v>316</v>
      </c>
      <c r="C10" s="20" t="s">
        <v>14</v>
      </c>
      <c r="D10" s="46">
        <v>413648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413648</v>
      </c>
      <c r="O10" s="47">
        <f t="shared" si="2"/>
        <v>11.488626579641716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3215982</v>
      </c>
      <c r="E11" s="32">
        <f t="shared" si="3"/>
        <v>1243094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133757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4592833</v>
      </c>
      <c r="O11" s="45">
        <f t="shared" si="2"/>
        <v>127.56097764199417</v>
      </c>
      <c r="P11" s="10"/>
    </row>
    <row r="12" spans="1:133">
      <c r="A12" s="12"/>
      <c r="B12" s="25">
        <v>322</v>
      </c>
      <c r="C12" s="20" t="s">
        <v>0</v>
      </c>
      <c r="D12" s="46">
        <v>734144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734144</v>
      </c>
      <c r="O12" s="47">
        <f t="shared" si="2"/>
        <v>20.390056936536592</v>
      </c>
      <c r="P12" s="9"/>
    </row>
    <row r="13" spans="1:133">
      <c r="A13" s="12"/>
      <c r="B13" s="25">
        <v>323.10000000000002</v>
      </c>
      <c r="C13" s="20" t="s">
        <v>16</v>
      </c>
      <c r="D13" s="46">
        <v>2282166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2282166</v>
      </c>
      <c r="O13" s="47">
        <f t="shared" si="2"/>
        <v>63.384696569920841</v>
      </c>
      <c r="P13" s="9"/>
    </row>
    <row r="14" spans="1:133">
      <c r="A14" s="12"/>
      <c r="B14" s="25">
        <v>323.39999999999998</v>
      </c>
      <c r="C14" s="20" t="s">
        <v>17</v>
      </c>
      <c r="D14" s="46">
        <v>26824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26824</v>
      </c>
      <c r="O14" s="47">
        <f t="shared" si="2"/>
        <v>0.74500763782807944</v>
      </c>
      <c r="P14" s="9"/>
    </row>
    <row r="15" spans="1:133">
      <c r="A15" s="12"/>
      <c r="B15" s="25">
        <v>323.7</v>
      </c>
      <c r="C15" s="20" t="s">
        <v>18</v>
      </c>
      <c r="D15" s="46">
        <v>172848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172848</v>
      </c>
      <c r="O15" s="47">
        <f t="shared" si="2"/>
        <v>4.8006665740869323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229792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229792</v>
      </c>
      <c r="O16" s="47">
        <f t="shared" si="2"/>
        <v>6.3822246910151366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36047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36047</v>
      </c>
      <c r="O17" s="47">
        <f t="shared" si="2"/>
        <v>1.0011665046521316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728535</v>
      </c>
      <c r="F18" s="46">
        <v>0</v>
      </c>
      <c r="G18" s="46">
        <v>0</v>
      </c>
      <c r="H18" s="46">
        <v>0</v>
      </c>
      <c r="I18" s="46">
        <v>111464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839999</v>
      </c>
      <c r="O18" s="47">
        <f t="shared" si="2"/>
        <v>23.33006526871268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22293</v>
      </c>
      <c r="O19" s="47">
        <f t="shared" si="2"/>
        <v>0.61916400499930568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248720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248720</v>
      </c>
      <c r="O20" s="47">
        <f t="shared" si="2"/>
        <v>6.9079294542424661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8390707</v>
      </c>
      <c r="E21" s="32">
        <f t="shared" si="5"/>
        <v>12265</v>
      </c>
      <c r="F21" s="32">
        <f t="shared" si="5"/>
        <v>0</v>
      </c>
      <c r="G21" s="32">
        <f t="shared" si="5"/>
        <v>241422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433377</v>
      </c>
      <c r="L21" s="32">
        <f t="shared" si="5"/>
        <v>0</v>
      </c>
      <c r="M21" s="32">
        <f t="shared" si="5"/>
        <v>0</v>
      </c>
      <c r="N21" s="44">
        <f>SUM(D21:M21)</f>
        <v>9077771</v>
      </c>
      <c r="O21" s="45">
        <f t="shared" si="2"/>
        <v>252.125288154423</v>
      </c>
      <c r="P21" s="10"/>
    </row>
    <row r="22" spans="1:16">
      <c r="A22" s="12"/>
      <c r="B22" s="25">
        <v>331.2</v>
      </c>
      <c r="C22" s="20" t="s">
        <v>78</v>
      </c>
      <c r="D22" s="46">
        <v>86354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86354</v>
      </c>
      <c r="O22" s="47">
        <f t="shared" si="2"/>
        <v>2.3983891126232466</v>
      </c>
      <c r="P22" s="9"/>
    </row>
    <row r="23" spans="1:16">
      <c r="A23" s="12"/>
      <c r="B23" s="25">
        <v>334.2</v>
      </c>
      <c r="C23" s="20" t="s">
        <v>79</v>
      </c>
      <c r="D23" s="46">
        <v>71973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71973</v>
      </c>
      <c r="O23" s="47">
        <f t="shared" si="2"/>
        <v>1.9989723649493125</v>
      </c>
      <c r="P23" s="9"/>
    </row>
    <row r="24" spans="1:16">
      <c r="A24" s="12"/>
      <c r="B24" s="25">
        <v>334.39</v>
      </c>
      <c r="C24" s="20" t="s">
        <v>27</v>
      </c>
      <c r="D24" s="46">
        <v>83856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83856</v>
      </c>
      <c r="O24" s="47">
        <f t="shared" si="2"/>
        <v>2.3290098597417024</v>
      </c>
      <c r="P24" s="9"/>
    </row>
    <row r="25" spans="1:16">
      <c r="A25" s="12"/>
      <c r="B25" s="25">
        <v>335.12</v>
      </c>
      <c r="C25" s="20" t="s">
        <v>28</v>
      </c>
      <c r="D25" s="46">
        <v>1345646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1345646</v>
      </c>
      <c r="O25" s="47">
        <f t="shared" si="2"/>
        <v>37.373864741008191</v>
      </c>
      <c r="P25" s="9"/>
    </row>
    <row r="26" spans="1:16">
      <c r="A26" s="12"/>
      <c r="B26" s="25">
        <v>335.14</v>
      </c>
      <c r="C26" s="20" t="s">
        <v>29</v>
      </c>
      <c r="D26" s="46">
        <v>1687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1687</v>
      </c>
      <c r="O26" s="47">
        <f t="shared" si="2"/>
        <v>4.6854603527287875E-2</v>
      </c>
      <c r="P26" s="9"/>
    </row>
    <row r="27" spans="1:16">
      <c r="A27" s="12"/>
      <c r="B27" s="25">
        <v>335.15</v>
      </c>
      <c r="C27" s="20" t="s">
        <v>30</v>
      </c>
      <c r="D27" s="46">
        <v>10278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10278</v>
      </c>
      <c r="O27" s="47">
        <f t="shared" si="2"/>
        <v>0.28546035272878767</v>
      </c>
      <c r="P27" s="9"/>
    </row>
    <row r="28" spans="1:16">
      <c r="A28" s="12"/>
      <c r="B28" s="25">
        <v>335.18</v>
      </c>
      <c r="C28" s="20" t="s">
        <v>31</v>
      </c>
      <c r="D28" s="46">
        <v>4391828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4391828</v>
      </c>
      <c r="O28" s="47">
        <f t="shared" si="2"/>
        <v>121.97828079433413</v>
      </c>
      <c r="P28" s="9"/>
    </row>
    <row r="29" spans="1:16">
      <c r="A29" s="12"/>
      <c r="B29" s="25">
        <v>335.19</v>
      </c>
      <c r="C29" s="20" t="s">
        <v>73</v>
      </c>
      <c r="D29" s="46">
        <v>1136025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1136025</v>
      </c>
      <c r="O29" s="47">
        <f t="shared" si="2"/>
        <v>31.551867796139426</v>
      </c>
      <c r="P29" s="9"/>
    </row>
    <row r="30" spans="1:16">
      <c r="A30" s="12"/>
      <c r="B30" s="25">
        <v>335.29</v>
      </c>
      <c r="C30" s="20" t="s">
        <v>32</v>
      </c>
      <c r="D30" s="46">
        <v>13736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433377</v>
      </c>
      <c r="L30" s="46">
        <v>0</v>
      </c>
      <c r="M30" s="46">
        <v>0</v>
      </c>
      <c r="N30" s="46">
        <f t="shared" si="6"/>
        <v>447113</v>
      </c>
      <c r="O30" s="47">
        <f t="shared" si="2"/>
        <v>12.41808082210804</v>
      </c>
      <c r="P30" s="9"/>
    </row>
    <row r="31" spans="1:16">
      <c r="A31" s="12"/>
      <c r="B31" s="25">
        <v>335.49</v>
      </c>
      <c r="C31" s="20" t="s">
        <v>33</v>
      </c>
      <c r="D31" s="46">
        <v>1101513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1101513</v>
      </c>
      <c r="O31" s="47">
        <f t="shared" si="2"/>
        <v>30.593334259130675</v>
      </c>
      <c r="P31" s="9"/>
    </row>
    <row r="32" spans="1:16">
      <c r="A32" s="12"/>
      <c r="B32" s="25">
        <v>337.2</v>
      </c>
      <c r="C32" s="20" t="s">
        <v>34</v>
      </c>
      <c r="D32" s="46">
        <v>106000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106000</v>
      </c>
      <c r="O32" s="47">
        <f t="shared" si="2"/>
        <v>2.9440355506179698</v>
      </c>
      <c r="P32" s="9"/>
    </row>
    <row r="33" spans="1:16">
      <c r="A33" s="12"/>
      <c r="B33" s="25">
        <v>338</v>
      </c>
      <c r="C33" s="20" t="s">
        <v>35</v>
      </c>
      <c r="D33" s="46">
        <v>41811</v>
      </c>
      <c r="E33" s="46">
        <v>12265</v>
      </c>
      <c r="F33" s="46">
        <v>0</v>
      </c>
      <c r="G33" s="46">
        <v>241422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295498</v>
      </c>
      <c r="O33" s="47">
        <f t="shared" si="2"/>
        <v>8.2071378975142348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SUM(D35:D42)</f>
        <v>660137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14622137</v>
      </c>
      <c r="J34" s="32">
        <f t="shared" si="7"/>
        <v>3151586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18433860</v>
      </c>
      <c r="O34" s="45">
        <f t="shared" si="2"/>
        <v>511.9805582557978</v>
      </c>
      <c r="P34" s="10"/>
    </row>
    <row r="35" spans="1:16">
      <c r="A35" s="12"/>
      <c r="B35" s="25">
        <v>341.9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3151586</v>
      </c>
      <c r="K35" s="46">
        <v>0</v>
      </c>
      <c r="L35" s="46">
        <v>0</v>
      </c>
      <c r="M35" s="46">
        <v>0</v>
      </c>
      <c r="N35" s="46">
        <f t="shared" ref="N35:N42" si="8">SUM(D35:M35)</f>
        <v>3151586</v>
      </c>
      <c r="O35" s="47">
        <f t="shared" si="2"/>
        <v>87.531898347451744</v>
      </c>
      <c r="P35" s="9"/>
    </row>
    <row r="36" spans="1:16">
      <c r="A36" s="12"/>
      <c r="B36" s="25">
        <v>342.2</v>
      </c>
      <c r="C36" s="20" t="s">
        <v>44</v>
      </c>
      <c r="D36" s="46">
        <v>163345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163345</v>
      </c>
      <c r="O36" s="47">
        <f t="shared" si="2"/>
        <v>4.5367310095820024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2750381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2750381</v>
      </c>
      <c r="O37" s="47">
        <f t="shared" ref="O37:O56" si="9">(N37/O$58)</f>
        <v>76.388862657964168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8470715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8470715</v>
      </c>
      <c r="O38" s="47">
        <f t="shared" si="9"/>
        <v>235.26496319955561</v>
      </c>
      <c r="P38" s="9"/>
    </row>
    <row r="39" spans="1:16">
      <c r="A39" s="12"/>
      <c r="B39" s="25">
        <v>343.9</v>
      </c>
      <c r="C39" s="20" t="s">
        <v>47</v>
      </c>
      <c r="D39" s="46">
        <v>28753</v>
      </c>
      <c r="E39" s="46">
        <v>0</v>
      </c>
      <c r="F39" s="46">
        <v>0</v>
      </c>
      <c r="G39" s="46">
        <v>0</v>
      </c>
      <c r="H39" s="46">
        <v>0</v>
      </c>
      <c r="I39" s="46">
        <v>3401041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3429794</v>
      </c>
      <c r="O39" s="47">
        <f t="shared" si="9"/>
        <v>95.258825163171778</v>
      </c>
      <c r="P39" s="9"/>
    </row>
    <row r="40" spans="1:16">
      <c r="A40" s="12"/>
      <c r="B40" s="25">
        <v>347.2</v>
      </c>
      <c r="C40" s="20" t="s">
        <v>48</v>
      </c>
      <c r="D40" s="46">
        <v>279017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279017</v>
      </c>
      <c r="O40" s="47">
        <f t="shared" si="9"/>
        <v>7.7493959172337172</v>
      </c>
      <c r="P40" s="9"/>
    </row>
    <row r="41" spans="1:16">
      <c r="A41" s="12"/>
      <c r="B41" s="25">
        <v>347.4</v>
      </c>
      <c r="C41" s="20" t="s">
        <v>49</v>
      </c>
      <c r="D41" s="46">
        <v>157456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157456</v>
      </c>
      <c r="O41" s="47">
        <f t="shared" si="9"/>
        <v>4.3731703930009722</v>
      </c>
      <c r="P41" s="9"/>
    </row>
    <row r="42" spans="1:16">
      <c r="A42" s="12"/>
      <c r="B42" s="25">
        <v>349</v>
      </c>
      <c r="C42" s="20" t="s">
        <v>1</v>
      </c>
      <c r="D42" s="46">
        <v>31566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31566</v>
      </c>
      <c r="O42" s="47">
        <f t="shared" si="9"/>
        <v>0.87671156783780035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SUM(D44:D45)</f>
        <v>658383</v>
      </c>
      <c r="E43" s="32">
        <f t="shared" si="10"/>
        <v>50685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6" si="11">SUM(D43:M43)</f>
        <v>709068</v>
      </c>
      <c r="O43" s="45">
        <f t="shared" si="9"/>
        <v>19.693598111373419</v>
      </c>
      <c r="P43" s="10"/>
    </row>
    <row r="44" spans="1:16">
      <c r="A44" s="13"/>
      <c r="B44" s="39">
        <v>351.5</v>
      </c>
      <c r="C44" s="21" t="s">
        <v>52</v>
      </c>
      <c r="D44" s="46">
        <v>623372</v>
      </c>
      <c r="E44" s="46">
        <v>50685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674057</v>
      </c>
      <c r="O44" s="47">
        <f t="shared" si="9"/>
        <v>18.721205388140536</v>
      </c>
      <c r="P44" s="9"/>
    </row>
    <row r="45" spans="1:16">
      <c r="A45" s="13"/>
      <c r="B45" s="39">
        <v>354</v>
      </c>
      <c r="C45" s="21" t="s">
        <v>53</v>
      </c>
      <c r="D45" s="46">
        <v>35011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35011</v>
      </c>
      <c r="O45" s="47">
        <f t="shared" si="9"/>
        <v>0.97239272323288428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521047</v>
      </c>
      <c r="E46" s="32">
        <f t="shared" si="12"/>
        <v>28730</v>
      </c>
      <c r="F46" s="32">
        <f t="shared" si="12"/>
        <v>1141</v>
      </c>
      <c r="G46" s="32">
        <f t="shared" si="12"/>
        <v>73117</v>
      </c>
      <c r="H46" s="32">
        <f t="shared" si="12"/>
        <v>0</v>
      </c>
      <c r="I46" s="32">
        <f t="shared" si="12"/>
        <v>1072091</v>
      </c>
      <c r="J46" s="32">
        <f t="shared" si="12"/>
        <v>4063</v>
      </c>
      <c r="K46" s="32">
        <f t="shared" si="12"/>
        <v>3753110</v>
      </c>
      <c r="L46" s="32">
        <f t="shared" si="12"/>
        <v>0</v>
      </c>
      <c r="M46" s="32">
        <f t="shared" si="12"/>
        <v>359170</v>
      </c>
      <c r="N46" s="32">
        <f t="shared" si="11"/>
        <v>5812469</v>
      </c>
      <c r="O46" s="45">
        <f t="shared" si="9"/>
        <v>161.43505068740453</v>
      </c>
      <c r="P46" s="10"/>
    </row>
    <row r="47" spans="1:16">
      <c r="A47" s="12"/>
      <c r="B47" s="25">
        <v>361.1</v>
      </c>
      <c r="C47" s="20" t="s">
        <v>54</v>
      </c>
      <c r="D47" s="46">
        <v>167171</v>
      </c>
      <c r="E47" s="46">
        <v>28730</v>
      </c>
      <c r="F47" s="46">
        <v>1141</v>
      </c>
      <c r="G47" s="46">
        <v>11637</v>
      </c>
      <c r="H47" s="46">
        <v>0</v>
      </c>
      <c r="I47" s="46">
        <v>163445</v>
      </c>
      <c r="J47" s="46">
        <v>4063</v>
      </c>
      <c r="K47" s="46">
        <v>847334</v>
      </c>
      <c r="L47" s="46">
        <v>0</v>
      </c>
      <c r="M47" s="46">
        <v>1460</v>
      </c>
      <c r="N47" s="46">
        <f t="shared" si="11"/>
        <v>1224981</v>
      </c>
      <c r="O47" s="47">
        <f t="shared" si="9"/>
        <v>34.022524649354253</v>
      </c>
      <c r="P47" s="9"/>
    </row>
    <row r="48" spans="1:16">
      <c r="A48" s="12"/>
      <c r="B48" s="25">
        <v>361.3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-1118775</v>
      </c>
      <c r="L48" s="46">
        <v>0</v>
      </c>
      <c r="M48" s="46">
        <v>0</v>
      </c>
      <c r="N48" s="46">
        <f t="shared" si="11"/>
        <v>-1118775</v>
      </c>
      <c r="O48" s="47">
        <f t="shared" si="9"/>
        <v>-31.072767671156782</v>
      </c>
      <c r="P48" s="9"/>
    </row>
    <row r="49" spans="1:119">
      <c r="A49" s="12"/>
      <c r="B49" s="25">
        <v>364</v>
      </c>
      <c r="C49" s="20" t="s">
        <v>56</v>
      </c>
      <c r="D49" s="46">
        <v>214604</v>
      </c>
      <c r="E49" s="46">
        <v>0</v>
      </c>
      <c r="F49" s="46">
        <v>0</v>
      </c>
      <c r="G49" s="46">
        <v>0</v>
      </c>
      <c r="H49" s="46">
        <v>0</v>
      </c>
      <c r="I49" s="46">
        <v>-1142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213462</v>
      </c>
      <c r="O49" s="47">
        <f t="shared" si="9"/>
        <v>5.9286765726982367</v>
      </c>
      <c r="P49" s="9"/>
    </row>
    <row r="50" spans="1:119">
      <c r="A50" s="12"/>
      <c r="B50" s="25">
        <v>366</v>
      </c>
      <c r="C50" s="20" t="s">
        <v>80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909788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909788</v>
      </c>
      <c r="O50" s="47">
        <f t="shared" si="9"/>
        <v>25.268379391751147</v>
      </c>
      <c r="P50" s="9"/>
    </row>
    <row r="51" spans="1:119">
      <c r="A51" s="12"/>
      <c r="B51" s="25">
        <v>368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4024551</v>
      </c>
      <c r="L51" s="46">
        <v>0</v>
      </c>
      <c r="M51" s="46">
        <v>0</v>
      </c>
      <c r="N51" s="46">
        <f t="shared" si="11"/>
        <v>4024551</v>
      </c>
      <c r="O51" s="47">
        <f t="shared" si="9"/>
        <v>111.77755867240661</v>
      </c>
      <c r="P51" s="9"/>
    </row>
    <row r="52" spans="1:119">
      <c r="A52" s="12"/>
      <c r="B52" s="25">
        <v>369.9</v>
      </c>
      <c r="C52" s="20" t="s">
        <v>58</v>
      </c>
      <c r="D52" s="46">
        <v>139272</v>
      </c>
      <c r="E52" s="46">
        <v>0</v>
      </c>
      <c r="F52" s="46">
        <v>0</v>
      </c>
      <c r="G52" s="46">
        <v>61480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357710</v>
      </c>
      <c r="N52" s="46">
        <f t="shared" si="11"/>
        <v>558462</v>
      </c>
      <c r="O52" s="47">
        <f t="shared" si="9"/>
        <v>15.510679072351062</v>
      </c>
      <c r="P52" s="9"/>
    </row>
    <row r="53" spans="1:119" ht="15.75">
      <c r="A53" s="29" t="s">
        <v>42</v>
      </c>
      <c r="B53" s="30"/>
      <c r="C53" s="31"/>
      <c r="D53" s="32">
        <f t="shared" ref="D53:M53" si="13">SUM(D54:D55)</f>
        <v>3928182</v>
      </c>
      <c r="E53" s="32">
        <f t="shared" si="13"/>
        <v>0</v>
      </c>
      <c r="F53" s="32">
        <f t="shared" si="13"/>
        <v>1987768</v>
      </c>
      <c r="G53" s="32">
        <f t="shared" si="13"/>
        <v>929796</v>
      </c>
      <c r="H53" s="32">
        <f t="shared" si="13"/>
        <v>0</v>
      </c>
      <c r="I53" s="32">
        <f t="shared" si="13"/>
        <v>2267496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9113242</v>
      </c>
      <c r="O53" s="45">
        <f t="shared" si="9"/>
        <v>253.11045688098875</v>
      </c>
      <c r="P53" s="9"/>
    </row>
    <row r="54" spans="1:119">
      <c r="A54" s="12"/>
      <c r="B54" s="25">
        <v>381</v>
      </c>
      <c r="C54" s="20" t="s">
        <v>59</v>
      </c>
      <c r="D54" s="46">
        <v>3928182</v>
      </c>
      <c r="E54" s="46">
        <v>0</v>
      </c>
      <c r="F54" s="46">
        <v>1987768</v>
      </c>
      <c r="G54" s="46">
        <v>929796</v>
      </c>
      <c r="H54" s="46">
        <v>0</v>
      </c>
      <c r="I54" s="46">
        <v>5500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6851246</v>
      </c>
      <c r="O54" s="47">
        <f t="shared" si="9"/>
        <v>190.28596028329397</v>
      </c>
      <c r="P54" s="9"/>
    </row>
    <row r="55" spans="1:119" ht="15.75" thickBot="1">
      <c r="A55" s="12"/>
      <c r="B55" s="25">
        <v>385</v>
      </c>
      <c r="C55" s="20" t="s">
        <v>74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2261996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2261996</v>
      </c>
      <c r="O55" s="47">
        <f t="shared" si="9"/>
        <v>62.824496597694761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SUM(D5,D11,D21,D34,D43,D46,D53)</f>
        <v>30587548</v>
      </c>
      <c r="E56" s="15">
        <f t="shared" si="14"/>
        <v>1334774</v>
      </c>
      <c r="F56" s="15">
        <f t="shared" si="14"/>
        <v>1988909</v>
      </c>
      <c r="G56" s="15">
        <f t="shared" si="14"/>
        <v>1244335</v>
      </c>
      <c r="H56" s="15">
        <f t="shared" si="14"/>
        <v>0</v>
      </c>
      <c r="I56" s="15">
        <f t="shared" si="14"/>
        <v>18095481</v>
      </c>
      <c r="J56" s="15">
        <f t="shared" si="14"/>
        <v>3155649</v>
      </c>
      <c r="K56" s="15">
        <f t="shared" si="14"/>
        <v>4186487</v>
      </c>
      <c r="L56" s="15">
        <f t="shared" si="14"/>
        <v>0</v>
      </c>
      <c r="M56" s="15">
        <f t="shared" si="14"/>
        <v>359170</v>
      </c>
      <c r="N56" s="15">
        <f t="shared" si="11"/>
        <v>60952353</v>
      </c>
      <c r="O56" s="38">
        <f t="shared" si="9"/>
        <v>1692.8857936397721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9" t="s">
        <v>81</v>
      </c>
      <c r="M58" s="49"/>
      <c r="N58" s="49"/>
      <c r="O58" s="43">
        <v>36005</v>
      </c>
    </row>
    <row r="59" spans="1:119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</row>
    <row r="60" spans="1:119" ht="15.75" customHeight="1" thickBot="1">
      <c r="A60" s="53" t="s">
        <v>76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5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14791898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14791898</v>
      </c>
      <c r="O5" s="33">
        <f t="shared" ref="O5:O36" si="2">(N5/O$55)</f>
        <v>415.74799741420503</v>
      </c>
      <c r="P5" s="6"/>
    </row>
    <row r="6" spans="1:133">
      <c r="A6" s="12"/>
      <c r="B6" s="25">
        <v>311</v>
      </c>
      <c r="C6" s="20" t="s">
        <v>3</v>
      </c>
      <c r="D6" s="46">
        <v>11188564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11188564</v>
      </c>
      <c r="O6" s="47">
        <f t="shared" si="2"/>
        <v>314.471008178982</v>
      </c>
      <c r="P6" s="9"/>
    </row>
    <row r="7" spans="1:133">
      <c r="A7" s="12"/>
      <c r="B7" s="25">
        <v>314.10000000000002</v>
      </c>
      <c r="C7" s="20" t="s">
        <v>11</v>
      </c>
      <c r="D7" s="46">
        <v>2670345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2670345</v>
      </c>
      <c r="O7" s="47">
        <f t="shared" si="2"/>
        <v>75.053964417212399</v>
      </c>
      <c r="P7" s="9"/>
    </row>
    <row r="8" spans="1:133">
      <c r="A8" s="12"/>
      <c r="B8" s="25">
        <v>314.3</v>
      </c>
      <c r="C8" s="20" t="s">
        <v>12</v>
      </c>
      <c r="D8" s="46">
        <v>435707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435707</v>
      </c>
      <c r="O8" s="47">
        <f t="shared" si="2"/>
        <v>12.24618454706428</v>
      </c>
      <c r="P8" s="9"/>
    </row>
    <row r="9" spans="1:133">
      <c r="A9" s="12"/>
      <c r="B9" s="25">
        <v>314.8</v>
      </c>
      <c r="C9" s="20" t="s">
        <v>13</v>
      </c>
      <c r="D9" s="46">
        <v>51902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51902</v>
      </c>
      <c r="O9" s="47">
        <f t="shared" si="2"/>
        <v>1.4587818657072993</v>
      </c>
      <c r="P9" s="9"/>
    </row>
    <row r="10" spans="1:133">
      <c r="A10" s="12"/>
      <c r="B10" s="25">
        <v>316</v>
      </c>
      <c r="C10" s="20" t="s">
        <v>14</v>
      </c>
      <c r="D10" s="46">
        <v>445380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445380</v>
      </c>
      <c r="O10" s="47">
        <f t="shared" si="2"/>
        <v>12.518058405239046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3405090</v>
      </c>
      <c r="E11" s="32">
        <f t="shared" si="3"/>
        <v>1550133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319899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5275122</v>
      </c>
      <c r="O11" s="45">
        <f t="shared" si="2"/>
        <v>148.26504398662132</v>
      </c>
      <c r="P11" s="10"/>
    </row>
    <row r="12" spans="1:133">
      <c r="A12" s="12"/>
      <c r="B12" s="25">
        <v>322</v>
      </c>
      <c r="C12" s="20" t="s">
        <v>0</v>
      </c>
      <c r="D12" s="46">
        <v>761494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761494</v>
      </c>
      <c r="O12" s="47">
        <f t="shared" si="2"/>
        <v>21.402906208718626</v>
      </c>
      <c r="P12" s="9"/>
    </row>
    <row r="13" spans="1:133">
      <c r="A13" s="12"/>
      <c r="B13" s="25">
        <v>323.10000000000002</v>
      </c>
      <c r="C13" s="20" t="s">
        <v>16</v>
      </c>
      <c r="D13" s="46">
        <v>2470047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2470047</v>
      </c>
      <c r="O13" s="47">
        <f t="shared" si="2"/>
        <v>69.424295230332504</v>
      </c>
      <c r="P13" s="9"/>
    </row>
    <row r="14" spans="1:133">
      <c r="A14" s="12"/>
      <c r="B14" s="25">
        <v>323.39999999999998</v>
      </c>
      <c r="C14" s="20" t="s">
        <v>17</v>
      </c>
      <c r="D14" s="46">
        <v>27426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27426</v>
      </c>
      <c r="O14" s="47">
        <f t="shared" si="2"/>
        <v>0.77084797211838441</v>
      </c>
      <c r="P14" s="9"/>
    </row>
    <row r="15" spans="1:133">
      <c r="A15" s="12"/>
      <c r="B15" s="25">
        <v>323.7</v>
      </c>
      <c r="C15" s="20" t="s">
        <v>18</v>
      </c>
      <c r="D15" s="46">
        <v>146123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146123</v>
      </c>
      <c r="O15" s="47">
        <f t="shared" si="2"/>
        <v>4.1070013210039633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233594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233594</v>
      </c>
      <c r="O16" s="47">
        <f t="shared" si="2"/>
        <v>6.5655021220382812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44268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44268</v>
      </c>
      <c r="O17" s="47">
        <f t="shared" si="2"/>
        <v>1.2442170943534108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1013311</v>
      </c>
      <c r="F18" s="46">
        <v>0</v>
      </c>
      <c r="G18" s="46">
        <v>0</v>
      </c>
      <c r="H18" s="46">
        <v>0</v>
      </c>
      <c r="I18" s="46">
        <v>266054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1279365</v>
      </c>
      <c r="O18" s="47">
        <f t="shared" si="2"/>
        <v>35.958430534866075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53845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53845</v>
      </c>
      <c r="O19" s="47">
        <f t="shared" si="2"/>
        <v>1.5133927316675566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258960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258960</v>
      </c>
      <c r="O20" s="47">
        <f t="shared" si="2"/>
        <v>7.2784507715225271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9519430</v>
      </c>
      <c r="E21" s="32">
        <f t="shared" si="5"/>
        <v>262705</v>
      </c>
      <c r="F21" s="32">
        <f t="shared" si="5"/>
        <v>0</v>
      </c>
      <c r="G21" s="32">
        <f t="shared" si="5"/>
        <v>202389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9984524</v>
      </c>
      <c r="O21" s="45">
        <f t="shared" si="2"/>
        <v>280.62969729334719</v>
      </c>
      <c r="P21" s="10"/>
    </row>
    <row r="22" spans="1:16">
      <c r="A22" s="12"/>
      <c r="B22" s="25">
        <v>334.7</v>
      </c>
      <c r="C22" s="20" t="s">
        <v>72</v>
      </c>
      <c r="D22" s="46">
        <v>0</v>
      </c>
      <c r="E22" s="46">
        <v>200000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200000</v>
      </c>
      <c r="O22" s="47">
        <f t="shared" si="2"/>
        <v>5.6212934596250594</v>
      </c>
      <c r="P22" s="9"/>
    </row>
    <row r="23" spans="1:16">
      <c r="A23" s="12"/>
      <c r="B23" s="25">
        <v>335.12</v>
      </c>
      <c r="C23" s="20" t="s">
        <v>28</v>
      </c>
      <c r="D23" s="46">
        <v>2503299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2503299</v>
      </c>
      <c r="O23" s="47">
        <f t="shared" si="2"/>
        <v>70.358891480929756</v>
      </c>
      <c r="P23" s="9"/>
    </row>
    <row r="24" spans="1:16">
      <c r="A24" s="12"/>
      <c r="B24" s="25">
        <v>335.14</v>
      </c>
      <c r="C24" s="20" t="s">
        <v>29</v>
      </c>
      <c r="D24" s="46">
        <v>1062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1062</v>
      </c>
      <c r="O24" s="47">
        <f t="shared" si="2"/>
        <v>2.9849068270609066E-2</v>
      </c>
      <c r="P24" s="9"/>
    </row>
    <row r="25" spans="1:16">
      <c r="A25" s="12"/>
      <c r="B25" s="25">
        <v>335.15</v>
      </c>
      <c r="C25" s="20" t="s">
        <v>30</v>
      </c>
      <c r="D25" s="46">
        <v>9593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9593</v>
      </c>
      <c r="O25" s="47">
        <f t="shared" si="2"/>
        <v>0.26962534079091599</v>
      </c>
      <c r="P25" s="9"/>
    </row>
    <row r="26" spans="1:16">
      <c r="A26" s="12"/>
      <c r="B26" s="25">
        <v>335.18</v>
      </c>
      <c r="C26" s="20" t="s">
        <v>31</v>
      </c>
      <c r="D26" s="46">
        <v>3956965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3956965</v>
      </c>
      <c r="O26" s="47">
        <f t="shared" si="2"/>
        <v>111.21630737232637</v>
      </c>
      <c r="P26" s="9"/>
    </row>
    <row r="27" spans="1:16">
      <c r="A27" s="12"/>
      <c r="B27" s="25">
        <v>335.19</v>
      </c>
      <c r="C27" s="20" t="s">
        <v>73</v>
      </c>
      <c r="D27" s="46">
        <v>1366077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1366077</v>
      </c>
      <c r="O27" s="47">
        <f t="shared" si="2"/>
        <v>38.395598527221111</v>
      </c>
      <c r="P27" s="9"/>
    </row>
    <row r="28" spans="1:16">
      <c r="A28" s="12"/>
      <c r="B28" s="25">
        <v>335.29</v>
      </c>
      <c r="C28" s="20" t="s">
        <v>32</v>
      </c>
      <c r="D28" s="46">
        <v>445651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445651</v>
      </c>
      <c r="O28" s="47">
        <f t="shared" si="2"/>
        <v>12.525675257876838</v>
      </c>
      <c r="P28" s="9"/>
    </row>
    <row r="29" spans="1:16">
      <c r="A29" s="12"/>
      <c r="B29" s="25">
        <v>335.49</v>
      </c>
      <c r="C29" s="20" t="s">
        <v>33</v>
      </c>
      <c r="D29" s="46">
        <v>27689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27689</v>
      </c>
      <c r="O29" s="47">
        <f t="shared" si="2"/>
        <v>0.77823997301779135</v>
      </c>
      <c r="P29" s="9"/>
    </row>
    <row r="30" spans="1:16">
      <c r="A30" s="12"/>
      <c r="B30" s="25">
        <v>337.2</v>
      </c>
      <c r="C30" s="20" t="s">
        <v>34</v>
      </c>
      <c r="D30" s="46">
        <v>93500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93500</v>
      </c>
      <c r="O30" s="47">
        <f t="shared" si="2"/>
        <v>2.6279546923747152</v>
      </c>
      <c r="P30" s="9"/>
    </row>
    <row r="31" spans="1:16">
      <c r="A31" s="12"/>
      <c r="B31" s="25">
        <v>338</v>
      </c>
      <c r="C31" s="20" t="s">
        <v>35</v>
      </c>
      <c r="D31" s="46">
        <v>1115594</v>
      </c>
      <c r="E31" s="46">
        <v>62705</v>
      </c>
      <c r="F31" s="46">
        <v>0</v>
      </c>
      <c r="G31" s="46">
        <v>202389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1380688</v>
      </c>
      <c r="O31" s="47">
        <f t="shared" si="2"/>
        <v>38.80626212091402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SUM(D33:D39)</f>
        <v>682604</v>
      </c>
      <c r="E32" s="32">
        <f t="shared" si="7"/>
        <v>189497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13701777</v>
      </c>
      <c r="J32" s="32">
        <f t="shared" si="7"/>
        <v>2673964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17247842</v>
      </c>
      <c r="O32" s="45">
        <f t="shared" si="2"/>
        <v>484.77590713623204</v>
      </c>
      <c r="P32" s="10"/>
    </row>
    <row r="33" spans="1:16">
      <c r="A33" s="12"/>
      <c r="B33" s="25">
        <v>341.9</v>
      </c>
      <c r="C33" s="20" t="s">
        <v>43</v>
      </c>
      <c r="D33" s="46">
        <v>74348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2673964</v>
      </c>
      <c r="K33" s="46">
        <v>0</v>
      </c>
      <c r="L33" s="46">
        <v>0</v>
      </c>
      <c r="M33" s="46">
        <v>0</v>
      </c>
      <c r="N33" s="46">
        <f t="shared" ref="N33:N39" si="8">SUM(D33:M33)</f>
        <v>2748312</v>
      </c>
      <c r="O33" s="47">
        <f t="shared" si="2"/>
        <v>77.245341353045333</v>
      </c>
      <c r="P33" s="9"/>
    </row>
    <row r="34" spans="1:16">
      <c r="A34" s="12"/>
      <c r="B34" s="25">
        <v>342.2</v>
      </c>
      <c r="C34" s="20" t="s">
        <v>44</v>
      </c>
      <c r="D34" s="46">
        <v>163345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163345</v>
      </c>
      <c r="O34" s="47">
        <f t="shared" si="2"/>
        <v>4.5910509008122773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2727633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2727633</v>
      </c>
      <c r="O35" s="47">
        <f t="shared" si="2"/>
        <v>76.664127715787401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7832384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7832384</v>
      </c>
      <c r="O36" s="47">
        <f t="shared" si="2"/>
        <v>220.14064476235981</v>
      </c>
      <c r="P36" s="9"/>
    </row>
    <row r="37" spans="1:16">
      <c r="A37" s="12"/>
      <c r="B37" s="25">
        <v>343.9</v>
      </c>
      <c r="C37" s="20" t="s">
        <v>47</v>
      </c>
      <c r="D37" s="46">
        <v>51850</v>
      </c>
      <c r="E37" s="46">
        <v>0</v>
      </c>
      <c r="F37" s="46">
        <v>0</v>
      </c>
      <c r="G37" s="46">
        <v>0</v>
      </c>
      <c r="H37" s="46">
        <v>0</v>
      </c>
      <c r="I37" s="46">
        <v>3141760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3193610</v>
      </c>
      <c r="O37" s="47">
        <f t="shared" ref="O37:O53" si="9">(N37/O$55)</f>
        <v>89.761095027965936</v>
      </c>
      <c r="P37" s="9"/>
    </row>
    <row r="38" spans="1:16">
      <c r="A38" s="12"/>
      <c r="B38" s="25">
        <v>347.2</v>
      </c>
      <c r="C38" s="20" t="s">
        <v>48</v>
      </c>
      <c r="D38" s="46">
        <v>372048</v>
      </c>
      <c r="E38" s="46">
        <v>72787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444835</v>
      </c>
      <c r="O38" s="47">
        <f t="shared" si="9"/>
        <v>12.502740380561567</v>
      </c>
      <c r="P38" s="9"/>
    </row>
    <row r="39" spans="1:16">
      <c r="A39" s="12"/>
      <c r="B39" s="25">
        <v>349</v>
      </c>
      <c r="C39" s="20" t="s">
        <v>1</v>
      </c>
      <c r="D39" s="46">
        <v>21013</v>
      </c>
      <c r="E39" s="46">
        <v>116710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137723</v>
      </c>
      <c r="O39" s="47">
        <f t="shared" si="9"/>
        <v>3.8709069956997104</v>
      </c>
      <c r="P39" s="9"/>
    </row>
    <row r="40" spans="1:16" ht="15.75">
      <c r="A40" s="29" t="s">
        <v>41</v>
      </c>
      <c r="B40" s="30"/>
      <c r="C40" s="31"/>
      <c r="D40" s="32">
        <f t="shared" ref="D40:M40" si="10">SUM(D41:D42)</f>
        <v>220290</v>
      </c>
      <c r="E40" s="32">
        <f t="shared" si="10"/>
        <v>693501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913791</v>
      </c>
      <c r="O40" s="45">
        <f t="shared" si="9"/>
        <v>25.683436858821214</v>
      </c>
      <c r="P40" s="10"/>
    </row>
    <row r="41" spans="1:16">
      <c r="A41" s="13"/>
      <c r="B41" s="39">
        <v>351.5</v>
      </c>
      <c r="C41" s="21" t="s">
        <v>52</v>
      </c>
      <c r="D41" s="46">
        <v>149314</v>
      </c>
      <c r="E41" s="46">
        <v>38475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187789</v>
      </c>
      <c r="O41" s="47">
        <f t="shared" si="9"/>
        <v>5.2780853874476517</v>
      </c>
      <c r="P41" s="9"/>
    </row>
    <row r="42" spans="1:16">
      <c r="A42" s="13"/>
      <c r="B42" s="39">
        <v>354</v>
      </c>
      <c r="C42" s="21" t="s">
        <v>53</v>
      </c>
      <c r="D42" s="46">
        <v>70976</v>
      </c>
      <c r="E42" s="46">
        <v>655026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726002</v>
      </c>
      <c r="O42" s="47">
        <f t="shared" si="9"/>
        <v>20.405351471373564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SUM(D44:D48)</f>
        <v>320295</v>
      </c>
      <c r="E43" s="32">
        <f t="shared" si="12"/>
        <v>286276</v>
      </c>
      <c r="F43" s="32">
        <f t="shared" si="12"/>
        <v>2108</v>
      </c>
      <c r="G43" s="32">
        <f t="shared" si="12"/>
        <v>38950</v>
      </c>
      <c r="H43" s="32">
        <f t="shared" si="12"/>
        <v>0</v>
      </c>
      <c r="I43" s="32">
        <f t="shared" si="12"/>
        <v>265498</v>
      </c>
      <c r="J43" s="32">
        <f t="shared" si="12"/>
        <v>7134</v>
      </c>
      <c r="K43" s="32">
        <f t="shared" si="12"/>
        <v>8124526</v>
      </c>
      <c r="L43" s="32">
        <f t="shared" si="12"/>
        <v>0</v>
      </c>
      <c r="M43" s="32">
        <f t="shared" si="12"/>
        <v>851917</v>
      </c>
      <c r="N43" s="32">
        <f t="shared" si="11"/>
        <v>9896704</v>
      </c>
      <c r="O43" s="45">
        <f t="shared" si="9"/>
        <v>278.16138733522581</v>
      </c>
      <c r="P43" s="10"/>
    </row>
    <row r="44" spans="1:16">
      <c r="A44" s="12"/>
      <c r="B44" s="25">
        <v>361.1</v>
      </c>
      <c r="C44" s="20" t="s">
        <v>54</v>
      </c>
      <c r="D44" s="46">
        <v>198749</v>
      </c>
      <c r="E44" s="46">
        <v>76992</v>
      </c>
      <c r="F44" s="46">
        <v>2108</v>
      </c>
      <c r="G44" s="46">
        <v>19097</v>
      </c>
      <c r="H44" s="46">
        <v>0</v>
      </c>
      <c r="I44" s="46">
        <v>260891</v>
      </c>
      <c r="J44" s="46">
        <v>7134</v>
      </c>
      <c r="K44" s="46">
        <v>1073871</v>
      </c>
      <c r="L44" s="46">
        <v>0</v>
      </c>
      <c r="M44" s="46">
        <v>2069</v>
      </c>
      <c r="N44" s="46">
        <f t="shared" si="11"/>
        <v>1640911</v>
      </c>
      <c r="O44" s="47">
        <f t="shared" si="9"/>
        <v>46.12021136063408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3015165</v>
      </c>
      <c r="L45" s="46">
        <v>0</v>
      </c>
      <c r="M45" s="46">
        <v>0</v>
      </c>
      <c r="N45" s="46">
        <f t="shared" si="11"/>
        <v>3015165</v>
      </c>
      <c r="O45" s="47">
        <f t="shared" si="9"/>
        <v>84.745636470951965</v>
      </c>
      <c r="P45" s="9"/>
    </row>
    <row r="46" spans="1:16">
      <c r="A46" s="12"/>
      <c r="B46" s="25">
        <v>364</v>
      </c>
      <c r="C46" s="20" t="s">
        <v>56</v>
      </c>
      <c r="D46" s="46">
        <v>39968</v>
      </c>
      <c r="E46" s="46">
        <v>0</v>
      </c>
      <c r="F46" s="46">
        <v>0</v>
      </c>
      <c r="G46" s="46">
        <v>0</v>
      </c>
      <c r="H46" s="46">
        <v>0</v>
      </c>
      <c r="I46" s="46">
        <v>4607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44575</v>
      </c>
      <c r="O46" s="47">
        <f t="shared" si="9"/>
        <v>1.2528457798139352</v>
      </c>
      <c r="P46" s="9"/>
    </row>
    <row r="47" spans="1:16">
      <c r="A47" s="12"/>
      <c r="B47" s="25">
        <v>368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4035490</v>
      </c>
      <c r="L47" s="46">
        <v>0</v>
      </c>
      <c r="M47" s="46">
        <v>0</v>
      </c>
      <c r="N47" s="46">
        <f t="shared" si="11"/>
        <v>4035490</v>
      </c>
      <c r="O47" s="47">
        <f t="shared" si="9"/>
        <v>113.42336771691166</v>
      </c>
      <c r="P47" s="9"/>
    </row>
    <row r="48" spans="1:16">
      <c r="A48" s="12"/>
      <c r="B48" s="25">
        <v>369.9</v>
      </c>
      <c r="C48" s="20" t="s">
        <v>58</v>
      </c>
      <c r="D48" s="46">
        <v>81578</v>
      </c>
      <c r="E48" s="46">
        <v>209284</v>
      </c>
      <c r="F48" s="46">
        <v>0</v>
      </c>
      <c r="G48" s="46">
        <v>19853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849848</v>
      </c>
      <c r="N48" s="46">
        <f t="shared" si="11"/>
        <v>1160563</v>
      </c>
      <c r="O48" s="47">
        <f t="shared" si="9"/>
        <v>32.619326006914193</v>
      </c>
      <c r="P48" s="9"/>
    </row>
    <row r="49" spans="1:119" ht="15.75">
      <c r="A49" s="29" t="s">
        <v>42</v>
      </c>
      <c r="B49" s="30"/>
      <c r="C49" s="31"/>
      <c r="D49" s="32">
        <f t="shared" ref="D49:M49" si="13">SUM(D50:D52)</f>
        <v>7548880</v>
      </c>
      <c r="E49" s="32">
        <f t="shared" si="13"/>
        <v>1615383</v>
      </c>
      <c r="F49" s="32">
        <f t="shared" si="13"/>
        <v>1982301</v>
      </c>
      <c r="G49" s="32">
        <f t="shared" si="13"/>
        <v>354791</v>
      </c>
      <c r="H49" s="32">
        <f t="shared" si="13"/>
        <v>0</v>
      </c>
      <c r="I49" s="32">
        <f t="shared" si="13"/>
        <v>7545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11508900</v>
      </c>
      <c r="O49" s="45">
        <f t="shared" si="9"/>
        <v>323.47452148739427</v>
      </c>
      <c r="P49" s="9"/>
    </row>
    <row r="50" spans="1:119">
      <c r="A50" s="12"/>
      <c r="B50" s="25">
        <v>381</v>
      </c>
      <c r="C50" s="20" t="s">
        <v>59</v>
      </c>
      <c r="D50" s="46">
        <v>3675921</v>
      </c>
      <c r="E50" s="46">
        <v>97493</v>
      </c>
      <c r="F50" s="46">
        <v>1982301</v>
      </c>
      <c r="G50" s="46">
        <v>354791</v>
      </c>
      <c r="H50" s="46">
        <v>0</v>
      </c>
      <c r="I50" s="46">
        <v>7545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6118051</v>
      </c>
      <c r="O50" s="47">
        <f t="shared" si="9"/>
        <v>171.95680035976278</v>
      </c>
      <c r="P50" s="9"/>
    </row>
    <row r="51" spans="1:119">
      <c r="A51" s="12"/>
      <c r="B51" s="25">
        <v>384</v>
      </c>
      <c r="C51" s="20" t="s">
        <v>60</v>
      </c>
      <c r="D51" s="46">
        <v>390849</v>
      </c>
      <c r="E51" s="46">
        <v>1517890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1908739</v>
      </c>
      <c r="O51" s="47">
        <f t="shared" si="9"/>
        <v>53.647910284156382</v>
      </c>
      <c r="P51" s="9"/>
    </row>
    <row r="52" spans="1:119" ht="15.75" thickBot="1">
      <c r="A52" s="12"/>
      <c r="B52" s="25">
        <v>385</v>
      </c>
      <c r="C52" s="20" t="s">
        <v>74</v>
      </c>
      <c r="D52" s="46">
        <v>3482110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3482110</v>
      </c>
      <c r="O52" s="47">
        <f t="shared" si="9"/>
        <v>97.869810843475079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SUM(D5,D11,D21,D32,D40,D43,D49)</f>
        <v>36488487</v>
      </c>
      <c r="E53" s="15">
        <f t="shared" si="14"/>
        <v>4597495</v>
      </c>
      <c r="F53" s="15">
        <f t="shared" si="14"/>
        <v>1984409</v>
      </c>
      <c r="G53" s="15">
        <f t="shared" si="14"/>
        <v>596130</v>
      </c>
      <c r="H53" s="15">
        <f t="shared" si="14"/>
        <v>0</v>
      </c>
      <c r="I53" s="15">
        <f t="shared" si="14"/>
        <v>14294719</v>
      </c>
      <c r="J53" s="15">
        <f t="shared" si="14"/>
        <v>2681098</v>
      </c>
      <c r="K53" s="15">
        <f t="shared" si="14"/>
        <v>8124526</v>
      </c>
      <c r="L53" s="15">
        <f t="shared" si="14"/>
        <v>0</v>
      </c>
      <c r="M53" s="15">
        <f t="shared" si="14"/>
        <v>851917</v>
      </c>
      <c r="N53" s="15">
        <f t="shared" si="11"/>
        <v>69618781</v>
      </c>
      <c r="O53" s="38">
        <f t="shared" si="9"/>
        <v>1956.737991511847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9" t="s">
        <v>75</v>
      </c>
      <c r="M55" s="49"/>
      <c r="N55" s="49"/>
      <c r="O55" s="43">
        <v>35579</v>
      </c>
    </row>
    <row r="56" spans="1:119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</row>
    <row r="57" spans="1:119" ht="15.75" thickBot="1">
      <c r="A57" s="53" t="s">
        <v>76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14057857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14057857</v>
      </c>
      <c r="O5" s="33">
        <f t="shared" ref="O5:O36" si="2">(N5/O$58)</f>
        <v>415.04109710371705</v>
      </c>
      <c r="P5" s="6"/>
    </row>
    <row r="6" spans="1:133">
      <c r="A6" s="12"/>
      <c r="B6" s="25">
        <v>311</v>
      </c>
      <c r="C6" s="20" t="s">
        <v>3</v>
      </c>
      <c r="D6" s="46">
        <v>10856015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10856015</v>
      </c>
      <c r="O6" s="47">
        <f t="shared" si="2"/>
        <v>320.51061379941541</v>
      </c>
      <c r="P6" s="9"/>
    </row>
    <row r="7" spans="1:133">
      <c r="A7" s="12"/>
      <c r="B7" s="25">
        <v>314.10000000000002</v>
      </c>
      <c r="C7" s="20" t="s">
        <v>11</v>
      </c>
      <c r="D7" s="46">
        <v>2306021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2306021</v>
      </c>
      <c r="O7" s="47">
        <f t="shared" si="2"/>
        <v>68.082459921466736</v>
      </c>
      <c r="P7" s="9"/>
    </row>
    <row r="8" spans="1:133">
      <c r="A8" s="12"/>
      <c r="B8" s="25">
        <v>314.3</v>
      </c>
      <c r="C8" s="20" t="s">
        <v>12</v>
      </c>
      <c r="D8" s="46">
        <v>419135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419135</v>
      </c>
      <c r="O8" s="47">
        <f t="shared" si="2"/>
        <v>12.374450119571314</v>
      </c>
      <c r="P8" s="9"/>
    </row>
    <row r="9" spans="1:133">
      <c r="A9" s="12"/>
      <c r="B9" s="25">
        <v>314.8</v>
      </c>
      <c r="C9" s="20" t="s">
        <v>13</v>
      </c>
      <c r="D9" s="46">
        <v>48459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48459</v>
      </c>
      <c r="O9" s="47">
        <f t="shared" si="2"/>
        <v>1.4306929231495971</v>
      </c>
      <c r="P9" s="9"/>
    </row>
    <row r="10" spans="1:133">
      <c r="A10" s="12"/>
      <c r="B10" s="25">
        <v>316</v>
      </c>
      <c r="C10" s="20" t="s">
        <v>14</v>
      </c>
      <c r="D10" s="46">
        <v>428227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428227</v>
      </c>
      <c r="O10" s="47">
        <f t="shared" si="2"/>
        <v>12.642880340113962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3271368</v>
      </c>
      <c r="E11" s="32">
        <f t="shared" si="3"/>
        <v>1021202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173279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4465849</v>
      </c>
      <c r="O11" s="45">
        <f t="shared" si="2"/>
        <v>131.84874966785745</v>
      </c>
      <c r="P11" s="10"/>
    </row>
    <row r="12" spans="1:133">
      <c r="A12" s="12"/>
      <c r="B12" s="25">
        <v>322</v>
      </c>
      <c r="C12" s="20" t="s">
        <v>0</v>
      </c>
      <c r="D12" s="46">
        <v>694576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694576</v>
      </c>
      <c r="O12" s="47">
        <f t="shared" si="2"/>
        <v>20.506509993800005</v>
      </c>
      <c r="P12" s="9"/>
    </row>
    <row r="13" spans="1:133">
      <c r="A13" s="12"/>
      <c r="B13" s="25">
        <v>323.10000000000002</v>
      </c>
      <c r="C13" s="20" t="s">
        <v>16</v>
      </c>
      <c r="D13" s="46">
        <v>2340420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2340420</v>
      </c>
      <c r="O13" s="47">
        <f t="shared" si="2"/>
        <v>69.098048478049066</v>
      </c>
      <c r="P13" s="9"/>
    </row>
    <row r="14" spans="1:133">
      <c r="A14" s="12"/>
      <c r="B14" s="25">
        <v>323.39999999999998</v>
      </c>
      <c r="C14" s="20" t="s">
        <v>17</v>
      </c>
      <c r="D14" s="46">
        <v>39717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39717</v>
      </c>
      <c r="O14" s="47">
        <f t="shared" si="2"/>
        <v>1.1725960260990227</v>
      </c>
      <c r="P14" s="9"/>
    </row>
    <row r="15" spans="1:133">
      <c r="A15" s="12"/>
      <c r="B15" s="25">
        <v>323.7</v>
      </c>
      <c r="C15" s="20" t="s">
        <v>18</v>
      </c>
      <c r="D15" s="46">
        <v>196655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196655</v>
      </c>
      <c r="O15" s="47">
        <f t="shared" si="2"/>
        <v>5.8059992323816836</v>
      </c>
      <c r="P15" s="9"/>
    </row>
    <row r="16" spans="1:133">
      <c r="A16" s="12"/>
      <c r="B16" s="25">
        <v>324.02</v>
      </c>
      <c r="C16" s="20" t="s">
        <v>19</v>
      </c>
      <c r="D16" s="46">
        <v>0</v>
      </c>
      <c r="E16" s="46">
        <v>207243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207243</v>
      </c>
      <c r="O16" s="47">
        <f t="shared" si="2"/>
        <v>6.1185970299075905</v>
      </c>
      <c r="P16" s="9"/>
    </row>
    <row r="17" spans="1:16">
      <c r="A17" s="12"/>
      <c r="B17" s="25">
        <v>324.02100000000002</v>
      </c>
      <c r="C17" s="20" t="s">
        <v>20</v>
      </c>
      <c r="D17" s="46">
        <v>0</v>
      </c>
      <c r="E17" s="46">
        <v>31582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31582</v>
      </c>
      <c r="O17" s="47">
        <f t="shared" si="2"/>
        <v>0.93242006436184344</v>
      </c>
      <c r="P17" s="9"/>
    </row>
    <row r="18" spans="1:16">
      <c r="A18" s="12"/>
      <c r="B18" s="25">
        <v>324.02999999999997</v>
      </c>
      <c r="C18" s="20" t="s">
        <v>21</v>
      </c>
      <c r="D18" s="46">
        <v>0</v>
      </c>
      <c r="E18" s="46">
        <v>596737</v>
      </c>
      <c r="F18" s="46">
        <v>0</v>
      </c>
      <c r="G18" s="46">
        <v>0</v>
      </c>
      <c r="H18" s="46">
        <v>0</v>
      </c>
      <c r="I18" s="46">
        <v>144113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740850</v>
      </c>
      <c r="O18" s="47">
        <f t="shared" si="2"/>
        <v>21.872693454577661</v>
      </c>
      <c r="P18" s="9"/>
    </row>
    <row r="19" spans="1:16">
      <c r="A19" s="12"/>
      <c r="B19" s="25">
        <v>324.03100000000001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29166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29166</v>
      </c>
      <c r="O19" s="47">
        <f t="shared" si="2"/>
        <v>0.86109060848513475</v>
      </c>
      <c r="P19" s="9"/>
    </row>
    <row r="20" spans="1:16">
      <c r="A20" s="12"/>
      <c r="B20" s="25">
        <v>324.07</v>
      </c>
      <c r="C20" s="20" t="s">
        <v>23</v>
      </c>
      <c r="D20" s="46">
        <v>0</v>
      </c>
      <c r="E20" s="46">
        <v>185640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185640</v>
      </c>
      <c r="O20" s="47">
        <f t="shared" si="2"/>
        <v>5.4807947801954473</v>
      </c>
      <c r="P20" s="9"/>
    </row>
    <row r="21" spans="1:16" ht="15.75">
      <c r="A21" s="29" t="s">
        <v>24</v>
      </c>
      <c r="B21" s="30"/>
      <c r="C21" s="31"/>
      <c r="D21" s="32">
        <f t="shared" ref="D21:M21" si="4">SUM(D22:D32)</f>
        <v>7678183</v>
      </c>
      <c r="E21" s="32">
        <f t="shared" si="4"/>
        <v>12265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1085348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 t="shared" si="1"/>
        <v>8775796</v>
      </c>
      <c r="O21" s="45">
        <f t="shared" si="2"/>
        <v>259.09468276696879</v>
      </c>
      <c r="P21" s="10"/>
    </row>
    <row r="22" spans="1:16">
      <c r="A22" s="12"/>
      <c r="B22" s="25">
        <v>334.31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465863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5">SUM(D22:M22)</f>
        <v>465863</v>
      </c>
      <c r="O22" s="47">
        <f t="shared" si="2"/>
        <v>13.754037377107259</v>
      </c>
      <c r="P22" s="9"/>
    </row>
    <row r="23" spans="1:16">
      <c r="A23" s="12"/>
      <c r="B23" s="25">
        <v>334.36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619485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619485</v>
      </c>
      <c r="O23" s="47">
        <f t="shared" si="2"/>
        <v>18.289539724247881</v>
      </c>
      <c r="P23" s="9"/>
    </row>
    <row r="24" spans="1:16">
      <c r="A24" s="12"/>
      <c r="B24" s="25">
        <v>334.39</v>
      </c>
      <c r="C24" s="20" t="s">
        <v>27</v>
      </c>
      <c r="D24" s="46">
        <v>75160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75160</v>
      </c>
      <c r="O24" s="47">
        <f t="shared" si="2"/>
        <v>2.2190074104691329</v>
      </c>
      <c r="P24" s="9"/>
    </row>
    <row r="25" spans="1:16">
      <c r="A25" s="12"/>
      <c r="B25" s="25">
        <v>335.12</v>
      </c>
      <c r="C25" s="20" t="s">
        <v>28</v>
      </c>
      <c r="D25" s="46">
        <v>2397957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2397957</v>
      </c>
      <c r="O25" s="47">
        <f t="shared" si="2"/>
        <v>70.796758288801627</v>
      </c>
      <c r="P25" s="9"/>
    </row>
    <row r="26" spans="1:16">
      <c r="A26" s="12"/>
      <c r="B26" s="25">
        <v>335.14</v>
      </c>
      <c r="C26" s="20" t="s">
        <v>29</v>
      </c>
      <c r="D26" s="46">
        <v>1395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1395</v>
      </c>
      <c r="O26" s="47">
        <f t="shared" si="2"/>
        <v>4.1185675061261848E-2</v>
      </c>
      <c r="P26" s="9"/>
    </row>
    <row r="27" spans="1:16">
      <c r="A27" s="12"/>
      <c r="B27" s="25">
        <v>335.15</v>
      </c>
      <c r="C27" s="20" t="s">
        <v>30</v>
      </c>
      <c r="D27" s="46">
        <v>19466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19466</v>
      </c>
      <c r="O27" s="47">
        <f t="shared" si="2"/>
        <v>0.57470992884768679</v>
      </c>
      <c r="P27" s="9"/>
    </row>
    <row r="28" spans="1:16">
      <c r="A28" s="12"/>
      <c r="B28" s="25">
        <v>335.18</v>
      </c>
      <c r="C28" s="20" t="s">
        <v>31</v>
      </c>
      <c r="D28" s="46">
        <v>3934436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3934436</v>
      </c>
      <c r="O28" s="47">
        <f t="shared" si="2"/>
        <v>116.15942841959198</v>
      </c>
      <c r="P28" s="9"/>
    </row>
    <row r="29" spans="1:16">
      <c r="A29" s="12"/>
      <c r="B29" s="25">
        <v>335.29</v>
      </c>
      <c r="C29" s="20" t="s">
        <v>32</v>
      </c>
      <c r="D29" s="46">
        <v>10188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10188</v>
      </c>
      <c r="O29" s="47">
        <f t="shared" si="2"/>
        <v>0.30078828496353816</v>
      </c>
      <c r="P29" s="9"/>
    </row>
    <row r="30" spans="1:16">
      <c r="A30" s="12"/>
      <c r="B30" s="25">
        <v>335.49</v>
      </c>
      <c r="C30" s="20" t="s">
        <v>33</v>
      </c>
      <c r="D30" s="46">
        <v>25685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25685</v>
      </c>
      <c r="O30" s="47">
        <f t="shared" si="2"/>
        <v>0.75831832541111865</v>
      </c>
      <c r="P30" s="9"/>
    </row>
    <row r="31" spans="1:16">
      <c r="A31" s="12"/>
      <c r="B31" s="25">
        <v>337.2</v>
      </c>
      <c r="C31" s="20" t="s">
        <v>34</v>
      </c>
      <c r="D31" s="46">
        <v>93500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93500</v>
      </c>
      <c r="O31" s="47">
        <f t="shared" si="2"/>
        <v>2.7604735614537508</v>
      </c>
      <c r="P31" s="9"/>
    </row>
    <row r="32" spans="1:16">
      <c r="A32" s="12"/>
      <c r="B32" s="25">
        <v>338</v>
      </c>
      <c r="C32" s="20" t="s">
        <v>35</v>
      </c>
      <c r="D32" s="46">
        <v>1120396</v>
      </c>
      <c r="E32" s="46">
        <v>12265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1132661</v>
      </c>
      <c r="O32" s="47">
        <f t="shared" si="2"/>
        <v>33.440435771013554</v>
      </c>
      <c r="P32" s="9"/>
    </row>
    <row r="33" spans="1:16" ht="15.75">
      <c r="A33" s="29" t="s">
        <v>40</v>
      </c>
      <c r="B33" s="30"/>
      <c r="C33" s="31"/>
      <c r="D33" s="32">
        <f t="shared" ref="D33:M33" si="6">SUM(D34:D41)</f>
        <v>576461</v>
      </c>
      <c r="E33" s="32">
        <f t="shared" si="6"/>
        <v>180861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13113571</v>
      </c>
      <c r="J33" s="32">
        <f t="shared" si="6"/>
        <v>2855311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16726204</v>
      </c>
      <c r="O33" s="45">
        <f t="shared" si="2"/>
        <v>493.82079064686604</v>
      </c>
      <c r="P33" s="10"/>
    </row>
    <row r="34" spans="1:16">
      <c r="A34" s="12"/>
      <c r="B34" s="25">
        <v>341.9</v>
      </c>
      <c r="C34" s="20" t="s">
        <v>43</v>
      </c>
      <c r="D34" s="46">
        <v>23241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2855311</v>
      </c>
      <c r="K34" s="46">
        <v>0</v>
      </c>
      <c r="L34" s="46">
        <v>0</v>
      </c>
      <c r="M34" s="46">
        <v>0</v>
      </c>
      <c r="N34" s="46">
        <f t="shared" ref="N34:N40" si="7">SUM(D34:M34)</f>
        <v>2878552</v>
      </c>
      <c r="O34" s="47">
        <f t="shared" si="2"/>
        <v>84.985740013580937</v>
      </c>
      <c r="P34" s="9"/>
    </row>
    <row r="35" spans="1:16">
      <c r="A35" s="12"/>
      <c r="B35" s="25">
        <v>342.2</v>
      </c>
      <c r="C35" s="20" t="s">
        <v>44</v>
      </c>
      <c r="D35" s="46">
        <v>163345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163345</v>
      </c>
      <c r="O35" s="47">
        <f t="shared" si="2"/>
        <v>4.8225620737504062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2635103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2635103</v>
      </c>
      <c r="O36" s="47">
        <f t="shared" si="2"/>
        <v>77.798204954090522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7828428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7828428</v>
      </c>
      <c r="O37" s="47">
        <f t="shared" ref="O37:O56" si="8">(N37/O$58)</f>
        <v>231.12479702400285</v>
      </c>
      <c r="P37" s="9"/>
    </row>
    <row r="38" spans="1:16">
      <c r="A38" s="12"/>
      <c r="B38" s="25">
        <v>343.9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2650040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2650040</v>
      </c>
      <c r="O38" s="47">
        <f t="shared" si="8"/>
        <v>78.239201676950785</v>
      </c>
      <c r="P38" s="9"/>
    </row>
    <row r="39" spans="1:16">
      <c r="A39" s="12"/>
      <c r="B39" s="25">
        <v>347.2</v>
      </c>
      <c r="C39" s="20" t="s">
        <v>48</v>
      </c>
      <c r="D39" s="46">
        <v>355610</v>
      </c>
      <c r="E39" s="46">
        <v>57003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412613</v>
      </c>
      <c r="O39" s="47">
        <f t="shared" si="8"/>
        <v>12.181896017241888</v>
      </c>
      <c r="P39" s="9"/>
    </row>
    <row r="40" spans="1:16">
      <c r="A40" s="12"/>
      <c r="B40" s="25">
        <v>347.4</v>
      </c>
      <c r="C40" s="20" t="s">
        <v>49</v>
      </c>
      <c r="D40" s="46">
        <v>0</v>
      </c>
      <c r="E40" s="46">
        <v>123858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123858</v>
      </c>
      <c r="O40" s="47">
        <f t="shared" si="8"/>
        <v>3.6567565173747454</v>
      </c>
      <c r="P40" s="9"/>
    </row>
    <row r="41" spans="1:16">
      <c r="A41" s="12"/>
      <c r="B41" s="25">
        <v>349</v>
      </c>
      <c r="C41" s="20" t="s">
        <v>1</v>
      </c>
      <c r="D41" s="46">
        <v>34265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6" si="9">SUM(D41:M41)</f>
        <v>34265</v>
      </c>
      <c r="O41" s="47">
        <f t="shared" si="8"/>
        <v>1.0116323698739333</v>
      </c>
      <c r="P41" s="9"/>
    </row>
    <row r="42" spans="1:16" ht="15.75">
      <c r="A42" s="29" t="s">
        <v>41</v>
      </c>
      <c r="B42" s="30"/>
      <c r="C42" s="31"/>
      <c r="D42" s="32">
        <f t="shared" ref="D42:M42" si="10">SUM(D43:D44)</f>
        <v>309225</v>
      </c>
      <c r="E42" s="32">
        <f t="shared" si="10"/>
        <v>17594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326819</v>
      </c>
      <c r="O42" s="45">
        <f t="shared" si="8"/>
        <v>9.6489327153021751</v>
      </c>
      <c r="P42" s="10"/>
    </row>
    <row r="43" spans="1:16">
      <c r="A43" s="13"/>
      <c r="B43" s="39">
        <v>351.5</v>
      </c>
      <c r="C43" s="21" t="s">
        <v>52</v>
      </c>
      <c r="D43" s="46">
        <v>238249</v>
      </c>
      <c r="E43" s="46">
        <v>17594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255843</v>
      </c>
      <c r="O43" s="47">
        <f t="shared" si="8"/>
        <v>7.5534528062354225</v>
      </c>
      <c r="P43" s="9"/>
    </row>
    <row r="44" spans="1:16">
      <c r="A44" s="13"/>
      <c r="B44" s="39">
        <v>354</v>
      </c>
      <c r="C44" s="21" t="s">
        <v>53</v>
      </c>
      <c r="D44" s="46">
        <v>70976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70976</v>
      </c>
      <c r="O44" s="47">
        <f t="shared" si="8"/>
        <v>2.0954799090667531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SUM(D46:D50)</f>
        <v>918597</v>
      </c>
      <c r="E45" s="32">
        <f t="shared" si="11"/>
        <v>301794</v>
      </c>
      <c r="F45" s="32">
        <f t="shared" si="11"/>
        <v>3644</v>
      </c>
      <c r="G45" s="32">
        <f t="shared" si="11"/>
        <v>46757</v>
      </c>
      <c r="H45" s="32">
        <f t="shared" si="11"/>
        <v>0</v>
      </c>
      <c r="I45" s="32">
        <f t="shared" si="11"/>
        <v>436388</v>
      </c>
      <c r="J45" s="32">
        <f t="shared" si="11"/>
        <v>12914</v>
      </c>
      <c r="K45" s="32">
        <f t="shared" si="11"/>
        <v>5148030</v>
      </c>
      <c r="L45" s="32">
        <f t="shared" si="11"/>
        <v>0</v>
      </c>
      <c r="M45" s="32">
        <f t="shared" si="11"/>
        <v>993453</v>
      </c>
      <c r="N45" s="32">
        <f t="shared" si="9"/>
        <v>7861577</v>
      </c>
      <c r="O45" s="45">
        <f t="shared" si="8"/>
        <v>232.10348085382776</v>
      </c>
      <c r="P45" s="10"/>
    </row>
    <row r="46" spans="1:16">
      <c r="A46" s="12"/>
      <c r="B46" s="25">
        <v>361.1</v>
      </c>
      <c r="C46" s="20" t="s">
        <v>54</v>
      </c>
      <c r="D46" s="46">
        <v>334120</v>
      </c>
      <c r="E46" s="46">
        <v>172321</v>
      </c>
      <c r="F46" s="46">
        <v>3644</v>
      </c>
      <c r="G46" s="46">
        <v>16162</v>
      </c>
      <c r="H46" s="46">
        <v>0</v>
      </c>
      <c r="I46" s="46">
        <v>419860</v>
      </c>
      <c r="J46" s="46">
        <v>12914</v>
      </c>
      <c r="K46" s="46">
        <v>729108</v>
      </c>
      <c r="L46" s="46">
        <v>0</v>
      </c>
      <c r="M46" s="46">
        <v>4164</v>
      </c>
      <c r="N46" s="46">
        <f t="shared" si="9"/>
        <v>1692293</v>
      </c>
      <c r="O46" s="47">
        <f t="shared" si="8"/>
        <v>49.962888606772758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1148529</v>
      </c>
      <c r="L47" s="46">
        <v>0</v>
      </c>
      <c r="M47" s="46">
        <v>0</v>
      </c>
      <c r="N47" s="46">
        <f t="shared" si="9"/>
        <v>1148529</v>
      </c>
      <c r="O47" s="47">
        <f t="shared" si="8"/>
        <v>33.908919134362726</v>
      </c>
      <c r="P47" s="9"/>
    </row>
    <row r="48" spans="1:16">
      <c r="A48" s="12"/>
      <c r="B48" s="25">
        <v>364</v>
      </c>
      <c r="C48" s="20" t="s">
        <v>56</v>
      </c>
      <c r="D48" s="46">
        <v>43642</v>
      </c>
      <c r="E48" s="46">
        <v>0</v>
      </c>
      <c r="F48" s="46">
        <v>0</v>
      </c>
      <c r="G48" s="46">
        <v>0</v>
      </c>
      <c r="H48" s="46">
        <v>0</v>
      </c>
      <c r="I48" s="46">
        <v>16528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60170</v>
      </c>
      <c r="O48" s="47">
        <f t="shared" si="8"/>
        <v>1.7764459271943551</v>
      </c>
      <c r="P48" s="9"/>
    </row>
    <row r="49" spans="1:119">
      <c r="A49" s="12"/>
      <c r="B49" s="25">
        <v>368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3270393</v>
      </c>
      <c r="L49" s="46">
        <v>0</v>
      </c>
      <c r="M49" s="46">
        <v>0</v>
      </c>
      <c r="N49" s="46">
        <f t="shared" si="9"/>
        <v>3270393</v>
      </c>
      <c r="O49" s="47">
        <f t="shared" si="8"/>
        <v>96.554368043459007</v>
      </c>
      <c r="P49" s="9"/>
    </row>
    <row r="50" spans="1:119">
      <c r="A50" s="12"/>
      <c r="B50" s="25">
        <v>369.9</v>
      </c>
      <c r="C50" s="20" t="s">
        <v>58</v>
      </c>
      <c r="D50" s="46">
        <v>540835</v>
      </c>
      <c r="E50" s="46">
        <v>129473</v>
      </c>
      <c r="F50" s="46">
        <v>0</v>
      </c>
      <c r="G50" s="46">
        <v>30595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989289</v>
      </c>
      <c r="N50" s="46">
        <f t="shared" si="9"/>
        <v>1690192</v>
      </c>
      <c r="O50" s="47">
        <f t="shared" si="8"/>
        <v>49.900859142038911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SUM(D52:D55)</f>
        <v>3801605</v>
      </c>
      <c r="E51" s="32">
        <f t="shared" si="12"/>
        <v>39095</v>
      </c>
      <c r="F51" s="32">
        <f t="shared" si="12"/>
        <v>1979613</v>
      </c>
      <c r="G51" s="32">
        <f t="shared" si="12"/>
        <v>1778263</v>
      </c>
      <c r="H51" s="32">
        <f t="shared" si="12"/>
        <v>0</v>
      </c>
      <c r="I51" s="32">
        <f t="shared" si="12"/>
        <v>3277138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9"/>
        <v>10875714</v>
      </c>
      <c r="O51" s="45">
        <f t="shared" si="8"/>
        <v>321.0922027693307</v>
      </c>
      <c r="P51" s="9"/>
    </row>
    <row r="52" spans="1:119">
      <c r="A52" s="12"/>
      <c r="B52" s="25">
        <v>381</v>
      </c>
      <c r="C52" s="20" t="s">
        <v>59</v>
      </c>
      <c r="D52" s="46">
        <v>3413362</v>
      </c>
      <c r="E52" s="46">
        <v>39095</v>
      </c>
      <c r="F52" s="46">
        <v>0</v>
      </c>
      <c r="G52" s="46">
        <v>1778263</v>
      </c>
      <c r="H52" s="46">
        <v>0</v>
      </c>
      <c r="I52" s="46">
        <v>191469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5422189</v>
      </c>
      <c r="O52" s="47">
        <f t="shared" si="8"/>
        <v>160.08352277759735</v>
      </c>
      <c r="P52" s="9"/>
    </row>
    <row r="53" spans="1:119">
      <c r="A53" s="12"/>
      <c r="B53" s="25">
        <v>382</v>
      </c>
      <c r="C53" s="20" t="s">
        <v>69</v>
      </c>
      <c r="D53" s="46">
        <v>0</v>
      </c>
      <c r="E53" s="46">
        <v>0</v>
      </c>
      <c r="F53" s="46">
        <v>1979613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1979613</v>
      </c>
      <c r="O53" s="47">
        <f t="shared" si="8"/>
        <v>58.4456614803224</v>
      </c>
      <c r="P53" s="9"/>
    </row>
    <row r="54" spans="1:119">
      <c r="A54" s="12"/>
      <c r="B54" s="25">
        <v>384</v>
      </c>
      <c r="C54" s="20" t="s">
        <v>60</v>
      </c>
      <c r="D54" s="46">
        <v>388243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388243</v>
      </c>
      <c r="O54" s="47">
        <f t="shared" si="8"/>
        <v>11.462401464379557</v>
      </c>
      <c r="P54" s="9"/>
    </row>
    <row r="55" spans="1:119" ht="15.75" thickBot="1">
      <c r="A55" s="12"/>
      <c r="B55" s="25">
        <v>389.4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3085669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3085669</v>
      </c>
      <c r="O55" s="47">
        <f t="shared" si="8"/>
        <v>91.100617047031378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3">SUM(D5,D11,D21,D33,D42,D45,D51)</f>
        <v>30613296</v>
      </c>
      <c r="E56" s="15">
        <f t="shared" si="13"/>
        <v>1572811</v>
      </c>
      <c r="F56" s="15">
        <f t="shared" si="13"/>
        <v>1983257</v>
      </c>
      <c r="G56" s="15">
        <f t="shared" si="13"/>
        <v>1825020</v>
      </c>
      <c r="H56" s="15">
        <f t="shared" si="13"/>
        <v>0</v>
      </c>
      <c r="I56" s="15">
        <f t="shared" si="13"/>
        <v>18085724</v>
      </c>
      <c r="J56" s="15">
        <f t="shared" si="13"/>
        <v>2868225</v>
      </c>
      <c r="K56" s="15">
        <f t="shared" si="13"/>
        <v>5148030</v>
      </c>
      <c r="L56" s="15">
        <f t="shared" si="13"/>
        <v>0</v>
      </c>
      <c r="M56" s="15">
        <f t="shared" si="13"/>
        <v>993453</v>
      </c>
      <c r="N56" s="15">
        <f t="shared" si="9"/>
        <v>63089816</v>
      </c>
      <c r="O56" s="38">
        <f t="shared" si="8"/>
        <v>1862.6499365238699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9" t="s">
        <v>68</v>
      </c>
      <c r="M58" s="49"/>
      <c r="N58" s="49"/>
      <c r="O58" s="43">
        <v>33871</v>
      </c>
    </row>
    <row r="59" spans="1:119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</row>
    <row r="60" spans="1:119" ht="15.75" thickBot="1">
      <c r="A60" s="53" t="s">
        <v>76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5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13073464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13073464</v>
      </c>
      <c r="O5" s="33">
        <f t="shared" ref="O5:O36" si="2">(N5/O$59)</f>
        <v>388.4207023590231</v>
      </c>
      <c r="P5" s="6"/>
    </row>
    <row r="6" spans="1:133">
      <c r="A6" s="12"/>
      <c r="B6" s="25">
        <v>311</v>
      </c>
      <c r="C6" s="20" t="s">
        <v>3</v>
      </c>
      <c r="D6" s="46">
        <v>9862838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9862838</v>
      </c>
      <c r="O6" s="47">
        <f t="shared" si="2"/>
        <v>293.03101788579238</v>
      </c>
      <c r="P6" s="9"/>
    </row>
    <row r="7" spans="1:133">
      <c r="A7" s="12"/>
      <c r="B7" s="25">
        <v>314.10000000000002</v>
      </c>
      <c r="C7" s="20" t="s">
        <v>11</v>
      </c>
      <c r="D7" s="46">
        <v>2268895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2268895</v>
      </c>
      <c r="O7" s="47">
        <f t="shared" si="2"/>
        <v>67.410273931903262</v>
      </c>
      <c r="P7" s="9"/>
    </row>
    <row r="8" spans="1:133">
      <c r="A8" s="12"/>
      <c r="B8" s="25">
        <v>314.3</v>
      </c>
      <c r="C8" s="20" t="s">
        <v>12</v>
      </c>
      <c r="D8" s="46">
        <v>443857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443857</v>
      </c>
      <c r="O8" s="47">
        <f t="shared" si="2"/>
        <v>13.187266028878721</v>
      </c>
      <c r="P8" s="9"/>
    </row>
    <row r="9" spans="1:133">
      <c r="A9" s="12"/>
      <c r="B9" s="25">
        <v>314.8</v>
      </c>
      <c r="C9" s="20" t="s">
        <v>13</v>
      </c>
      <c r="D9" s="46">
        <v>55835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55835</v>
      </c>
      <c r="O9" s="47">
        <f t="shared" si="2"/>
        <v>1.658892388139521</v>
      </c>
      <c r="P9" s="9"/>
    </row>
    <row r="10" spans="1:133">
      <c r="A10" s="12"/>
      <c r="B10" s="25">
        <v>316</v>
      </c>
      <c r="C10" s="20" t="s">
        <v>14</v>
      </c>
      <c r="D10" s="46">
        <v>442039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442039</v>
      </c>
      <c r="O10" s="47">
        <f t="shared" si="2"/>
        <v>13.133252124309228</v>
      </c>
      <c r="P10" s="9"/>
    </row>
    <row r="11" spans="1:133" ht="15.75">
      <c r="A11" s="29" t="s">
        <v>87</v>
      </c>
      <c r="B11" s="30"/>
      <c r="C11" s="31"/>
      <c r="D11" s="32">
        <f t="shared" ref="D11:M11" si="3">SUM(D12:D15)</f>
        <v>3476671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3476671</v>
      </c>
      <c r="O11" s="45">
        <f t="shared" si="2"/>
        <v>103.29404599203755</v>
      </c>
      <c r="P11" s="10"/>
    </row>
    <row r="12" spans="1:133">
      <c r="A12" s="12"/>
      <c r="B12" s="25">
        <v>322</v>
      </c>
      <c r="C12" s="20" t="s">
        <v>0</v>
      </c>
      <c r="D12" s="46">
        <v>913568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913568</v>
      </c>
      <c r="O12" s="47">
        <f t="shared" si="2"/>
        <v>27.142670390397527</v>
      </c>
      <c r="P12" s="9"/>
    </row>
    <row r="13" spans="1:133">
      <c r="A13" s="12"/>
      <c r="B13" s="25">
        <v>323.10000000000002</v>
      </c>
      <c r="C13" s="20" t="s">
        <v>16</v>
      </c>
      <c r="D13" s="46">
        <v>2288245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2288245</v>
      </c>
      <c r="O13" s="47">
        <f t="shared" si="2"/>
        <v>67.985174401331037</v>
      </c>
      <c r="P13" s="9"/>
    </row>
    <row r="14" spans="1:133">
      <c r="A14" s="12"/>
      <c r="B14" s="25">
        <v>323.39999999999998</v>
      </c>
      <c r="C14" s="20" t="s">
        <v>17</v>
      </c>
      <c r="D14" s="46">
        <v>37953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37953</v>
      </c>
      <c r="O14" s="47">
        <f t="shared" si="2"/>
        <v>1.1276071067799631</v>
      </c>
      <c r="P14" s="9"/>
    </row>
    <row r="15" spans="1:133">
      <c r="A15" s="12"/>
      <c r="B15" s="25">
        <v>323.7</v>
      </c>
      <c r="C15" s="20" t="s">
        <v>18</v>
      </c>
      <c r="D15" s="46">
        <v>236905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236905</v>
      </c>
      <c r="O15" s="47">
        <f t="shared" si="2"/>
        <v>7.038594093529027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SUM(D17:D28)</f>
        <v>8298204</v>
      </c>
      <c r="E16" s="32">
        <f t="shared" si="4"/>
        <v>19588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1177012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9494804</v>
      </c>
      <c r="O16" s="45">
        <f t="shared" si="2"/>
        <v>282.09650008913184</v>
      </c>
      <c r="P16" s="10"/>
    </row>
    <row r="17" spans="1:16">
      <c r="A17" s="12"/>
      <c r="B17" s="25">
        <v>334.31</v>
      </c>
      <c r="C17" s="20" t="s">
        <v>25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98213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5">SUM(D17:M17)</f>
        <v>98213</v>
      </c>
      <c r="O17" s="47">
        <f t="shared" si="2"/>
        <v>2.9179689821142074</v>
      </c>
      <c r="P17" s="9"/>
    </row>
    <row r="18" spans="1:16">
      <c r="A18" s="12"/>
      <c r="B18" s="25">
        <v>334.36</v>
      </c>
      <c r="C18" s="20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1078799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1078799</v>
      </c>
      <c r="O18" s="47">
        <f t="shared" si="2"/>
        <v>32.05178560817636</v>
      </c>
      <c r="P18" s="9"/>
    </row>
    <row r="19" spans="1:16">
      <c r="A19" s="12"/>
      <c r="B19" s="25">
        <v>334.39</v>
      </c>
      <c r="C19" s="20" t="s">
        <v>27</v>
      </c>
      <c r="D19" s="46">
        <v>65334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65334</v>
      </c>
      <c r="O19" s="47">
        <f t="shared" si="2"/>
        <v>1.9411135539841939</v>
      </c>
      <c r="P19" s="9"/>
    </row>
    <row r="20" spans="1:16">
      <c r="A20" s="12"/>
      <c r="B20" s="25">
        <v>335.12</v>
      </c>
      <c r="C20" s="20" t="s">
        <v>28</v>
      </c>
      <c r="D20" s="46">
        <v>2642962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2642962</v>
      </c>
      <c r="O20" s="47">
        <f t="shared" si="2"/>
        <v>78.524035890427243</v>
      </c>
      <c r="P20" s="9"/>
    </row>
    <row r="21" spans="1:16">
      <c r="A21" s="12"/>
      <c r="B21" s="25">
        <v>335.14</v>
      </c>
      <c r="C21" s="20" t="s">
        <v>29</v>
      </c>
      <c r="D21" s="46">
        <v>2279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2279</v>
      </c>
      <c r="O21" s="47">
        <f t="shared" si="2"/>
        <v>6.7710499732604429E-2</v>
      </c>
      <c r="P21" s="9"/>
    </row>
    <row r="22" spans="1:16">
      <c r="A22" s="12"/>
      <c r="B22" s="25">
        <v>335.15</v>
      </c>
      <c r="C22" s="20" t="s">
        <v>30</v>
      </c>
      <c r="D22" s="46">
        <v>10164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10164</v>
      </c>
      <c r="O22" s="47">
        <f t="shared" si="2"/>
        <v>0.30197872719710023</v>
      </c>
      <c r="P22" s="9"/>
    </row>
    <row r="23" spans="1:16">
      <c r="A23" s="12"/>
      <c r="B23" s="25">
        <v>335.18</v>
      </c>
      <c r="C23" s="20" t="s">
        <v>31</v>
      </c>
      <c r="D23" s="46">
        <v>4293898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4293898</v>
      </c>
      <c r="O23" s="47">
        <f t="shared" si="2"/>
        <v>127.57436567829342</v>
      </c>
      <c r="P23" s="9"/>
    </row>
    <row r="24" spans="1:16">
      <c r="A24" s="12"/>
      <c r="B24" s="25">
        <v>335.19</v>
      </c>
      <c r="C24" s="20" t="s">
        <v>73</v>
      </c>
      <c r="D24" s="46">
        <v>35492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35492</v>
      </c>
      <c r="O24" s="47">
        <f t="shared" si="2"/>
        <v>1.0544892744666945</v>
      </c>
      <c r="P24" s="9"/>
    </row>
    <row r="25" spans="1:16">
      <c r="A25" s="12"/>
      <c r="B25" s="25">
        <v>335.29</v>
      </c>
      <c r="C25" s="20" t="s">
        <v>32</v>
      </c>
      <c r="D25" s="46">
        <v>5610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5610</v>
      </c>
      <c r="O25" s="47">
        <f t="shared" si="2"/>
        <v>0.1666765702061917</v>
      </c>
      <c r="P25" s="9"/>
    </row>
    <row r="26" spans="1:16">
      <c r="A26" s="12"/>
      <c r="B26" s="25">
        <v>335.49</v>
      </c>
      <c r="C26" s="20" t="s">
        <v>33</v>
      </c>
      <c r="D26" s="46">
        <v>25518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25518</v>
      </c>
      <c r="O26" s="47">
        <f t="shared" si="2"/>
        <v>0.75815556479885915</v>
      </c>
      <c r="P26" s="9"/>
    </row>
    <row r="27" spans="1:16">
      <c r="A27" s="12"/>
      <c r="B27" s="25">
        <v>337.2</v>
      </c>
      <c r="C27" s="20" t="s">
        <v>34</v>
      </c>
      <c r="D27" s="46">
        <v>88000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88000</v>
      </c>
      <c r="O27" s="47">
        <f t="shared" si="2"/>
        <v>2.6145344346069286</v>
      </c>
      <c r="P27" s="9"/>
    </row>
    <row r="28" spans="1:16">
      <c r="A28" s="12"/>
      <c r="B28" s="25">
        <v>338</v>
      </c>
      <c r="C28" s="20" t="s">
        <v>35</v>
      </c>
      <c r="D28" s="46">
        <v>1128947</v>
      </c>
      <c r="E28" s="46">
        <v>19588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1148535</v>
      </c>
      <c r="O28" s="47">
        <f t="shared" si="2"/>
        <v>34.123685305128056</v>
      </c>
      <c r="P28" s="9"/>
    </row>
    <row r="29" spans="1:16" ht="15.75">
      <c r="A29" s="29" t="s">
        <v>40</v>
      </c>
      <c r="B29" s="30"/>
      <c r="C29" s="31"/>
      <c r="D29" s="32">
        <f t="shared" ref="D29:M29" si="6">SUM(D30:D39)</f>
        <v>610757</v>
      </c>
      <c r="E29" s="32">
        <f t="shared" si="6"/>
        <v>179701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12671283</v>
      </c>
      <c r="J29" s="32">
        <f t="shared" si="6"/>
        <v>3204649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16666390</v>
      </c>
      <c r="O29" s="45">
        <f t="shared" si="2"/>
        <v>495.16875631350644</v>
      </c>
      <c r="P29" s="10"/>
    </row>
    <row r="30" spans="1:16">
      <c r="A30" s="12"/>
      <c r="B30" s="25">
        <v>341.9</v>
      </c>
      <c r="C30" s="20" t="s">
        <v>43</v>
      </c>
      <c r="D30" s="46">
        <v>93250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3204649</v>
      </c>
      <c r="K30" s="46">
        <v>0</v>
      </c>
      <c r="L30" s="46">
        <v>0</v>
      </c>
      <c r="M30" s="46">
        <v>0</v>
      </c>
      <c r="N30" s="46">
        <f t="shared" ref="N30:N41" si="7">SUM(D30:M30)</f>
        <v>3297899</v>
      </c>
      <c r="O30" s="47">
        <f t="shared" si="2"/>
        <v>97.982619288133577</v>
      </c>
      <c r="P30" s="9"/>
    </row>
    <row r="31" spans="1:16">
      <c r="A31" s="12"/>
      <c r="B31" s="25">
        <v>342.2</v>
      </c>
      <c r="C31" s="20" t="s">
        <v>44</v>
      </c>
      <c r="D31" s="46">
        <v>158585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158585</v>
      </c>
      <c r="O31" s="47">
        <f t="shared" si="2"/>
        <v>4.7116584467288609</v>
      </c>
      <c r="P31" s="9"/>
    </row>
    <row r="32" spans="1:16">
      <c r="A32" s="12"/>
      <c r="B32" s="25">
        <v>343.3</v>
      </c>
      <c r="C32" s="20" t="s">
        <v>88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103181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103181</v>
      </c>
      <c r="O32" s="47">
        <f t="shared" si="2"/>
        <v>3.065571335195199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2377988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2377988</v>
      </c>
      <c r="O33" s="47">
        <f t="shared" si="2"/>
        <v>70.65149444411432</v>
      </c>
      <c r="P33" s="9"/>
    </row>
    <row r="34" spans="1:16">
      <c r="A34" s="12"/>
      <c r="B34" s="25">
        <v>343.5</v>
      </c>
      <c r="C34" s="20" t="s">
        <v>89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229644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229644</v>
      </c>
      <c r="O34" s="47">
        <f t="shared" si="2"/>
        <v>6.8228652920553809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7676327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7676327</v>
      </c>
      <c r="O35" s="47">
        <f t="shared" si="2"/>
        <v>228.0684235545784</v>
      </c>
      <c r="P35" s="9"/>
    </row>
    <row r="36" spans="1:16">
      <c r="A36" s="12"/>
      <c r="B36" s="25">
        <v>343.9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2284143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2284143</v>
      </c>
      <c r="O36" s="47">
        <f t="shared" si="2"/>
        <v>67.863301443936066</v>
      </c>
      <c r="P36" s="9"/>
    </row>
    <row r="37" spans="1:16">
      <c r="A37" s="12"/>
      <c r="B37" s="25">
        <v>347.2</v>
      </c>
      <c r="C37" s="20" t="s">
        <v>48</v>
      </c>
      <c r="D37" s="46">
        <v>335692</v>
      </c>
      <c r="E37" s="46">
        <v>65243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400935</v>
      </c>
      <c r="O37" s="47">
        <f t="shared" ref="O37:O57" si="8">(N37/O$59)</f>
        <v>11.912026858399193</v>
      </c>
      <c r="P37" s="9"/>
    </row>
    <row r="38" spans="1:16">
      <c r="A38" s="12"/>
      <c r="B38" s="25">
        <v>347.4</v>
      </c>
      <c r="C38" s="20" t="s">
        <v>49</v>
      </c>
      <c r="D38" s="46">
        <v>0</v>
      </c>
      <c r="E38" s="46">
        <v>114458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114458</v>
      </c>
      <c r="O38" s="47">
        <f t="shared" si="8"/>
        <v>3.4006179808663615</v>
      </c>
      <c r="P38" s="9"/>
    </row>
    <row r="39" spans="1:16">
      <c r="A39" s="12"/>
      <c r="B39" s="25">
        <v>349</v>
      </c>
      <c r="C39" s="20" t="s">
        <v>1</v>
      </c>
      <c r="D39" s="46">
        <v>23230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23230</v>
      </c>
      <c r="O39" s="47">
        <f t="shared" si="8"/>
        <v>0.69017766949907899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305941</v>
      </c>
      <c r="E40" s="32">
        <f t="shared" si="9"/>
        <v>118138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424079</v>
      </c>
      <c r="O40" s="45">
        <f t="shared" si="8"/>
        <v>12.599649414700814</v>
      </c>
      <c r="P40" s="10"/>
    </row>
    <row r="41" spans="1:16">
      <c r="A41" s="13"/>
      <c r="B41" s="39">
        <v>351.5</v>
      </c>
      <c r="C41" s="21" t="s">
        <v>52</v>
      </c>
      <c r="D41" s="46">
        <v>266757</v>
      </c>
      <c r="E41" s="46">
        <v>118138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384895</v>
      </c>
      <c r="O41" s="47">
        <f t="shared" si="8"/>
        <v>11.435468536454929</v>
      </c>
      <c r="P41" s="9"/>
    </row>
    <row r="42" spans="1:16">
      <c r="A42" s="13"/>
      <c r="B42" s="39">
        <v>354</v>
      </c>
      <c r="C42" s="21" t="s">
        <v>53</v>
      </c>
      <c r="D42" s="46">
        <v>39184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39184</v>
      </c>
      <c r="O42" s="47">
        <f t="shared" si="8"/>
        <v>1.1641808782458851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SUM(D44:D51)</f>
        <v>785144</v>
      </c>
      <c r="E43" s="32">
        <f t="shared" si="10"/>
        <v>3259208</v>
      </c>
      <c r="F43" s="32">
        <f t="shared" si="10"/>
        <v>23018</v>
      </c>
      <c r="G43" s="32">
        <f t="shared" si="10"/>
        <v>70528</v>
      </c>
      <c r="H43" s="32">
        <f t="shared" si="10"/>
        <v>0</v>
      </c>
      <c r="I43" s="32">
        <f t="shared" si="10"/>
        <v>1080168</v>
      </c>
      <c r="J43" s="32">
        <f t="shared" si="10"/>
        <v>15196</v>
      </c>
      <c r="K43" s="32">
        <f t="shared" si="10"/>
        <v>-1548184</v>
      </c>
      <c r="L43" s="32">
        <f t="shared" si="10"/>
        <v>0</v>
      </c>
      <c r="M43" s="32">
        <f t="shared" si="10"/>
        <v>823475</v>
      </c>
      <c r="N43" s="32">
        <f>SUM(D43:M43)</f>
        <v>4508553</v>
      </c>
      <c r="O43" s="45">
        <f t="shared" si="8"/>
        <v>133.95189850852694</v>
      </c>
      <c r="P43" s="10"/>
    </row>
    <row r="44" spans="1:16">
      <c r="A44" s="12"/>
      <c r="B44" s="25">
        <v>361.1</v>
      </c>
      <c r="C44" s="20" t="s">
        <v>54</v>
      </c>
      <c r="D44" s="46">
        <v>552974</v>
      </c>
      <c r="E44" s="46">
        <v>422512</v>
      </c>
      <c r="F44" s="46">
        <v>23018</v>
      </c>
      <c r="G44" s="46">
        <v>66753</v>
      </c>
      <c r="H44" s="46">
        <v>0</v>
      </c>
      <c r="I44" s="46">
        <v>1029266</v>
      </c>
      <c r="J44" s="46">
        <v>15175</v>
      </c>
      <c r="K44" s="46">
        <v>1208972</v>
      </c>
      <c r="L44" s="46">
        <v>0</v>
      </c>
      <c r="M44" s="46">
        <v>22051</v>
      </c>
      <c r="N44" s="46">
        <f>SUM(D44:M44)</f>
        <v>3340721</v>
      </c>
      <c r="O44" s="47">
        <f t="shared" si="8"/>
        <v>99.254887396755606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-6242464</v>
      </c>
      <c r="L45" s="46">
        <v>0</v>
      </c>
      <c r="M45" s="46">
        <v>0</v>
      </c>
      <c r="N45" s="46">
        <f t="shared" ref="N45:N51" si="11">SUM(D45:M45)</f>
        <v>-6242464</v>
      </c>
      <c r="O45" s="47">
        <f t="shared" si="8"/>
        <v>-185.46746687266028</v>
      </c>
      <c r="P45" s="9"/>
    </row>
    <row r="46" spans="1:16">
      <c r="A46" s="12"/>
      <c r="B46" s="25">
        <v>363.22</v>
      </c>
      <c r="C46" s="20" t="s">
        <v>90</v>
      </c>
      <c r="D46" s="46">
        <v>0</v>
      </c>
      <c r="E46" s="46">
        <v>310323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310323</v>
      </c>
      <c r="O46" s="47">
        <f t="shared" si="8"/>
        <v>9.2198882880741575</v>
      </c>
      <c r="P46" s="9"/>
    </row>
    <row r="47" spans="1:16">
      <c r="A47" s="12"/>
      <c r="B47" s="25">
        <v>363.23</v>
      </c>
      <c r="C47" s="20" t="s">
        <v>91</v>
      </c>
      <c r="D47" s="46">
        <v>0</v>
      </c>
      <c r="E47" s="46">
        <v>1820995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1820995</v>
      </c>
      <c r="O47" s="47">
        <f t="shared" si="8"/>
        <v>54.1028878721255</v>
      </c>
      <c r="P47" s="9"/>
    </row>
    <row r="48" spans="1:16">
      <c r="A48" s="12"/>
      <c r="B48" s="25">
        <v>363.27</v>
      </c>
      <c r="C48" s="20" t="s">
        <v>92</v>
      </c>
      <c r="D48" s="46">
        <v>0</v>
      </c>
      <c r="E48" s="46">
        <v>237120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237120</v>
      </c>
      <c r="O48" s="47">
        <f t="shared" si="8"/>
        <v>7.0449818765226695</v>
      </c>
      <c r="P48" s="9"/>
    </row>
    <row r="49" spans="1:119">
      <c r="A49" s="12"/>
      <c r="B49" s="25">
        <v>364</v>
      </c>
      <c r="C49" s="20" t="s">
        <v>56</v>
      </c>
      <c r="D49" s="46">
        <v>55826</v>
      </c>
      <c r="E49" s="46">
        <v>50000</v>
      </c>
      <c r="F49" s="46">
        <v>0</v>
      </c>
      <c r="G49" s="46">
        <v>0</v>
      </c>
      <c r="H49" s="46">
        <v>0</v>
      </c>
      <c r="I49" s="46">
        <v>47023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152849</v>
      </c>
      <c r="O49" s="47">
        <f t="shared" si="8"/>
        <v>4.5412383385822093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3485308</v>
      </c>
      <c r="L50" s="46">
        <v>0</v>
      </c>
      <c r="M50" s="46">
        <v>0</v>
      </c>
      <c r="N50" s="46">
        <f t="shared" si="11"/>
        <v>3485308</v>
      </c>
      <c r="O50" s="47">
        <f t="shared" si="8"/>
        <v>103.55065660467051</v>
      </c>
      <c r="P50" s="9"/>
    </row>
    <row r="51" spans="1:119">
      <c r="A51" s="12"/>
      <c r="B51" s="25">
        <v>369.9</v>
      </c>
      <c r="C51" s="20" t="s">
        <v>58</v>
      </c>
      <c r="D51" s="46">
        <v>176344</v>
      </c>
      <c r="E51" s="46">
        <v>418258</v>
      </c>
      <c r="F51" s="46">
        <v>0</v>
      </c>
      <c r="G51" s="46">
        <v>3775</v>
      </c>
      <c r="H51" s="46">
        <v>0</v>
      </c>
      <c r="I51" s="46">
        <v>3879</v>
      </c>
      <c r="J51" s="46">
        <v>21</v>
      </c>
      <c r="K51" s="46">
        <v>0</v>
      </c>
      <c r="L51" s="46">
        <v>0</v>
      </c>
      <c r="M51" s="46">
        <v>801424</v>
      </c>
      <c r="N51" s="46">
        <f t="shared" si="11"/>
        <v>1403701</v>
      </c>
      <c r="O51" s="47">
        <f t="shared" si="8"/>
        <v>41.704825004456595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SUM(D53:D56)</f>
        <v>3302460</v>
      </c>
      <c r="E52" s="32">
        <f t="shared" si="12"/>
        <v>33899</v>
      </c>
      <c r="F52" s="32">
        <f t="shared" si="12"/>
        <v>1977266</v>
      </c>
      <c r="G52" s="32">
        <f t="shared" si="12"/>
        <v>8676264</v>
      </c>
      <c r="H52" s="32">
        <f t="shared" si="12"/>
        <v>0</v>
      </c>
      <c r="I52" s="32">
        <f t="shared" si="12"/>
        <v>9941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ref="N52:N57" si="13">SUM(D52:M52)</f>
        <v>13999830</v>
      </c>
      <c r="O52" s="45">
        <f t="shared" si="8"/>
        <v>415.94360924594451</v>
      </c>
      <c r="P52" s="9"/>
    </row>
    <row r="53" spans="1:119">
      <c r="A53" s="12"/>
      <c r="B53" s="25">
        <v>381</v>
      </c>
      <c r="C53" s="20" t="s">
        <v>59</v>
      </c>
      <c r="D53" s="46">
        <v>3201108</v>
      </c>
      <c r="E53" s="46">
        <v>33899</v>
      </c>
      <c r="F53" s="46">
        <v>0</v>
      </c>
      <c r="G53" s="46">
        <v>0</v>
      </c>
      <c r="H53" s="46">
        <v>0</v>
      </c>
      <c r="I53" s="46">
        <v>9941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3244948</v>
      </c>
      <c r="O53" s="47">
        <f t="shared" si="8"/>
        <v>96.409412323964588</v>
      </c>
      <c r="P53" s="9"/>
    </row>
    <row r="54" spans="1:119">
      <c r="A54" s="12"/>
      <c r="B54" s="25">
        <v>382</v>
      </c>
      <c r="C54" s="20" t="s">
        <v>69</v>
      </c>
      <c r="D54" s="46">
        <v>0</v>
      </c>
      <c r="E54" s="46">
        <v>0</v>
      </c>
      <c r="F54" s="46">
        <v>1977266</v>
      </c>
      <c r="G54" s="46">
        <v>576264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2553530</v>
      </c>
      <c r="O54" s="47">
        <f t="shared" si="8"/>
        <v>75.866955850020801</v>
      </c>
      <c r="P54" s="9"/>
    </row>
    <row r="55" spans="1:119">
      <c r="A55" s="12"/>
      <c r="B55" s="25">
        <v>384</v>
      </c>
      <c r="C55" s="20" t="s">
        <v>60</v>
      </c>
      <c r="D55" s="46">
        <v>101352</v>
      </c>
      <c r="E55" s="46">
        <v>0</v>
      </c>
      <c r="F55" s="46">
        <v>0</v>
      </c>
      <c r="G55" s="46">
        <v>4000000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4101352</v>
      </c>
      <c r="O55" s="47">
        <f t="shared" si="8"/>
        <v>121.85370491413632</v>
      </c>
      <c r="P55" s="9"/>
    </row>
    <row r="56" spans="1:119" ht="15.75" thickBot="1">
      <c r="A56" s="12"/>
      <c r="B56" s="25">
        <v>385</v>
      </c>
      <c r="C56" s="20" t="s">
        <v>74</v>
      </c>
      <c r="D56" s="46">
        <v>0</v>
      </c>
      <c r="E56" s="46">
        <v>0</v>
      </c>
      <c r="F56" s="46">
        <v>0</v>
      </c>
      <c r="G56" s="46">
        <v>4100000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4100000</v>
      </c>
      <c r="O56" s="47">
        <f t="shared" si="8"/>
        <v>121.81353615782281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4">SUM(D5,D11,D16,D29,D40,D43,D52)</f>
        <v>29852641</v>
      </c>
      <c r="E57" s="15">
        <f t="shared" si="14"/>
        <v>3610534</v>
      </c>
      <c r="F57" s="15">
        <f t="shared" si="14"/>
        <v>2000284</v>
      </c>
      <c r="G57" s="15">
        <f t="shared" si="14"/>
        <v>8746792</v>
      </c>
      <c r="H57" s="15">
        <f t="shared" si="14"/>
        <v>0</v>
      </c>
      <c r="I57" s="15">
        <f t="shared" si="14"/>
        <v>14938404</v>
      </c>
      <c r="J57" s="15">
        <f t="shared" si="14"/>
        <v>3219845</v>
      </c>
      <c r="K57" s="15">
        <f t="shared" si="14"/>
        <v>-1548184</v>
      </c>
      <c r="L57" s="15">
        <f t="shared" si="14"/>
        <v>0</v>
      </c>
      <c r="M57" s="15">
        <f t="shared" si="14"/>
        <v>823475</v>
      </c>
      <c r="N57" s="15">
        <f t="shared" si="13"/>
        <v>61643791</v>
      </c>
      <c r="O57" s="38">
        <f t="shared" si="8"/>
        <v>1831.4751619228712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9" t="s">
        <v>93</v>
      </c>
      <c r="M59" s="49"/>
      <c r="N59" s="49"/>
      <c r="O59" s="43">
        <v>33658</v>
      </c>
    </row>
    <row r="60" spans="1:119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</row>
    <row r="61" spans="1:119" ht="15.75" customHeight="1" thickBot="1">
      <c r="A61" s="53" t="s">
        <v>76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69"/>
      <c r="M3" s="70"/>
      <c r="N3" s="36"/>
      <c r="O3" s="37"/>
      <c r="P3" s="71" t="s">
        <v>136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SUM(D6:D14)</f>
        <v>24814452</v>
      </c>
      <c r="E5" s="27">
        <f t="shared" si="0"/>
        <v>1820395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26634847</v>
      </c>
      <c r="P5" s="33">
        <f t="shared" ref="P5:P36" si="1">(O5/P$76)</f>
        <v>541.12770971739701</v>
      </c>
      <c r="Q5" s="6"/>
    </row>
    <row r="6" spans="1:134">
      <c r="A6" s="12"/>
      <c r="B6" s="25">
        <v>311</v>
      </c>
      <c r="C6" s="20" t="s">
        <v>3</v>
      </c>
      <c r="D6" s="46">
        <v>17543211</v>
      </c>
      <c r="E6" s="46">
        <v>1820395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19363606</v>
      </c>
      <c r="P6" s="47">
        <f t="shared" si="1"/>
        <v>393.40131244793889</v>
      </c>
      <c r="Q6" s="9"/>
    </row>
    <row r="7" spans="1:134">
      <c r="A7" s="12"/>
      <c r="B7" s="25">
        <v>312.51</v>
      </c>
      <c r="C7" s="20" t="s">
        <v>146</v>
      </c>
      <c r="D7" s="46">
        <v>410251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410251</v>
      </c>
      <c r="P7" s="47">
        <f t="shared" si="1"/>
        <v>8.334877389732025</v>
      </c>
      <c r="Q7" s="9"/>
    </row>
    <row r="8" spans="1:134">
      <c r="A8" s="12"/>
      <c r="B8" s="25">
        <v>312.52</v>
      </c>
      <c r="C8" s="20" t="s">
        <v>147</v>
      </c>
      <c r="D8" s="46">
        <v>450678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450678</v>
      </c>
      <c r="P8" s="47">
        <f t="shared" si="1"/>
        <v>9.156213811178155</v>
      </c>
      <c r="Q8" s="9"/>
    </row>
    <row r="9" spans="1:134">
      <c r="A9" s="12"/>
      <c r="B9" s="25">
        <v>314.10000000000002</v>
      </c>
      <c r="C9" s="20" t="s">
        <v>11</v>
      </c>
      <c r="D9" s="46">
        <v>3953459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3953459</v>
      </c>
      <c r="P9" s="47">
        <f t="shared" si="1"/>
        <v>80.320574551512564</v>
      </c>
      <c r="Q9" s="9"/>
    </row>
    <row r="10" spans="1:134">
      <c r="A10" s="12"/>
      <c r="B10" s="25">
        <v>314.3</v>
      </c>
      <c r="C10" s="20" t="s">
        <v>12</v>
      </c>
      <c r="D10" s="46">
        <v>606203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606203</v>
      </c>
      <c r="P10" s="47">
        <f t="shared" si="1"/>
        <v>12.315942382316491</v>
      </c>
      <c r="Q10" s="9"/>
    </row>
    <row r="11" spans="1:134">
      <c r="A11" s="12"/>
      <c r="B11" s="25">
        <v>314.8</v>
      </c>
      <c r="C11" s="20" t="s">
        <v>13</v>
      </c>
      <c r="D11" s="46">
        <v>123998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123998</v>
      </c>
      <c r="P11" s="47">
        <f t="shared" si="1"/>
        <v>2.5192092805916175</v>
      </c>
      <c r="Q11" s="9"/>
    </row>
    <row r="12" spans="1:134">
      <c r="A12" s="12"/>
      <c r="B12" s="25">
        <v>315.10000000000002</v>
      </c>
      <c r="C12" s="20" t="s">
        <v>140</v>
      </c>
      <c r="D12" s="46">
        <v>1128078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1128078</v>
      </c>
      <c r="P12" s="47">
        <f t="shared" si="1"/>
        <v>22.918632291095264</v>
      </c>
      <c r="Q12" s="9"/>
    </row>
    <row r="13" spans="1:134">
      <c r="A13" s="12"/>
      <c r="B13" s="25">
        <v>316</v>
      </c>
      <c r="C13" s="20" t="s">
        <v>95</v>
      </c>
      <c r="D13" s="46">
        <v>558195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558195</v>
      </c>
      <c r="P13" s="47">
        <f t="shared" si="1"/>
        <v>11.340586335100872</v>
      </c>
      <c r="Q13" s="9"/>
    </row>
    <row r="14" spans="1:134">
      <c r="A14" s="12"/>
      <c r="B14" s="25">
        <v>319.89999999999998</v>
      </c>
      <c r="C14" s="20" t="s">
        <v>131</v>
      </c>
      <c r="D14" s="46">
        <v>40379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40379</v>
      </c>
      <c r="P14" s="47">
        <f t="shared" si="1"/>
        <v>0.82036122793116761</v>
      </c>
      <c r="Q14" s="9"/>
    </row>
    <row r="15" spans="1:134" ht="15.75">
      <c r="A15" s="29" t="s">
        <v>15</v>
      </c>
      <c r="B15" s="30"/>
      <c r="C15" s="31"/>
      <c r="D15" s="32">
        <f t="shared" ref="D15:N15" si="3">SUM(D16:D26)</f>
        <v>5905415</v>
      </c>
      <c r="E15" s="32">
        <f t="shared" si="3"/>
        <v>3754159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3784787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13444361</v>
      </c>
      <c r="P15" s="45">
        <f t="shared" si="1"/>
        <v>273.14278458381585</v>
      </c>
      <c r="Q15" s="10"/>
    </row>
    <row r="16" spans="1:134">
      <c r="A16" s="12"/>
      <c r="B16" s="25">
        <v>322</v>
      </c>
      <c r="C16" s="20" t="s">
        <v>141</v>
      </c>
      <c r="D16" s="46">
        <v>2320111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2320111</v>
      </c>
      <c r="P16" s="47">
        <f t="shared" si="1"/>
        <v>47.136608358221082</v>
      </c>
      <c r="Q16" s="9"/>
    </row>
    <row r="17" spans="1:17">
      <c r="A17" s="12"/>
      <c r="B17" s="25">
        <v>323.10000000000002</v>
      </c>
      <c r="C17" s="20" t="s">
        <v>16</v>
      </c>
      <c r="D17" s="46">
        <v>3144486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3144486</v>
      </c>
      <c r="P17" s="47">
        <f t="shared" si="1"/>
        <v>63.885049064423718</v>
      </c>
      <c r="Q17" s="9"/>
    </row>
    <row r="18" spans="1:17">
      <c r="A18" s="12"/>
      <c r="B18" s="25">
        <v>323.39999999999998</v>
      </c>
      <c r="C18" s="20" t="s">
        <v>17</v>
      </c>
      <c r="D18" s="46">
        <v>67022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67022</v>
      </c>
      <c r="P18" s="47">
        <f t="shared" si="1"/>
        <v>1.3616545783303875</v>
      </c>
      <c r="Q18" s="9"/>
    </row>
    <row r="19" spans="1:17">
      <c r="A19" s="12"/>
      <c r="B19" s="25">
        <v>323.7</v>
      </c>
      <c r="C19" s="20" t="s">
        <v>18</v>
      </c>
      <c r="D19" s="46">
        <v>317672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317672</v>
      </c>
      <c r="P19" s="47">
        <f t="shared" si="1"/>
        <v>6.4539932142784586</v>
      </c>
      <c r="Q19" s="9"/>
    </row>
    <row r="20" spans="1:17">
      <c r="A20" s="12"/>
      <c r="B20" s="25">
        <v>324.11</v>
      </c>
      <c r="C20" s="20" t="s">
        <v>19</v>
      </c>
      <c r="D20" s="46">
        <v>0</v>
      </c>
      <c r="E20" s="46">
        <v>148356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148356</v>
      </c>
      <c r="P20" s="47">
        <f t="shared" si="1"/>
        <v>3.0140793563722803</v>
      </c>
      <c r="Q20" s="9"/>
    </row>
    <row r="21" spans="1:17">
      <c r="A21" s="12"/>
      <c r="B21" s="25">
        <v>324.12</v>
      </c>
      <c r="C21" s="20" t="s">
        <v>20</v>
      </c>
      <c r="D21" s="46">
        <v>0</v>
      </c>
      <c r="E21" s="46">
        <v>759404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759404</v>
      </c>
      <c r="P21" s="47">
        <f t="shared" si="1"/>
        <v>15.428455334105362</v>
      </c>
      <c r="Q21" s="9"/>
    </row>
    <row r="22" spans="1:17">
      <c r="A22" s="12"/>
      <c r="B22" s="25">
        <v>324.32</v>
      </c>
      <c r="C22" s="20" t="s">
        <v>148</v>
      </c>
      <c r="D22" s="46">
        <v>0</v>
      </c>
      <c r="E22" s="46">
        <v>2003999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2003999</v>
      </c>
      <c r="P22" s="47">
        <f t="shared" si="1"/>
        <v>40.714308933178927</v>
      </c>
      <c r="Q22" s="9"/>
    </row>
    <row r="23" spans="1:17">
      <c r="A23" s="12"/>
      <c r="B23" s="25">
        <v>324.61</v>
      </c>
      <c r="C23" s="20" t="s">
        <v>23</v>
      </c>
      <c r="D23" s="46">
        <v>0</v>
      </c>
      <c r="E23" s="46">
        <v>842400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842400</v>
      </c>
      <c r="P23" s="47">
        <f t="shared" si="1"/>
        <v>17.114646187602851</v>
      </c>
      <c r="Q23" s="9"/>
    </row>
    <row r="24" spans="1:17">
      <c r="A24" s="12"/>
      <c r="B24" s="25">
        <v>329.1</v>
      </c>
      <c r="C24" s="20" t="s">
        <v>149</v>
      </c>
      <c r="D24" s="46">
        <v>43414</v>
      </c>
      <c r="E24" s="46">
        <v>0</v>
      </c>
      <c r="F24" s="46">
        <v>0</v>
      </c>
      <c r="G24" s="46">
        <v>0</v>
      </c>
      <c r="H24" s="46">
        <v>0</v>
      </c>
      <c r="I24" s="46">
        <v>117463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160877</v>
      </c>
      <c r="P24" s="47">
        <f t="shared" si="1"/>
        <v>3.2684626480567238</v>
      </c>
      <c r="Q24" s="9"/>
    </row>
    <row r="25" spans="1:17">
      <c r="A25" s="12"/>
      <c r="B25" s="25">
        <v>329.2</v>
      </c>
      <c r="C25" s="20" t="s">
        <v>150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3667324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3667324</v>
      </c>
      <c r="P25" s="47">
        <f t="shared" si="1"/>
        <v>74.50730379309644</v>
      </c>
      <c r="Q25" s="9"/>
    </row>
    <row r="26" spans="1:17">
      <c r="A26" s="12"/>
      <c r="B26" s="25">
        <v>329.5</v>
      </c>
      <c r="C26" s="20" t="s">
        <v>151</v>
      </c>
      <c r="D26" s="46">
        <v>12710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12710</v>
      </c>
      <c r="P26" s="47">
        <f t="shared" si="1"/>
        <v>0.25822311614961097</v>
      </c>
      <c r="Q26" s="9"/>
    </row>
    <row r="27" spans="1:17" ht="15.75">
      <c r="A27" s="29" t="s">
        <v>142</v>
      </c>
      <c r="B27" s="30"/>
      <c r="C27" s="31"/>
      <c r="D27" s="32">
        <f t="shared" ref="D27:N27" si="5">SUM(D28:D40)</f>
        <v>24477988</v>
      </c>
      <c r="E27" s="32">
        <f t="shared" si="5"/>
        <v>1904384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26382372</v>
      </c>
      <c r="P27" s="45">
        <f t="shared" si="1"/>
        <v>535.99829341134887</v>
      </c>
      <c r="Q27" s="10"/>
    </row>
    <row r="28" spans="1:17">
      <c r="A28" s="12"/>
      <c r="B28" s="25">
        <v>331.1</v>
      </c>
      <c r="C28" s="20" t="s">
        <v>132</v>
      </c>
      <c r="D28" s="46">
        <v>22563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22563</v>
      </c>
      <c r="P28" s="47">
        <f t="shared" si="1"/>
        <v>0.45840190162735417</v>
      </c>
      <c r="Q28" s="9"/>
    </row>
    <row r="29" spans="1:17">
      <c r="A29" s="12"/>
      <c r="B29" s="25">
        <v>331.2</v>
      </c>
      <c r="C29" s="20" t="s">
        <v>78</v>
      </c>
      <c r="D29" s="46">
        <v>183644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183644</v>
      </c>
      <c r="P29" s="47">
        <f t="shared" si="1"/>
        <v>3.7310091221226713</v>
      </c>
      <c r="Q29" s="9"/>
    </row>
    <row r="30" spans="1:17">
      <c r="A30" s="12"/>
      <c r="B30" s="25">
        <v>331.5</v>
      </c>
      <c r="C30" s="20" t="s">
        <v>152</v>
      </c>
      <c r="D30" s="46">
        <v>10021989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8" si="6">SUM(D30:N30)</f>
        <v>10021989</v>
      </c>
      <c r="P30" s="47">
        <f t="shared" si="1"/>
        <v>203.61205582982873</v>
      </c>
      <c r="Q30" s="9"/>
    </row>
    <row r="31" spans="1:17">
      <c r="A31" s="12"/>
      <c r="B31" s="25">
        <v>334.2</v>
      </c>
      <c r="C31" s="20" t="s">
        <v>79</v>
      </c>
      <c r="D31" s="46">
        <v>25392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25392</v>
      </c>
      <c r="P31" s="47">
        <f t="shared" si="1"/>
        <v>0.51587736941549334</v>
      </c>
      <c r="Q31" s="9"/>
    </row>
    <row r="32" spans="1:17">
      <c r="A32" s="12"/>
      <c r="B32" s="25">
        <v>335.125</v>
      </c>
      <c r="C32" s="20" t="s">
        <v>153</v>
      </c>
      <c r="D32" s="46">
        <v>3144264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3144264</v>
      </c>
      <c r="P32" s="47">
        <f t="shared" si="1"/>
        <v>63.880538794417021</v>
      </c>
      <c r="Q32" s="9"/>
    </row>
    <row r="33" spans="1:17">
      <c r="A33" s="12"/>
      <c r="B33" s="25">
        <v>335.14</v>
      </c>
      <c r="C33" s="20" t="s">
        <v>97</v>
      </c>
      <c r="D33" s="46">
        <v>1598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1598</v>
      </c>
      <c r="P33" s="47">
        <f t="shared" si="1"/>
        <v>3.2465817435647387E-2</v>
      </c>
      <c r="Q33" s="9"/>
    </row>
    <row r="34" spans="1:17">
      <c r="A34" s="12"/>
      <c r="B34" s="25">
        <v>335.15</v>
      </c>
      <c r="C34" s="20" t="s">
        <v>98</v>
      </c>
      <c r="D34" s="46">
        <v>14384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14384</v>
      </c>
      <c r="P34" s="47">
        <f t="shared" si="1"/>
        <v>0.29223298998394992</v>
      </c>
      <c r="Q34" s="9"/>
    </row>
    <row r="35" spans="1:17">
      <c r="A35" s="12"/>
      <c r="B35" s="25">
        <v>335.18</v>
      </c>
      <c r="C35" s="20" t="s">
        <v>143</v>
      </c>
      <c r="D35" s="46">
        <v>9242539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9242539</v>
      </c>
      <c r="P35" s="47">
        <f t="shared" si="1"/>
        <v>187.77633530403691</v>
      </c>
      <c r="Q35" s="9"/>
    </row>
    <row r="36" spans="1:17">
      <c r="A36" s="12"/>
      <c r="B36" s="25">
        <v>335.19</v>
      </c>
      <c r="C36" s="20" t="s">
        <v>100</v>
      </c>
      <c r="D36" s="46">
        <v>27305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27305</v>
      </c>
      <c r="P36" s="47">
        <f t="shared" si="1"/>
        <v>0.55474289429308632</v>
      </c>
      <c r="Q36" s="9"/>
    </row>
    <row r="37" spans="1:17">
      <c r="A37" s="12"/>
      <c r="B37" s="25">
        <v>335.21</v>
      </c>
      <c r="C37" s="20" t="s">
        <v>114</v>
      </c>
      <c r="D37" s="46">
        <v>106654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106654</v>
      </c>
      <c r="P37" s="47">
        <f t="shared" ref="P37:P68" si="7">(O37/P$76)</f>
        <v>2.1668393571849416</v>
      </c>
      <c r="Q37" s="9"/>
    </row>
    <row r="38" spans="1:17">
      <c r="A38" s="12"/>
      <c r="B38" s="25">
        <v>335.29</v>
      </c>
      <c r="C38" s="20" t="s">
        <v>32</v>
      </c>
      <c r="D38" s="46">
        <v>121978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121978</v>
      </c>
      <c r="P38" s="47">
        <f t="shared" si="7"/>
        <v>2.4781698868369193</v>
      </c>
      <c r="Q38" s="9"/>
    </row>
    <row r="39" spans="1:17">
      <c r="A39" s="12"/>
      <c r="B39" s="25">
        <v>337.1</v>
      </c>
      <c r="C39" s="20" t="s">
        <v>154</v>
      </c>
      <c r="D39" s="46">
        <v>0</v>
      </c>
      <c r="E39" s="46">
        <v>1904384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8">SUM(D39:N39)</f>
        <v>1904384</v>
      </c>
      <c r="P39" s="47">
        <f t="shared" si="7"/>
        <v>38.690477641657019</v>
      </c>
      <c r="Q39" s="9"/>
    </row>
    <row r="40" spans="1:17">
      <c r="A40" s="12"/>
      <c r="B40" s="25">
        <v>338</v>
      </c>
      <c r="C40" s="20" t="s">
        <v>35</v>
      </c>
      <c r="D40" s="46">
        <v>1565678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1565678</v>
      </c>
      <c r="P40" s="47">
        <f t="shared" si="7"/>
        <v>31.80914650250909</v>
      </c>
      <c r="Q40" s="9"/>
    </row>
    <row r="41" spans="1:17" ht="15.75">
      <c r="A41" s="29" t="s">
        <v>40</v>
      </c>
      <c r="B41" s="30"/>
      <c r="C41" s="31"/>
      <c r="D41" s="32">
        <f t="shared" ref="D41:N41" si="9">SUM(D42:D57)</f>
        <v>6471368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22539192</v>
      </c>
      <c r="J41" s="32">
        <f t="shared" si="9"/>
        <v>8325000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37335560</v>
      </c>
      <c r="P41" s="45">
        <f t="shared" si="7"/>
        <v>758.52908311493059</v>
      </c>
      <c r="Q41" s="10"/>
    </row>
    <row r="42" spans="1:17">
      <c r="A42" s="12"/>
      <c r="B42" s="25">
        <v>341.2</v>
      </c>
      <c r="C42" s="20" t="s">
        <v>124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8325000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7" si="10">SUM(D42:N42)</f>
        <v>8325000</v>
      </c>
      <c r="P42" s="47">
        <f t="shared" si="7"/>
        <v>169.13512525141707</v>
      </c>
      <c r="Q42" s="9"/>
    </row>
    <row r="43" spans="1:17">
      <c r="A43" s="12"/>
      <c r="B43" s="25">
        <v>341.3</v>
      </c>
      <c r="C43" s="20" t="s">
        <v>155</v>
      </c>
      <c r="D43" s="46">
        <v>180336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180336</v>
      </c>
      <c r="P43" s="47">
        <f t="shared" si="7"/>
        <v>3.6638020357164627</v>
      </c>
      <c r="Q43" s="9"/>
    </row>
    <row r="44" spans="1:17">
      <c r="A44" s="12"/>
      <c r="B44" s="25">
        <v>341.9</v>
      </c>
      <c r="C44" s="20" t="s">
        <v>101</v>
      </c>
      <c r="D44" s="46">
        <v>251912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251912</v>
      </c>
      <c r="P44" s="47">
        <f t="shared" si="7"/>
        <v>5.117978098778976</v>
      </c>
      <c r="Q44" s="9"/>
    </row>
    <row r="45" spans="1:17">
      <c r="A45" s="12"/>
      <c r="B45" s="25">
        <v>342.1</v>
      </c>
      <c r="C45" s="20" t="s">
        <v>116</v>
      </c>
      <c r="D45" s="46">
        <v>691607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691607</v>
      </c>
      <c r="P45" s="47">
        <f t="shared" si="7"/>
        <v>14.051055443814631</v>
      </c>
      <c r="Q45" s="9"/>
    </row>
    <row r="46" spans="1:17">
      <c r="A46" s="12"/>
      <c r="B46" s="25">
        <v>342.2</v>
      </c>
      <c r="C46" s="20" t="s">
        <v>44</v>
      </c>
      <c r="D46" s="46">
        <v>2924754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2924754</v>
      </c>
      <c r="P46" s="47">
        <f t="shared" si="7"/>
        <v>59.420856951301275</v>
      </c>
      <c r="Q46" s="9"/>
    </row>
    <row r="47" spans="1:17">
      <c r="A47" s="12"/>
      <c r="B47" s="25">
        <v>342.4</v>
      </c>
      <c r="C47" s="20" t="s">
        <v>128</v>
      </c>
      <c r="D47" s="46">
        <v>1512504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1512504</v>
      </c>
      <c r="P47" s="47">
        <f t="shared" si="7"/>
        <v>30.728835253245567</v>
      </c>
      <c r="Q47" s="9"/>
    </row>
    <row r="48" spans="1:17">
      <c r="A48" s="12"/>
      <c r="B48" s="25">
        <v>343.3</v>
      </c>
      <c r="C48" s="20" t="s">
        <v>88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10450489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10450489</v>
      </c>
      <c r="P48" s="47">
        <f t="shared" si="7"/>
        <v>212.31768960403079</v>
      </c>
      <c r="Q48" s="9"/>
    </row>
    <row r="49" spans="1:17">
      <c r="A49" s="12"/>
      <c r="B49" s="25">
        <v>343.4</v>
      </c>
      <c r="C49" s="20" t="s">
        <v>45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3729616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3729616</v>
      </c>
      <c r="P49" s="47">
        <f t="shared" si="7"/>
        <v>75.772861177139845</v>
      </c>
      <c r="Q49" s="9"/>
    </row>
    <row r="50" spans="1:17">
      <c r="A50" s="12"/>
      <c r="B50" s="25">
        <v>343.5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8359087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8359087</v>
      </c>
      <c r="P50" s="47">
        <f t="shared" si="7"/>
        <v>169.82765486276182</v>
      </c>
      <c r="Q50" s="9"/>
    </row>
    <row r="51" spans="1:17">
      <c r="A51" s="12"/>
      <c r="B51" s="25">
        <v>343.8</v>
      </c>
      <c r="C51" s="20" t="s">
        <v>156</v>
      </c>
      <c r="D51" s="46">
        <v>24610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24610</v>
      </c>
      <c r="P51" s="47">
        <f t="shared" si="7"/>
        <v>0.49998984173421912</v>
      </c>
      <c r="Q51" s="9"/>
    </row>
    <row r="52" spans="1:17">
      <c r="A52" s="12"/>
      <c r="B52" s="25">
        <v>343.9</v>
      </c>
      <c r="C52" s="20" t="s">
        <v>47</v>
      </c>
      <c r="D52" s="46">
        <v>30000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30000</v>
      </c>
      <c r="P52" s="47">
        <f t="shared" si="7"/>
        <v>0.60949594685195341</v>
      </c>
      <c r="Q52" s="9"/>
    </row>
    <row r="53" spans="1:17">
      <c r="A53" s="12"/>
      <c r="B53" s="25">
        <v>344.9</v>
      </c>
      <c r="C53" s="20" t="s">
        <v>157</v>
      </c>
      <c r="D53" s="46">
        <v>83457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83457</v>
      </c>
      <c r="P53" s="47">
        <f t="shared" si="7"/>
        <v>1.6955567745474494</v>
      </c>
      <c r="Q53" s="9"/>
    </row>
    <row r="54" spans="1:17">
      <c r="A54" s="12"/>
      <c r="B54" s="25">
        <v>347.2</v>
      </c>
      <c r="C54" s="20" t="s">
        <v>48</v>
      </c>
      <c r="D54" s="46">
        <v>210868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210868</v>
      </c>
      <c r="P54" s="47">
        <f t="shared" si="7"/>
        <v>4.2841063773592571</v>
      </c>
      <c r="Q54" s="9"/>
    </row>
    <row r="55" spans="1:17">
      <c r="A55" s="12"/>
      <c r="B55" s="25">
        <v>347.4</v>
      </c>
      <c r="C55" s="20" t="s">
        <v>49</v>
      </c>
      <c r="D55" s="46">
        <v>220807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220807</v>
      </c>
      <c r="P55" s="47">
        <f t="shared" si="7"/>
        <v>4.4860323845513097</v>
      </c>
      <c r="Q55" s="9"/>
    </row>
    <row r="56" spans="1:17">
      <c r="A56" s="12"/>
      <c r="B56" s="25">
        <v>347.5</v>
      </c>
      <c r="C56" s="20" t="s">
        <v>117</v>
      </c>
      <c r="D56" s="46">
        <v>288401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288401</v>
      </c>
      <c r="P56" s="47">
        <f t="shared" si="7"/>
        <v>5.8593080189350077</v>
      </c>
      <c r="Q56" s="9"/>
    </row>
    <row r="57" spans="1:17">
      <c r="A57" s="12"/>
      <c r="B57" s="25">
        <v>347.9</v>
      </c>
      <c r="C57" s="20" t="s">
        <v>158</v>
      </c>
      <c r="D57" s="46">
        <v>52112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52112</v>
      </c>
      <c r="P57" s="47">
        <f t="shared" si="7"/>
        <v>1.0587350927449666</v>
      </c>
      <c r="Q57" s="9"/>
    </row>
    <row r="58" spans="1:17" ht="15.75">
      <c r="A58" s="29" t="s">
        <v>41</v>
      </c>
      <c r="B58" s="30"/>
      <c r="C58" s="31"/>
      <c r="D58" s="32">
        <f t="shared" ref="D58:N58" si="11">SUM(D59:D64)</f>
        <v>1894617</v>
      </c>
      <c r="E58" s="32">
        <f t="shared" si="11"/>
        <v>41597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>SUM(D58:N58)</f>
        <v>1936214</v>
      </c>
      <c r="P58" s="45">
        <f t="shared" si="7"/>
        <v>39.337152841266942</v>
      </c>
      <c r="Q58" s="10"/>
    </row>
    <row r="59" spans="1:17">
      <c r="A59" s="13"/>
      <c r="B59" s="39">
        <v>351.1</v>
      </c>
      <c r="C59" s="21" t="s">
        <v>118</v>
      </c>
      <c r="D59" s="46">
        <v>1849450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1849450</v>
      </c>
      <c r="P59" s="47">
        <f t="shared" si="7"/>
        <v>37.574409296844841</v>
      </c>
      <c r="Q59" s="9"/>
    </row>
    <row r="60" spans="1:17">
      <c r="A60" s="13"/>
      <c r="B60" s="39">
        <v>351.2</v>
      </c>
      <c r="C60" s="21" t="s">
        <v>159</v>
      </c>
      <c r="D60" s="46">
        <v>0</v>
      </c>
      <c r="E60" s="46">
        <v>1945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4" si="12">SUM(D60:N60)</f>
        <v>1945</v>
      </c>
      <c r="P60" s="47">
        <f t="shared" si="7"/>
        <v>3.9515653887568315E-2</v>
      </c>
      <c r="Q60" s="9"/>
    </row>
    <row r="61" spans="1:17">
      <c r="A61" s="13"/>
      <c r="B61" s="39">
        <v>351.3</v>
      </c>
      <c r="C61" s="21" t="s">
        <v>160</v>
      </c>
      <c r="D61" s="46">
        <v>0</v>
      </c>
      <c r="E61" s="46">
        <v>20018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20018</v>
      </c>
      <c r="P61" s="47">
        <f t="shared" si="7"/>
        <v>0.40669632880274681</v>
      </c>
      <c r="Q61" s="9"/>
    </row>
    <row r="62" spans="1:17">
      <c r="A62" s="13"/>
      <c r="B62" s="39">
        <v>351.7</v>
      </c>
      <c r="C62" s="21" t="s">
        <v>161</v>
      </c>
      <c r="D62" s="46">
        <v>900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900</v>
      </c>
      <c r="P62" s="47">
        <f t="shared" si="7"/>
        <v>1.8284878405558602E-2</v>
      </c>
      <c r="Q62" s="9"/>
    </row>
    <row r="63" spans="1:17">
      <c r="A63" s="13"/>
      <c r="B63" s="39">
        <v>354</v>
      </c>
      <c r="C63" s="21" t="s">
        <v>53</v>
      </c>
      <c r="D63" s="46">
        <v>44267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44267</v>
      </c>
      <c r="P63" s="47">
        <f t="shared" si="7"/>
        <v>0.89935190264318077</v>
      </c>
      <c r="Q63" s="9"/>
    </row>
    <row r="64" spans="1:17">
      <c r="A64" s="13"/>
      <c r="B64" s="39">
        <v>359</v>
      </c>
      <c r="C64" s="21" t="s">
        <v>162</v>
      </c>
      <c r="D64" s="46">
        <v>0</v>
      </c>
      <c r="E64" s="46">
        <v>19634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19634</v>
      </c>
      <c r="P64" s="47">
        <f t="shared" si="7"/>
        <v>0.39889478068304179</v>
      </c>
      <c r="Q64" s="9"/>
    </row>
    <row r="65" spans="1:120" ht="15.75">
      <c r="A65" s="29" t="s">
        <v>4</v>
      </c>
      <c r="B65" s="30"/>
      <c r="C65" s="31"/>
      <c r="D65" s="32">
        <f t="shared" ref="D65:N65" si="13">SUM(D66:D71)</f>
        <v>704770</v>
      </c>
      <c r="E65" s="32">
        <f t="shared" si="13"/>
        <v>45322</v>
      </c>
      <c r="F65" s="32">
        <f t="shared" si="13"/>
        <v>104</v>
      </c>
      <c r="G65" s="32">
        <f t="shared" si="13"/>
        <v>3982</v>
      </c>
      <c r="H65" s="32">
        <f t="shared" si="13"/>
        <v>0</v>
      </c>
      <c r="I65" s="32">
        <f t="shared" si="13"/>
        <v>311488</v>
      </c>
      <c r="J65" s="32">
        <f t="shared" si="13"/>
        <v>1221953</v>
      </c>
      <c r="K65" s="32">
        <f t="shared" si="13"/>
        <v>-14136360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-11848741</v>
      </c>
      <c r="P65" s="45">
        <f t="shared" si="7"/>
        <v>-240.72532049328538</v>
      </c>
      <c r="Q65" s="10"/>
    </row>
    <row r="66" spans="1:120">
      <c r="A66" s="12"/>
      <c r="B66" s="25">
        <v>361.1</v>
      </c>
      <c r="C66" s="20" t="s">
        <v>54</v>
      </c>
      <c r="D66" s="46">
        <v>204003</v>
      </c>
      <c r="E66" s="46">
        <v>45322</v>
      </c>
      <c r="F66" s="46">
        <v>104</v>
      </c>
      <c r="G66" s="46">
        <v>-281</v>
      </c>
      <c r="H66" s="46">
        <v>0</v>
      </c>
      <c r="I66" s="46">
        <v>173352</v>
      </c>
      <c r="J66" s="46">
        <v>13288</v>
      </c>
      <c r="K66" s="46">
        <v>1505217</v>
      </c>
      <c r="L66" s="46">
        <v>0</v>
      </c>
      <c r="M66" s="46">
        <v>0</v>
      </c>
      <c r="N66" s="46">
        <v>0</v>
      </c>
      <c r="O66" s="46">
        <f>SUM(D66:N66)</f>
        <v>1941005</v>
      </c>
      <c r="P66" s="47">
        <f t="shared" si="7"/>
        <v>39.434489343979195</v>
      </c>
      <c r="Q66" s="9"/>
    </row>
    <row r="67" spans="1:120">
      <c r="A67" s="12"/>
      <c r="B67" s="25">
        <v>361.3</v>
      </c>
      <c r="C67" s="20" t="s">
        <v>55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-20771911</v>
      </c>
      <c r="L67" s="46">
        <v>0</v>
      </c>
      <c r="M67" s="46">
        <v>0</v>
      </c>
      <c r="N67" s="46">
        <v>0</v>
      </c>
      <c r="O67" s="46">
        <f t="shared" ref="O67:O73" si="14">SUM(D67:N67)</f>
        <v>-20771911</v>
      </c>
      <c r="P67" s="47">
        <f t="shared" si="7"/>
        <v>-422.01318542898355</v>
      </c>
      <c r="Q67" s="9"/>
    </row>
    <row r="68" spans="1:120">
      <c r="A68" s="12"/>
      <c r="B68" s="25">
        <v>364</v>
      </c>
      <c r="C68" s="20" t="s">
        <v>102</v>
      </c>
      <c r="D68" s="46">
        <v>141230</v>
      </c>
      <c r="E68" s="46">
        <v>0</v>
      </c>
      <c r="F68" s="46">
        <v>0</v>
      </c>
      <c r="G68" s="46">
        <v>0</v>
      </c>
      <c r="H68" s="46">
        <v>0</v>
      </c>
      <c r="I68" s="46">
        <v>64507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205737</v>
      </c>
      <c r="P68" s="47">
        <f t="shared" si="7"/>
        <v>4.1798622539160117</v>
      </c>
      <c r="Q68" s="9"/>
    </row>
    <row r="69" spans="1:120">
      <c r="A69" s="12"/>
      <c r="B69" s="25">
        <v>366</v>
      </c>
      <c r="C69" s="20" t="s">
        <v>80</v>
      </c>
      <c r="D69" s="46">
        <v>17588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17588</v>
      </c>
      <c r="P69" s="47">
        <f t="shared" ref="P69:P74" si="15">(O69/P$76)</f>
        <v>0.35732715710773855</v>
      </c>
      <c r="Q69" s="9"/>
    </row>
    <row r="70" spans="1:120">
      <c r="A70" s="12"/>
      <c r="B70" s="25">
        <v>368</v>
      </c>
      <c r="C70" s="20" t="s">
        <v>57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5130138</v>
      </c>
      <c r="L70" s="46">
        <v>0</v>
      </c>
      <c r="M70" s="46">
        <v>0</v>
      </c>
      <c r="N70" s="46">
        <v>0</v>
      </c>
      <c r="O70" s="46">
        <f t="shared" si="14"/>
        <v>5130138</v>
      </c>
      <c r="P70" s="47">
        <f t="shared" si="15"/>
        <v>104.22661059303955</v>
      </c>
      <c r="Q70" s="9"/>
    </row>
    <row r="71" spans="1:120">
      <c r="A71" s="12"/>
      <c r="B71" s="25">
        <v>369.9</v>
      </c>
      <c r="C71" s="20" t="s">
        <v>58</v>
      </c>
      <c r="D71" s="46">
        <v>341949</v>
      </c>
      <c r="E71" s="46">
        <v>0</v>
      </c>
      <c r="F71" s="46">
        <v>0</v>
      </c>
      <c r="G71" s="46">
        <v>4263</v>
      </c>
      <c r="H71" s="46">
        <v>0</v>
      </c>
      <c r="I71" s="46">
        <v>73629</v>
      </c>
      <c r="J71" s="46">
        <v>1208665</v>
      </c>
      <c r="K71" s="46">
        <v>196</v>
      </c>
      <c r="L71" s="46">
        <v>0</v>
      </c>
      <c r="M71" s="46">
        <v>0</v>
      </c>
      <c r="N71" s="46">
        <v>0</v>
      </c>
      <c r="O71" s="46">
        <f t="shared" si="14"/>
        <v>1628702</v>
      </c>
      <c r="P71" s="47">
        <f t="shared" si="15"/>
        <v>33.089575587655673</v>
      </c>
      <c r="Q71" s="9"/>
    </row>
    <row r="72" spans="1:120" ht="15.75">
      <c r="A72" s="29" t="s">
        <v>42</v>
      </c>
      <c r="B72" s="30"/>
      <c r="C72" s="31"/>
      <c r="D72" s="32">
        <f t="shared" ref="D72:N72" si="16">SUM(D73:D73)</f>
        <v>12607168</v>
      </c>
      <c r="E72" s="32">
        <f t="shared" si="16"/>
        <v>10021988</v>
      </c>
      <c r="F72" s="32">
        <f t="shared" si="16"/>
        <v>3078238</v>
      </c>
      <c r="G72" s="32">
        <f t="shared" si="16"/>
        <v>4406906</v>
      </c>
      <c r="H72" s="32">
        <f t="shared" si="16"/>
        <v>0</v>
      </c>
      <c r="I72" s="32">
        <f t="shared" si="16"/>
        <v>2334666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32448966</v>
      </c>
      <c r="P72" s="45">
        <f t="shared" si="15"/>
        <v>659.2504418845615</v>
      </c>
      <c r="Q72" s="9"/>
    </row>
    <row r="73" spans="1:120" ht="15.75" thickBot="1">
      <c r="A73" s="12"/>
      <c r="B73" s="25">
        <v>381</v>
      </c>
      <c r="C73" s="20" t="s">
        <v>59</v>
      </c>
      <c r="D73" s="46">
        <v>12607168</v>
      </c>
      <c r="E73" s="46">
        <v>10021988</v>
      </c>
      <c r="F73" s="46">
        <v>3078238</v>
      </c>
      <c r="G73" s="46">
        <v>4406906</v>
      </c>
      <c r="H73" s="46">
        <v>0</v>
      </c>
      <c r="I73" s="46">
        <v>2334666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32448966</v>
      </c>
      <c r="P73" s="47">
        <f t="shared" si="15"/>
        <v>659.2504418845615</v>
      </c>
      <c r="Q73" s="9"/>
    </row>
    <row r="74" spans="1:120" ht="16.5" thickBot="1">
      <c r="A74" s="14" t="s">
        <v>50</v>
      </c>
      <c r="B74" s="23"/>
      <c r="C74" s="22"/>
      <c r="D74" s="15">
        <f t="shared" ref="D74:N74" si="17">SUM(D5,D15,D27,D41,D58,D65,D72)</f>
        <v>76875778</v>
      </c>
      <c r="E74" s="15">
        <f t="shared" si="17"/>
        <v>17587845</v>
      </c>
      <c r="F74" s="15">
        <f t="shared" si="17"/>
        <v>3078342</v>
      </c>
      <c r="G74" s="15">
        <f t="shared" si="17"/>
        <v>4410888</v>
      </c>
      <c r="H74" s="15">
        <f t="shared" si="17"/>
        <v>0</v>
      </c>
      <c r="I74" s="15">
        <f t="shared" si="17"/>
        <v>28970133</v>
      </c>
      <c r="J74" s="15">
        <f t="shared" si="17"/>
        <v>9546953</v>
      </c>
      <c r="K74" s="15">
        <f t="shared" si="17"/>
        <v>-14136360</v>
      </c>
      <c r="L74" s="15">
        <f t="shared" si="17"/>
        <v>0</v>
      </c>
      <c r="M74" s="15">
        <f t="shared" si="17"/>
        <v>0</v>
      </c>
      <c r="N74" s="15">
        <f t="shared" si="17"/>
        <v>0</v>
      </c>
      <c r="O74" s="15">
        <f>SUM(D74:N74)</f>
        <v>126333579</v>
      </c>
      <c r="P74" s="38">
        <f t="shared" si="15"/>
        <v>2566.6601450600356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9" t="s">
        <v>163</v>
      </c>
      <c r="N76" s="49"/>
      <c r="O76" s="49"/>
      <c r="P76" s="43">
        <v>49221</v>
      </c>
    </row>
    <row r="77" spans="1:120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2"/>
    </row>
    <row r="78" spans="1:120" ht="15.75" customHeight="1" thickBot="1">
      <c r="A78" s="53" t="s">
        <v>76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69"/>
      <c r="M3" s="70"/>
      <c r="N3" s="36"/>
      <c r="O3" s="37"/>
      <c r="P3" s="71" t="s">
        <v>136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SUM(D6:D12)</f>
        <v>22657910</v>
      </c>
      <c r="E5" s="27">
        <f t="shared" si="0"/>
        <v>1718937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4" si="1">SUM(D5:N5)</f>
        <v>24376847</v>
      </c>
      <c r="P5" s="33">
        <f t="shared" ref="P5:P36" si="2">(O5/P$59)</f>
        <v>505.72272934732996</v>
      </c>
      <c r="Q5" s="6"/>
    </row>
    <row r="6" spans="1:134">
      <c r="A6" s="12"/>
      <c r="B6" s="25">
        <v>311</v>
      </c>
      <c r="C6" s="20" t="s">
        <v>3</v>
      </c>
      <c r="D6" s="46">
        <v>16554845</v>
      </c>
      <c r="E6" s="46">
        <v>1718937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18273782</v>
      </c>
      <c r="P6" s="47">
        <f t="shared" si="2"/>
        <v>379.10837724575742</v>
      </c>
      <c r="Q6" s="9"/>
    </row>
    <row r="7" spans="1:134">
      <c r="A7" s="12"/>
      <c r="B7" s="25">
        <v>314.10000000000002</v>
      </c>
      <c r="C7" s="20" t="s">
        <v>11</v>
      </c>
      <c r="D7" s="46">
        <v>3767070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3767070</v>
      </c>
      <c r="P7" s="47">
        <f t="shared" si="2"/>
        <v>78.151736442471261</v>
      </c>
      <c r="Q7" s="9"/>
    </row>
    <row r="8" spans="1:134">
      <c r="A8" s="12"/>
      <c r="B8" s="25">
        <v>314.3</v>
      </c>
      <c r="C8" s="20" t="s">
        <v>12</v>
      </c>
      <c r="D8" s="46">
        <v>580752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580752</v>
      </c>
      <c r="P8" s="47">
        <f t="shared" si="2"/>
        <v>12.048296751172151</v>
      </c>
      <c r="Q8" s="9"/>
    </row>
    <row r="9" spans="1:134">
      <c r="A9" s="12"/>
      <c r="B9" s="25">
        <v>314.8</v>
      </c>
      <c r="C9" s="20" t="s">
        <v>13</v>
      </c>
      <c r="D9" s="46">
        <v>112960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112960</v>
      </c>
      <c r="P9" s="47">
        <f t="shared" si="2"/>
        <v>2.3434712252603624</v>
      </c>
      <c r="Q9" s="9"/>
    </row>
    <row r="10" spans="1:134">
      <c r="A10" s="12"/>
      <c r="B10" s="25">
        <v>315.10000000000002</v>
      </c>
      <c r="C10" s="20" t="s">
        <v>140</v>
      </c>
      <c r="D10" s="46">
        <v>1076481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1076481</v>
      </c>
      <c r="P10" s="47">
        <f t="shared" si="2"/>
        <v>22.332704037176882</v>
      </c>
      <c r="Q10" s="9"/>
    </row>
    <row r="11" spans="1:134">
      <c r="A11" s="12"/>
      <c r="B11" s="25">
        <v>316</v>
      </c>
      <c r="C11" s="20" t="s">
        <v>95</v>
      </c>
      <c r="D11" s="46">
        <v>514229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514229</v>
      </c>
      <c r="P11" s="47">
        <f t="shared" si="2"/>
        <v>10.668208788017095</v>
      </c>
      <c r="Q11" s="9"/>
    </row>
    <row r="12" spans="1:134">
      <c r="A12" s="12"/>
      <c r="B12" s="25">
        <v>319.89999999999998</v>
      </c>
      <c r="C12" s="20" t="s">
        <v>131</v>
      </c>
      <c r="D12" s="46">
        <v>51573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51573</v>
      </c>
      <c r="P12" s="47">
        <f t="shared" si="2"/>
        <v>1.0699348574747936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SUM(D14:D21)</f>
        <v>5300316</v>
      </c>
      <c r="E13" s="32">
        <f t="shared" si="3"/>
        <v>4528004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9828320</v>
      </c>
      <c r="P13" s="45">
        <f t="shared" si="2"/>
        <v>203.8985934193602</v>
      </c>
      <c r="Q13" s="10"/>
    </row>
    <row r="14" spans="1:134">
      <c r="A14" s="12"/>
      <c r="B14" s="25">
        <v>322</v>
      </c>
      <c r="C14" s="20" t="s">
        <v>141</v>
      </c>
      <c r="D14" s="46">
        <v>2210075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2210075</v>
      </c>
      <c r="P14" s="47">
        <f t="shared" si="2"/>
        <v>45.850275922160904</v>
      </c>
      <c r="Q14" s="9"/>
    </row>
    <row r="15" spans="1:134">
      <c r="A15" s="12"/>
      <c r="B15" s="25">
        <v>323.10000000000002</v>
      </c>
      <c r="C15" s="20" t="s">
        <v>16</v>
      </c>
      <c r="D15" s="46">
        <v>2753869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2753869</v>
      </c>
      <c r="P15" s="47">
        <f t="shared" si="2"/>
        <v>57.131841002448034</v>
      </c>
      <c r="Q15" s="9"/>
    </row>
    <row r="16" spans="1:134">
      <c r="A16" s="12"/>
      <c r="B16" s="25">
        <v>323.39999999999998</v>
      </c>
      <c r="C16" s="20" t="s">
        <v>17</v>
      </c>
      <c r="D16" s="46">
        <v>47397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47397</v>
      </c>
      <c r="P16" s="47">
        <f t="shared" si="2"/>
        <v>0.98329944815567816</v>
      </c>
      <c r="Q16" s="9"/>
    </row>
    <row r="17" spans="1:17">
      <c r="A17" s="12"/>
      <c r="B17" s="25">
        <v>323.7</v>
      </c>
      <c r="C17" s="20" t="s">
        <v>18</v>
      </c>
      <c r="D17" s="46">
        <v>288975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288975</v>
      </c>
      <c r="P17" s="47">
        <f t="shared" si="2"/>
        <v>5.9950831915688143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490064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490064</v>
      </c>
      <c r="P18" s="47">
        <f t="shared" si="2"/>
        <v>10.166881042280403</v>
      </c>
      <c r="Q18" s="9"/>
    </row>
    <row r="19" spans="1:17">
      <c r="A19" s="12"/>
      <c r="B19" s="25">
        <v>324.12</v>
      </c>
      <c r="C19" s="20" t="s">
        <v>20</v>
      </c>
      <c r="D19" s="46">
        <v>0</v>
      </c>
      <c r="E19" s="46">
        <v>639963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639963</v>
      </c>
      <c r="P19" s="47">
        <f t="shared" si="2"/>
        <v>13.276689763910211</v>
      </c>
      <c r="Q19" s="9"/>
    </row>
    <row r="20" spans="1:17">
      <c r="A20" s="12"/>
      <c r="B20" s="25">
        <v>324.31</v>
      </c>
      <c r="C20" s="20" t="s">
        <v>83</v>
      </c>
      <c r="D20" s="46">
        <v>0</v>
      </c>
      <c r="E20" s="46">
        <v>2226417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2226417</v>
      </c>
      <c r="P20" s="47">
        <f t="shared" si="2"/>
        <v>46.189307497614209</v>
      </c>
      <c r="Q20" s="9"/>
    </row>
    <row r="21" spans="1:17">
      <c r="A21" s="12"/>
      <c r="B21" s="25">
        <v>324.61</v>
      </c>
      <c r="C21" s="20" t="s">
        <v>23</v>
      </c>
      <c r="D21" s="46">
        <v>0</v>
      </c>
      <c r="E21" s="46">
        <v>1171560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1171560</v>
      </c>
      <c r="P21" s="47">
        <f t="shared" si="2"/>
        <v>24.305215551221941</v>
      </c>
      <c r="Q21" s="9"/>
    </row>
    <row r="22" spans="1:17" ht="15.75">
      <c r="A22" s="29" t="s">
        <v>142</v>
      </c>
      <c r="B22" s="30"/>
      <c r="C22" s="31"/>
      <c r="D22" s="32">
        <f t="shared" ref="D22:N22" si="5">SUM(D23:D34)</f>
        <v>25386273</v>
      </c>
      <c r="E22" s="32">
        <f t="shared" si="5"/>
        <v>69849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131238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25587360</v>
      </c>
      <c r="P22" s="45">
        <f t="shared" si="2"/>
        <v>530.83606489357282</v>
      </c>
      <c r="Q22" s="10"/>
    </row>
    <row r="23" spans="1:17">
      <c r="A23" s="12"/>
      <c r="B23" s="25">
        <v>331.1</v>
      </c>
      <c r="C23" s="20" t="s">
        <v>132</v>
      </c>
      <c r="D23" s="46">
        <v>12086349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12086349</v>
      </c>
      <c r="P23" s="47">
        <f t="shared" si="2"/>
        <v>250.74372432679141</v>
      </c>
      <c r="Q23" s="9"/>
    </row>
    <row r="24" spans="1:17">
      <c r="A24" s="12"/>
      <c r="B24" s="25">
        <v>331.2</v>
      </c>
      <c r="C24" s="20" t="s">
        <v>78</v>
      </c>
      <c r="D24" s="46">
        <v>11673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11673</v>
      </c>
      <c r="P24" s="47">
        <f t="shared" si="2"/>
        <v>0.24216837475623418</v>
      </c>
      <c r="Q24" s="9"/>
    </row>
    <row r="25" spans="1:17">
      <c r="A25" s="12"/>
      <c r="B25" s="25">
        <v>331.39</v>
      </c>
      <c r="C25" s="20" t="s">
        <v>123</v>
      </c>
      <c r="D25" s="46">
        <v>605766</v>
      </c>
      <c r="E25" s="46">
        <v>0</v>
      </c>
      <c r="F25" s="46">
        <v>0</v>
      </c>
      <c r="G25" s="46">
        <v>0</v>
      </c>
      <c r="H25" s="46">
        <v>0</v>
      </c>
      <c r="I25" s="46">
        <v>131238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6">SUM(D25:N25)</f>
        <v>737004</v>
      </c>
      <c r="P25" s="47">
        <f t="shared" si="2"/>
        <v>15.289904983195719</v>
      </c>
      <c r="Q25" s="9"/>
    </row>
    <row r="26" spans="1:17">
      <c r="A26" s="12"/>
      <c r="B26" s="25">
        <v>334.2</v>
      </c>
      <c r="C26" s="20" t="s">
        <v>79</v>
      </c>
      <c r="D26" s="46">
        <v>111132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111132</v>
      </c>
      <c r="P26" s="47">
        <f t="shared" si="2"/>
        <v>2.3055474876561139</v>
      </c>
      <c r="Q26" s="9"/>
    </row>
    <row r="27" spans="1:17">
      <c r="A27" s="12"/>
      <c r="B27" s="25">
        <v>334.9</v>
      </c>
      <c r="C27" s="20" t="s">
        <v>133</v>
      </c>
      <c r="D27" s="46">
        <v>0</v>
      </c>
      <c r="E27" s="46">
        <v>69849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69849</v>
      </c>
      <c r="P27" s="47">
        <f t="shared" si="2"/>
        <v>1.4490892494087382</v>
      </c>
      <c r="Q27" s="9"/>
    </row>
    <row r="28" spans="1:17">
      <c r="A28" s="12"/>
      <c r="B28" s="25">
        <v>335.14</v>
      </c>
      <c r="C28" s="20" t="s">
        <v>97</v>
      </c>
      <c r="D28" s="46">
        <v>1398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1398</v>
      </c>
      <c r="P28" s="47">
        <f t="shared" si="2"/>
        <v>2.9002945935853282E-2</v>
      </c>
      <c r="Q28" s="9"/>
    </row>
    <row r="29" spans="1:17">
      <c r="A29" s="12"/>
      <c r="B29" s="25">
        <v>335.15</v>
      </c>
      <c r="C29" s="20" t="s">
        <v>98</v>
      </c>
      <c r="D29" s="46">
        <v>13984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13984</v>
      </c>
      <c r="P29" s="47">
        <f t="shared" si="2"/>
        <v>0.29011244346707604</v>
      </c>
      <c r="Q29" s="9"/>
    </row>
    <row r="30" spans="1:17">
      <c r="A30" s="12"/>
      <c r="B30" s="25">
        <v>335.18</v>
      </c>
      <c r="C30" s="20" t="s">
        <v>143</v>
      </c>
      <c r="D30" s="46">
        <v>6602797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6602797</v>
      </c>
      <c r="P30" s="47">
        <f t="shared" si="2"/>
        <v>136.98180573420191</v>
      </c>
      <c r="Q30" s="9"/>
    </row>
    <row r="31" spans="1:17">
      <c r="A31" s="12"/>
      <c r="B31" s="25">
        <v>335.19</v>
      </c>
      <c r="C31" s="20" t="s">
        <v>100</v>
      </c>
      <c r="D31" s="46">
        <v>3751680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3751680</v>
      </c>
      <c r="P31" s="47">
        <f t="shared" si="2"/>
        <v>77.832455084851247</v>
      </c>
      <c r="Q31" s="9"/>
    </row>
    <row r="32" spans="1:17">
      <c r="A32" s="12"/>
      <c r="B32" s="25">
        <v>335.29</v>
      </c>
      <c r="C32" s="20" t="s">
        <v>32</v>
      </c>
      <c r="D32" s="46">
        <v>708040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708040</v>
      </c>
      <c r="P32" s="47">
        <f t="shared" si="2"/>
        <v>14.689017053234306</v>
      </c>
      <c r="Q32" s="9"/>
    </row>
    <row r="33" spans="1:17">
      <c r="A33" s="12"/>
      <c r="B33" s="25">
        <v>335.48</v>
      </c>
      <c r="C33" s="20" t="s">
        <v>33</v>
      </c>
      <c r="D33" s="46">
        <v>1400175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1400175</v>
      </c>
      <c r="P33" s="47">
        <f t="shared" si="2"/>
        <v>29.048068544873658</v>
      </c>
      <c r="Q33" s="9"/>
    </row>
    <row r="34" spans="1:17">
      <c r="A34" s="12"/>
      <c r="B34" s="25">
        <v>338</v>
      </c>
      <c r="C34" s="20" t="s">
        <v>35</v>
      </c>
      <c r="D34" s="46">
        <v>93279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93279</v>
      </c>
      <c r="P34" s="47">
        <f t="shared" si="2"/>
        <v>1.9351686652006141</v>
      </c>
      <c r="Q34" s="9"/>
    </row>
    <row r="35" spans="1:17" ht="15.75">
      <c r="A35" s="29" t="s">
        <v>40</v>
      </c>
      <c r="B35" s="30"/>
      <c r="C35" s="31"/>
      <c r="D35" s="32">
        <f t="shared" ref="D35:N35" si="7">SUM(D36:D44)</f>
        <v>4627265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25531555</v>
      </c>
      <c r="J35" s="32">
        <f t="shared" si="7"/>
        <v>10403402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40562222</v>
      </c>
      <c r="P35" s="45">
        <f t="shared" si="2"/>
        <v>841.50495830048544</v>
      </c>
      <c r="Q35" s="10"/>
    </row>
    <row r="36" spans="1:17">
      <c r="A36" s="12"/>
      <c r="B36" s="25">
        <v>341.9</v>
      </c>
      <c r="C36" s="20" t="s">
        <v>101</v>
      </c>
      <c r="D36" s="46">
        <v>177836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10403402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8">SUM(D36:N36)</f>
        <v>10581238</v>
      </c>
      <c r="P36" s="47">
        <f t="shared" si="2"/>
        <v>219.51865067839509</v>
      </c>
      <c r="Q36" s="9"/>
    </row>
    <row r="37" spans="1:17">
      <c r="A37" s="12"/>
      <c r="B37" s="25">
        <v>342.2</v>
      </c>
      <c r="C37" s="20" t="s">
        <v>44</v>
      </c>
      <c r="D37" s="46">
        <v>2896292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2896292</v>
      </c>
      <c r="P37" s="47">
        <f t="shared" ref="P37:P57" si="9">(O37/P$59)</f>
        <v>60.08655242521057</v>
      </c>
      <c r="Q37" s="9"/>
    </row>
    <row r="38" spans="1:17">
      <c r="A38" s="12"/>
      <c r="B38" s="25">
        <v>342.4</v>
      </c>
      <c r="C38" s="20" t="s">
        <v>128</v>
      </c>
      <c r="D38" s="46">
        <v>1114515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1114515</v>
      </c>
      <c r="P38" s="47">
        <f t="shared" si="9"/>
        <v>23.12175843326003</v>
      </c>
      <c r="Q38" s="9"/>
    </row>
    <row r="39" spans="1:17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3577072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3577072</v>
      </c>
      <c r="P39" s="47">
        <f t="shared" si="9"/>
        <v>74.210032778722876</v>
      </c>
      <c r="Q39" s="9"/>
    </row>
    <row r="40" spans="1:17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18292006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18292006</v>
      </c>
      <c r="P40" s="47">
        <f t="shared" si="9"/>
        <v>379.48645284428034</v>
      </c>
      <c r="Q40" s="9"/>
    </row>
    <row r="41" spans="1:17">
      <c r="A41" s="12"/>
      <c r="B41" s="25">
        <v>343.9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3662477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3662477</v>
      </c>
      <c r="P41" s="47">
        <f t="shared" si="9"/>
        <v>75.981847226256178</v>
      </c>
      <c r="Q41" s="9"/>
    </row>
    <row r="42" spans="1:17">
      <c r="A42" s="12"/>
      <c r="B42" s="25">
        <v>347.2</v>
      </c>
      <c r="C42" s="20" t="s">
        <v>48</v>
      </c>
      <c r="D42" s="46">
        <v>181402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181402</v>
      </c>
      <c r="P42" s="47">
        <f t="shared" si="9"/>
        <v>3.7633708144890252</v>
      </c>
      <c r="Q42" s="9"/>
    </row>
    <row r="43" spans="1:17">
      <c r="A43" s="12"/>
      <c r="B43" s="25">
        <v>347.4</v>
      </c>
      <c r="C43" s="20" t="s">
        <v>49</v>
      </c>
      <c r="D43" s="46">
        <v>12500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12500</v>
      </c>
      <c r="P43" s="47">
        <f t="shared" si="9"/>
        <v>0.25932533919754369</v>
      </c>
      <c r="Q43" s="9"/>
    </row>
    <row r="44" spans="1:17">
      <c r="A44" s="12"/>
      <c r="B44" s="25">
        <v>347.5</v>
      </c>
      <c r="C44" s="20" t="s">
        <v>117</v>
      </c>
      <c r="D44" s="46">
        <v>244720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244720</v>
      </c>
      <c r="P44" s="47">
        <f t="shared" si="9"/>
        <v>5.0769677606738313</v>
      </c>
      <c r="Q44" s="9"/>
    </row>
    <row r="45" spans="1:17" ht="15.75">
      <c r="A45" s="29" t="s">
        <v>41</v>
      </c>
      <c r="B45" s="30"/>
      <c r="C45" s="31"/>
      <c r="D45" s="32">
        <f t="shared" ref="D45:N45" si="10">SUM(D46:D47)</f>
        <v>1504109</v>
      </c>
      <c r="E45" s="32">
        <f t="shared" si="10"/>
        <v>29931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7" si="11">SUM(D45:N45)</f>
        <v>1534040</v>
      </c>
      <c r="P45" s="45">
        <f t="shared" si="9"/>
        <v>31.825235467407992</v>
      </c>
      <c r="Q45" s="10"/>
    </row>
    <row r="46" spans="1:17">
      <c r="A46" s="13"/>
      <c r="B46" s="39">
        <v>351.1</v>
      </c>
      <c r="C46" s="21" t="s">
        <v>118</v>
      </c>
      <c r="D46" s="46">
        <v>1484152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1484152</v>
      </c>
      <c r="P46" s="47">
        <f t="shared" si="9"/>
        <v>30.790257665657027</v>
      </c>
      <c r="Q46" s="9"/>
    </row>
    <row r="47" spans="1:17">
      <c r="A47" s="13"/>
      <c r="B47" s="39">
        <v>354</v>
      </c>
      <c r="C47" s="21" t="s">
        <v>53</v>
      </c>
      <c r="D47" s="46">
        <v>19957</v>
      </c>
      <c r="E47" s="46">
        <v>29931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49888</v>
      </c>
      <c r="P47" s="47">
        <f t="shared" si="9"/>
        <v>1.0349778017509648</v>
      </c>
      <c r="Q47" s="9"/>
    </row>
    <row r="48" spans="1:17" ht="15.75">
      <c r="A48" s="29" t="s">
        <v>4</v>
      </c>
      <c r="B48" s="30"/>
      <c r="C48" s="31"/>
      <c r="D48" s="32">
        <f t="shared" ref="D48:N48" si="12">SUM(D49:D53)</f>
        <v>719609</v>
      </c>
      <c r="E48" s="32">
        <f t="shared" si="12"/>
        <v>29443</v>
      </c>
      <c r="F48" s="32">
        <f t="shared" si="12"/>
        <v>0</v>
      </c>
      <c r="G48" s="32">
        <f t="shared" si="12"/>
        <v>12625</v>
      </c>
      <c r="H48" s="32">
        <f t="shared" si="12"/>
        <v>0</v>
      </c>
      <c r="I48" s="32">
        <f t="shared" si="12"/>
        <v>422850</v>
      </c>
      <c r="J48" s="32">
        <f t="shared" si="12"/>
        <v>21977</v>
      </c>
      <c r="K48" s="32">
        <f t="shared" si="12"/>
        <v>27017425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28223929</v>
      </c>
      <c r="P48" s="45">
        <f t="shared" si="9"/>
        <v>585.53439691299116</v>
      </c>
      <c r="Q48" s="10"/>
    </row>
    <row r="49" spans="1:120">
      <c r="A49" s="12"/>
      <c r="B49" s="25">
        <v>361.1</v>
      </c>
      <c r="C49" s="20" t="s">
        <v>54</v>
      </c>
      <c r="D49" s="46">
        <v>98596</v>
      </c>
      <c r="E49" s="46">
        <v>4443</v>
      </c>
      <c r="F49" s="46">
        <v>0</v>
      </c>
      <c r="G49" s="46">
        <v>12625</v>
      </c>
      <c r="H49" s="46">
        <v>0</v>
      </c>
      <c r="I49" s="46">
        <v>53467</v>
      </c>
      <c r="J49" s="46">
        <v>21977</v>
      </c>
      <c r="K49" s="46">
        <v>5524253</v>
      </c>
      <c r="L49" s="46">
        <v>0</v>
      </c>
      <c r="M49" s="46">
        <v>0</v>
      </c>
      <c r="N49" s="46">
        <v>0</v>
      </c>
      <c r="O49" s="46">
        <f t="shared" si="11"/>
        <v>5715361</v>
      </c>
      <c r="P49" s="47">
        <f t="shared" si="9"/>
        <v>118.57103439691299</v>
      </c>
      <c r="Q49" s="9"/>
    </row>
    <row r="50" spans="1:120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16115568</v>
      </c>
      <c r="L50" s="46">
        <v>0</v>
      </c>
      <c r="M50" s="46">
        <v>0</v>
      </c>
      <c r="N50" s="46">
        <v>0</v>
      </c>
      <c r="O50" s="46">
        <f t="shared" si="11"/>
        <v>16115568</v>
      </c>
      <c r="P50" s="47">
        <f t="shared" si="9"/>
        <v>334.33401103688641</v>
      </c>
      <c r="Q50" s="9"/>
    </row>
    <row r="51" spans="1:120">
      <c r="A51" s="12"/>
      <c r="B51" s="25">
        <v>364</v>
      </c>
      <c r="C51" s="20" t="s">
        <v>102</v>
      </c>
      <c r="D51" s="46">
        <v>244482</v>
      </c>
      <c r="E51" s="46">
        <v>0</v>
      </c>
      <c r="F51" s="46">
        <v>0</v>
      </c>
      <c r="G51" s="46">
        <v>0</v>
      </c>
      <c r="H51" s="46">
        <v>0</v>
      </c>
      <c r="I51" s="46">
        <v>297062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541544</v>
      </c>
      <c r="P51" s="47">
        <f t="shared" si="9"/>
        <v>11.234886519231567</v>
      </c>
      <c r="Q51" s="9"/>
    </row>
    <row r="52" spans="1:120">
      <c r="A52" s="12"/>
      <c r="B52" s="25">
        <v>368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5377604</v>
      </c>
      <c r="L52" s="46">
        <v>0</v>
      </c>
      <c r="M52" s="46">
        <v>0</v>
      </c>
      <c r="N52" s="46">
        <v>0</v>
      </c>
      <c r="O52" s="46">
        <f t="shared" si="11"/>
        <v>5377604</v>
      </c>
      <c r="P52" s="47">
        <f t="shared" si="9"/>
        <v>111.56391850960541</v>
      </c>
      <c r="Q52" s="9"/>
    </row>
    <row r="53" spans="1:120">
      <c r="A53" s="12"/>
      <c r="B53" s="25">
        <v>369.9</v>
      </c>
      <c r="C53" s="20" t="s">
        <v>58</v>
      </c>
      <c r="D53" s="46">
        <v>376531</v>
      </c>
      <c r="E53" s="46">
        <v>25000</v>
      </c>
      <c r="F53" s="46">
        <v>0</v>
      </c>
      <c r="G53" s="46">
        <v>0</v>
      </c>
      <c r="H53" s="46">
        <v>0</v>
      </c>
      <c r="I53" s="46">
        <v>72321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473852</v>
      </c>
      <c r="P53" s="47">
        <f t="shared" si="9"/>
        <v>9.8305464503547579</v>
      </c>
      <c r="Q53" s="9"/>
    </row>
    <row r="54" spans="1:120" ht="15.75">
      <c r="A54" s="29" t="s">
        <v>42</v>
      </c>
      <c r="B54" s="30"/>
      <c r="C54" s="31"/>
      <c r="D54" s="32">
        <f t="shared" ref="D54:N54" si="13">SUM(D55:D56)</f>
        <v>3814096</v>
      </c>
      <c r="E54" s="32">
        <f t="shared" si="13"/>
        <v>139186</v>
      </c>
      <c r="F54" s="32">
        <f t="shared" si="13"/>
        <v>3995396</v>
      </c>
      <c r="G54" s="32">
        <f t="shared" si="13"/>
        <v>18547747</v>
      </c>
      <c r="H54" s="32">
        <f t="shared" si="13"/>
        <v>0</v>
      </c>
      <c r="I54" s="32">
        <f t="shared" si="13"/>
        <v>26325</v>
      </c>
      <c r="J54" s="32">
        <f t="shared" si="13"/>
        <v>2309666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1"/>
        <v>28832416</v>
      </c>
      <c r="P54" s="45">
        <f t="shared" si="9"/>
        <v>598.15808472677486</v>
      </c>
      <c r="Q54" s="9"/>
    </row>
    <row r="55" spans="1:120">
      <c r="A55" s="12"/>
      <c r="B55" s="25">
        <v>381</v>
      </c>
      <c r="C55" s="20" t="s">
        <v>59</v>
      </c>
      <c r="D55" s="46">
        <v>3437003</v>
      </c>
      <c r="E55" s="46">
        <v>139186</v>
      </c>
      <c r="F55" s="46">
        <v>3816931</v>
      </c>
      <c r="G55" s="46">
        <v>5547747</v>
      </c>
      <c r="H55" s="46">
        <v>0</v>
      </c>
      <c r="I55" s="46">
        <v>26325</v>
      </c>
      <c r="J55" s="46">
        <v>2309666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15276858</v>
      </c>
      <c r="P55" s="47">
        <f t="shared" si="9"/>
        <v>316.93411061781671</v>
      </c>
      <c r="Q55" s="9"/>
    </row>
    <row r="56" spans="1:120" ht="15.75" thickBot="1">
      <c r="A56" s="12"/>
      <c r="B56" s="25">
        <v>384</v>
      </c>
      <c r="C56" s="20" t="s">
        <v>60</v>
      </c>
      <c r="D56" s="46">
        <v>377093</v>
      </c>
      <c r="E56" s="46">
        <v>0</v>
      </c>
      <c r="F56" s="46">
        <v>178465</v>
      </c>
      <c r="G56" s="46">
        <v>13000000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13555558</v>
      </c>
      <c r="P56" s="47">
        <f t="shared" si="9"/>
        <v>281.22397410895815</v>
      </c>
      <c r="Q56" s="9"/>
    </row>
    <row r="57" spans="1:120" ht="16.5" thickBot="1">
      <c r="A57" s="14" t="s">
        <v>50</v>
      </c>
      <c r="B57" s="23"/>
      <c r="C57" s="22"/>
      <c r="D57" s="15">
        <f t="shared" ref="D57:N57" si="14">SUM(D5,D13,D22,D35,D45,D48,D54)</f>
        <v>64009578</v>
      </c>
      <c r="E57" s="15">
        <f t="shared" si="14"/>
        <v>6515350</v>
      </c>
      <c r="F57" s="15">
        <f t="shared" si="14"/>
        <v>3995396</v>
      </c>
      <c r="G57" s="15">
        <f t="shared" si="14"/>
        <v>18560372</v>
      </c>
      <c r="H57" s="15">
        <f t="shared" si="14"/>
        <v>0</v>
      </c>
      <c r="I57" s="15">
        <f t="shared" si="14"/>
        <v>26111968</v>
      </c>
      <c r="J57" s="15">
        <f t="shared" si="14"/>
        <v>12735045</v>
      </c>
      <c r="K57" s="15">
        <f t="shared" si="14"/>
        <v>27017425</v>
      </c>
      <c r="L57" s="15">
        <f t="shared" si="14"/>
        <v>0</v>
      </c>
      <c r="M57" s="15">
        <f t="shared" si="14"/>
        <v>0</v>
      </c>
      <c r="N57" s="15">
        <f t="shared" si="14"/>
        <v>0</v>
      </c>
      <c r="O57" s="15">
        <f t="shared" si="11"/>
        <v>158945134</v>
      </c>
      <c r="P57" s="38">
        <f t="shared" si="9"/>
        <v>3297.4800630679224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9" t="s">
        <v>144</v>
      </c>
      <c r="N59" s="49"/>
      <c r="O59" s="49"/>
      <c r="P59" s="43">
        <v>48202</v>
      </c>
    </row>
    <row r="60" spans="1:120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</row>
    <row r="61" spans="1:120" ht="15.75" customHeight="1" thickBot="1">
      <c r="A61" s="53" t="s">
        <v>76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5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20998476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20998476</v>
      </c>
      <c r="O5" s="33">
        <f t="shared" ref="O5:O36" si="1">(N5/O$59)</f>
        <v>421.8170788051666</v>
      </c>
      <c r="P5" s="6"/>
    </row>
    <row r="6" spans="1:133">
      <c r="A6" s="12"/>
      <c r="B6" s="25">
        <v>311</v>
      </c>
      <c r="C6" s="20" t="s">
        <v>3</v>
      </c>
      <c r="D6" s="46">
        <v>15112380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15112380</v>
      </c>
      <c r="O6" s="47">
        <f t="shared" si="1"/>
        <v>303.57726843574858</v>
      </c>
      <c r="P6" s="9"/>
    </row>
    <row r="7" spans="1:133">
      <c r="A7" s="12"/>
      <c r="B7" s="25">
        <v>314.10000000000002</v>
      </c>
      <c r="C7" s="20" t="s">
        <v>11</v>
      </c>
      <c r="D7" s="46">
        <v>3758878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3758878</v>
      </c>
      <c r="O7" s="47">
        <f t="shared" si="1"/>
        <v>75.508286293967572</v>
      </c>
      <c r="P7" s="9"/>
    </row>
    <row r="8" spans="1:133">
      <c r="A8" s="12"/>
      <c r="B8" s="25">
        <v>314.3</v>
      </c>
      <c r="C8" s="20" t="s">
        <v>12</v>
      </c>
      <c r="D8" s="46">
        <v>553668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553668</v>
      </c>
      <c r="O8" s="47">
        <f t="shared" si="1"/>
        <v>11.122074687129627</v>
      </c>
      <c r="P8" s="9"/>
    </row>
    <row r="9" spans="1:133">
      <c r="A9" s="12"/>
      <c r="B9" s="25">
        <v>314.8</v>
      </c>
      <c r="C9" s="20" t="s">
        <v>13</v>
      </c>
      <c r="D9" s="46">
        <v>111448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111448</v>
      </c>
      <c r="O9" s="47">
        <f t="shared" si="1"/>
        <v>2.238765794178502</v>
      </c>
      <c r="P9" s="9"/>
    </row>
    <row r="10" spans="1:133">
      <c r="A10" s="12"/>
      <c r="B10" s="25">
        <v>315</v>
      </c>
      <c r="C10" s="20" t="s">
        <v>126</v>
      </c>
      <c r="D10" s="46">
        <v>971992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971992</v>
      </c>
      <c r="O10" s="47">
        <f t="shared" si="1"/>
        <v>19.525361081537131</v>
      </c>
      <c r="P10" s="9"/>
    </row>
    <row r="11" spans="1:133">
      <c r="A11" s="12"/>
      <c r="B11" s="25">
        <v>316</v>
      </c>
      <c r="C11" s="20" t="s">
        <v>95</v>
      </c>
      <c r="D11" s="46">
        <v>437741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437741</v>
      </c>
      <c r="O11" s="47">
        <f t="shared" si="1"/>
        <v>8.7933348064522612</v>
      </c>
      <c r="P11" s="9"/>
    </row>
    <row r="12" spans="1:133">
      <c r="A12" s="12"/>
      <c r="B12" s="25">
        <v>319</v>
      </c>
      <c r="C12" s="20" t="s">
        <v>131</v>
      </c>
      <c r="D12" s="46">
        <v>52369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52369</v>
      </c>
      <c r="O12" s="47">
        <f t="shared" si="1"/>
        <v>1.0519877061529499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SUM(D14:D21)</f>
        <v>4828171</v>
      </c>
      <c r="E13" s="32">
        <f t="shared" si="3"/>
        <v>3861142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8689313</v>
      </c>
      <c r="O13" s="45">
        <f t="shared" si="1"/>
        <v>174.55079247102307</v>
      </c>
      <c r="P13" s="10"/>
    </row>
    <row r="14" spans="1:133">
      <c r="A14" s="12"/>
      <c r="B14" s="25">
        <v>322</v>
      </c>
      <c r="C14" s="20" t="s">
        <v>0</v>
      </c>
      <c r="D14" s="46">
        <v>1694456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1694456</v>
      </c>
      <c r="O14" s="47">
        <f t="shared" si="1"/>
        <v>34.038207348185054</v>
      </c>
      <c r="P14" s="9"/>
    </row>
    <row r="15" spans="1:133">
      <c r="A15" s="12"/>
      <c r="B15" s="25">
        <v>323.10000000000002</v>
      </c>
      <c r="C15" s="20" t="s">
        <v>16</v>
      </c>
      <c r="D15" s="46">
        <v>2811094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2811094</v>
      </c>
      <c r="O15" s="47">
        <f t="shared" si="1"/>
        <v>56.469215162411359</v>
      </c>
      <c r="P15" s="9"/>
    </row>
    <row r="16" spans="1:133">
      <c r="A16" s="12"/>
      <c r="B16" s="25">
        <v>323.39999999999998</v>
      </c>
      <c r="C16" s="20" t="s">
        <v>17</v>
      </c>
      <c r="D16" s="46">
        <v>52888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52888</v>
      </c>
      <c r="O16" s="47">
        <f t="shared" si="1"/>
        <v>1.0624133705630663</v>
      </c>
      <c r="P16" s="9"/>
    </row>
    <row r="17" spans="1:16">
      <c r="A17" s="12"/>
      <c r="B17" s="25">
        <v>323.7</v>
      </c>
      <c r="C17" s="20" t="s">
        <v>18</v>
      </c>
      <c r="D17" s="46">
        <v>269733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269733</v>
      </c>
      <c r="O17" s="47">
        <f t="shared" si="1"/>
        <v>5.4183925594102167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375293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375293</v>
      </c>
      <c r="O18" s="47">
        <f t="shared" si="1"/>
        <v>7.5388802956951446</v>
      </c>
      <c r="P18" s="9"/>
    </row>
    <row r="19" spans="1:16">
      <c r="A19" s="12"/>
      <c r="B19" s="25">
        <v>324.12</v>
      </c>
      <c r="C19" s="20" t="s">
        <v>20</v>
      </c>
      <c r="D19" s="46">
        <v>0</v>
      </c>
      <c r="E19" s="46">
        <v>448690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448690</v>
      </c>
      <c r="O19" s="47">
        <f t="shared" si="1"/>
        <v>9.0132781583335007</v>
      </c>
      <c r="P19" s="9"/>
    </row>
    <row r="20" spans="1:16">
      <c r="A20" s="12"/>
      <c r="B20" s="25">
        <v>324.31</v>
      </c>
      <c r="C20" s="20" t="s">
        <v>83</v>
      </c>
      <c r="D20" s="46">
        <v>0</v>
      </c>
      <c r="E20" s="46">
        <v>2522359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2522359</v>
      </c>
      <c r="O20" s="47">
        <f t="shared" si="1"/>
        <v>50.669110704887409</v>
      </c>
      <c r="P20" s="9"/>
    </row>
    <row r="21" spans="1:16">
      <c r="A21" s="12"/>
      <c r="B21" s="25">
        <v>324.61</v>
      </c>
      <c r="C21" s="20" t="s">
        <v>23</v>
      </c>
      <c r="D21" s="46">
        <v>0</v>
      </c>
      <c r="E21" s="46">
        <v>514800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514800</v>
      </c>
      <c r="O21" s="47">
        <f t="shared" si="1"/>
        <v>10.341294871537334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SUM(D23:D34)</f>
        <v>12821563</v>
      </c>
      <c r="E22" s="32">
        <f t="shared" si="5"/>
        <v>589504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13411067</v>
      </c>
      <c r="O22" s="45">
        <f t="shared" si="1"/>
        <v>269.40131777184064</v>
      </c>
      <c r="P22" s="10"/>
    </row>
    <row r="23" spans="1:16">
      <c r="A23" s="12"/>
      <c r="B23" s="25">
        <v>331.1</v>
      </c>
      <c r="C23" s="20" t="s">
        <v>132</v>
      </c>
      <c r="D23" s="46">
        <v>155310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155310</v>
      </c>
      <c r="O23" s="47">
        <f t="shared" si="1"/>
        <v>3.1198650087382735</v>
      </c>
      <c r="P23" s="9"/>
    </row>
    <row r="24" spans="1:16">
      <c r="A24" s="12"/>
      <c r="B24" s="25">
        <v>331.34</v>
      </c>
      <c r="C24" s="20" t="s">
        <v>122</v>
      </c>
      <c r="D24" s="46">
        <v>485110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485110</v>
      </c>
      <c r="O24" s="47">
        <f t="shared" si="1"/>
        <v>9.7448825857254775</v>
      </c>
      <c r="P24" s="9"/>
    </row>
    <row r="25" spans="1:16">
      <c r="A25" s="12"/>
      <c r="B25" s="25">
        <v>334.2</v>
      </c>
      <c r="C25" s="20" t="s">
        <v>79</v>
      </c>
      <c r="D25" s="46">
        <v>107119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107119</v>
      </c>
      <c r="O25" s="47">
        <f t="shared" si="1"/>
        <v>2.1518049054860287</v>
      </c>
      <c r="P25" s="9"/>
    </row>
    <row r="26" spans="1:16">
      <c r="A26" s="12"/>
      <c r="B26" s="25">
        <v>334.9</v>
      </c>
      <c r="C26" s="20" t="s">
        <v>133</v>
      </c>
      <c r="D26" s="46">
        <v>0</v>
      </c>
      <c r="E26" s="46">
        <v>589504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589504</v>
      </c>
      <c r="O26" s="47">
        <f t="shared" si="1"/>
        <v>11.841947731062051</v>
      </c>
      <c r="P26" s="9"/>
    </row>
    <row r="27" spans="1:16">
      <c r="A27" s="12"/>
      <c r="B27" s="25">
        <v>335.12</v>
      </c>
      <c r="C27" s="20" t="s">
        <v>96</v>
      </c>
      <c r="D27" s="46">
        <v>2267937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2267937</v>
      </c>
      <c r="O27" s="47">
        <f t="shared" si="1"/>
        <v>45.55828528956831</v>
      </c>
      <c r="P27" s="9"/>
    </row>
    <row r="28" spans="1:16">
      <c r="A28" s="12"/>
      <c r="B28" s="25">
        <v>335.14</v>
      </c>
      <c r="C28" s="20" t="s">
        <v>97</v>
      </c>
      <c r="D28" s="46">
        <v>1481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1481</v>
      </c>
      <c r="O28" s="47">
        <f t="shared" si="1"/>
        <v>2.9750306341776982E-2</v>
      </c>
      <c r="P28" s="9"/>
    </row>
    <row r="29" spans="1:16">
      <c r="A29" s="12"/>
      <c r="B29" s="25">
        <v>335.15</v>
      </c>
      <c r="C29" s="20" t="s">
        <v>98</v>
      </c>
      <c r="D29" s="46">
        <v>14019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14019</v>
      </c>
      <c r="O29" s="47">
        <f t="shared" si="1"/>
        <v>0.28161346698539602</v>
      </c>
      <c r="P29" s="9"/>
    </row>
    <row r="30" spans="1:16">
      <c r="A30" s="12"/>
      <c r="B30" s="25">
        <v>335.18</v>
      </c>
      <c r="C30" s="20" t="s">
        <v>99</v>
      </c>
      <c r="D30" s="46">
        <v>6303075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6303075</v>
      </c>
      <c r="O30" s="47">
        <f t="shared" si="1"/>
        <v>126.61607842349491</v>
      </c>
      <c r="P30" s="9"/>
    </row>
    <row r="31" spans="1:16">
      <c r="A31" s="12"/>
      <c r="B31" s="25">
        <v>335.19</v>
      </c>
      <c r="C31" s="20" t="s">
        <v>100</v>
      </c>
      <c r="D31" s="46">
        <v>1394128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1394128</v>
      </c>
      <c r="O31" s="47">
        <f t="shared" si="1"/>
        <v>28.005222876197745</v>
      </c>
      <c r="P31" s="9"/>
    </row>
    <row r="32" spans="1:16">
      <c r="A32" s="12"/>
      <c r="B32" s="25">
        <v>335.29</v>
      </c>
      <c r="C32" s="20" t="s">
        <v>32</v>
      </c>
      <c r="D32" s="46">
        <v>634200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634200</v>
      </c>
      <c r="O32" s="47">
        <f t="shared" si="1"/>
        <v>12.739800325425364</v>
      </c>
      <c r="P32" s="9"/>
    </row>
    <row r="33" spans="1:16">
      <c r="A33" s="12"/>
      <c r="B33" s="25">
        <v>335.49</v>
      </c>
      <c r="C33" s="20" t="s">
        <v>33</v>
      </c>
      <c r="D33" s="46">
        <v>1389376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1389376</v>
      </c>
      <c r="O33" s="47">
        <f t="shared" si="1"/>
        <v>27.909764769691247</v>
      </c>
      <c r="P33" s="9"/>
    </row>
    <row r="34" spans="1:16">
      <c r="A34" s="12"/>
      <c r="B34" s="25">
        <v>338</v>
      </c>
      <c r="C34" s="20" t="s">
        <v>35</v>
      </c>
      <c r="D34" s="46">
        <v>69808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69808</v>
      </c>
      <c r="O34" s="47">
        <f t="shared" si="1"/>
        <v>1.4023020831240836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SUM(D36:D44)</f>
        <v>4232707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21251044</v>
      </c>
      <c r="J35" s="32">
        <f t="shared" si="7"/>
        <v>9544868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35028619</v>
      </c>
      <c r="O35" s="45">
        <f t="shared" si="1"/>
        <v>703.65438621160683</v>
      </c>
      <c r="P35" s="10"/>
    </row>
    <row r="36" spans="1:16">
      <c r="A36" s="12"/>
      <c r="B36" s="25">
        <v>341.9</v>
      </c>
      <c r="C36" s="20" t="s">
        <v>101</v>
      </c>
      <c r="D36" s="46">
        <v>176705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9544868</v>
      </c>
      <c r="K36" s="46">
        <v>0</v>
      </c>
      <c r="L36" s="46">
        <v>0</v>
      </c>
      <c r="M36" s="46">
        <v>0</v>
      </c>
      <c r="N36" s="46">
        <f t="shared" ref="N36:N44" si="8">SUM(D36:M36)</f>
        <v>9721573</v>
      </c>
      <c r="O36" s="47">
        <f t="shared" si="1"/>
        <v>195.28681625519778</v>
      </c>
      <c r="P36" s="9"/>
    </row>
    <row r="37" spans="1:16">
      <c r="A37" s="12"/>
      <c r="B37" s="25">
        <v>342.2</v>
      </c>
      <c r="C37" s="20" t="s">
        <v>44</v>
      </c>
      <c r="D37" s="46">
        <v>2771836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2771836</v>
      </c>
      <c r="O37" s="47">
        <f t="shared" ref="O37:O57" si="9">(N37/O$59)</f>
        <v>55.680601032522446</v>
      </c>
      <c r="P37" s="9"/>
    </row>
    <row r="38" spans="1:16">
      <c r="A38" s="12"/>
      <c r="B38" s="25">
        <v>342.4</v>
      </c>
      <c r="C38" s="20" t="s">
        <v>128</v>
      </c>
      <c r="D38" s="46">
        <v>745090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745090</v>
      </c>
      <c r="O38" s="47">
        <f t="shared" si="9"/>
        <v>14.967357023764087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3438296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3438296</v>
      </c>
      <c r="O39" s="47">
        <f t="shared" si="9"/>
        <v>69.068439766175857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14292654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14292654</v>
      </c>
      <c r="O40" s="47">
        <f t="shared" si="9"/>
        <v>287.11062453546532</v>
      </c>
      <c r="P40" s="9"/>
    </row>
    <row r="41" spans="1:16">
      <c r="A41" s="12"/>
      <c r="B41" s="25">
        <v>343.9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3520094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3520094</v>
      </c>
      <c r="O41" s="47">
        <f t="shared" si="9"/>
        <v>70.71159679395754</v>
      </c>
      <c r="P41" s="9"/>
    </row>
    <row r="42" spans="1:16">
      <c r="A42" s="12"/>
      <c r="B42" s="25">
        <v>347.2</v>
      </c>
      <c r="C42" s="20" t="s">
        <v>48</v>
      </c>
      <c r="D42" s="46">
        <v>124419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124419</v>
      </c>
      <c r="O42" s="47">
        <f t="shared" si="9"/>
        <v>2.4993270524899058</v>
      </c>
      <c r="P42" s="9"/>
    </row>
    <row r="43" spans="1:16">
      <c r="A43" s="12"/>
      <c r="B43" s="25">
        <v>347.4</v>
      </c>
      <c r="C43" s="20" t="s">
        <v>49</v>
      </c>
      <c r="D43" s="46">
        <v>281361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281361</v>
      </c>
      <c r="O43" s="47">
        <f t="shared" si="9"/>
        <v>5.651975653361724</v>
      </c>
      <c r="P43" s="9"/>
    </row>
    <row r="44" spans="1:16">
      <c r="A44" s="12"/>
      <c r="B44" s="25">
        <v>347.5</v>
      </c>
      <c r="C44" s="20" t="s">
        <v>117</v>
      </c>
      <c r="D44" s="46">
        <v>133296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133296</v>
      </c>
      <c r="O44" s="47">
        <f t="shared" si="9"/>
        <v>2.6776480986721842</v>
      </c>
      <c r="P44" s="9"/>
    </row>
    <row r="45" spans="1:16" ht="15.75">
      <c r="A45" s="29" t="s">
        <v>41</v>
      </c>
      <c r="B45" s="30"/>
      <c r="C45" s="31"/>
      <c r="D45" s="32">
        <f t="shared" ref="D45:M45" si="10">SUM(D46:D47)</f>
        <v>1927235</v>
      </c>
      <c r="E45" s="32">
        <f t="shared" si="10"/>
        <v>56152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7" si="11">SUM(D45:M45)</f>
        <v>1983387</v>
      </c>
      <c r="O45" s="45">
        <f t="shared" si="9"/>
        <v>39.842249050842689</v>
      </c>
      <c r="P45" s="10"/>
    </row>
    <row r="46" spans="1:16">
      <c r="A46" s="13"/>
      <c r="B46" s="39">
        <v>351.1</v>
      </c>
      <c r="C46" s="21" t="s">
        <v>118</v>
      </c>
      <c r="D46" s="46">
        <v>1888826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1888826</v>
      </c>
      <c r="O46" s="47">
        <f t="shared" si="9"/>
        <v>37.942709065707803</v>
      </c>
      <c r="P46" s="9"/>
    </row>
    <row r="47" spans="1:16">
      <c r="A47" s="13"/>
      <c r="B47" s="39">
        <v>354</v>
      </c>
      <c r="C47" s="21" t="s">
        <v>53</v>
      </c>
      <c r="D47" s="46">
        <v>38409</v>
      </c>
      <c r="E47" s="46">
        <v>56152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94561</v>
      </c>
      <c r="O47" s="47">
        <f t="shared" si="9"/>
        <v>1.8995399851348909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SUM(D49:D53)</f>
        <v>1702578</v>
      </c>
      <c r="E48" s="32">
        <f t="shared" si="12"/>
        <v>1619773</v>
      </c>
      <c r="F48" s="32">
        <f t="shared" si="12"/>
        <v>6498</v>
      </c>
      <c r="G48" s="32">
        <f t="shared" si="12"/>
        <v>185405</v>
      </c>
      <c r="H48" s="32">
        <f t="shared" si="12"/>
        <v>0</v>
      </c>
      <c r="I48" s="32">
        <f t="shared" si="12"/>
        <v>508385</v>
      </c>
      <c r="J48" s="32">
        <f t="shared" si="12"/>
        <v>66006</v>
      </c>
      <c r="K48" s="32">
        <f t="shared" si="12"/>
        <v>15128286</v>
      </c>
      <c r="L48" s="32">
        <f t="shared" si="12"/>
        <v>0</v>
      </c>
      <c r="M48" s="32">
        <f t="shared" si="12"/>
        <v>0</v>
      </c>
      <c r="N48" s="32">
        <f t="shared" si="11"/>
        <v>19216931</v>
      </c>
      <c r="O48" s="45">
        <f t="shared" si="9"/>
        <v>386.02942889857576</v>
      </c>
      <c r="P48" s="10"/>
    </row>
    <row r="49" spans="1:119">
      <c r="A49" s="12"/>
      <c r="B49" s="25">
        <v>361.1</v>
      </c>
      <c r="C49" s="20" t="s">
        <v>54</v>
      </c>
      <c r="D49" s="46">
        <v>322411</v>
      </c>
      <c r="E49" s="46">
        <v>229658</v>
      </c>
      <c r="F49" s="46">
        <v>6498</v>
      </c>
      <c r="G49" s="46">
        <v>165405</v>
      </c>
      <c r="H49" s="46">
        <v>0</v>
      </c>
      <c r="I49" s="46">
        <v>521245</v>
      </c>
      <c r="J49" s="46">
        <v>66006</v>
      </c>
      <c r="K49" s="46">
        <v>2353055</v>
      </c>
      <c r="L49" s="46">
        <v>0</v>
      </c>
      <c r="M49" s="46">
        <v>0</v>
      </c>
      <c r="N49" s="46">
        <f t="shared" si="11"/>
        <v>3664278</v>
      </c>
      <c r="O49" s="47">
        <f t="shared" si="9"/>
        <v>73.607962877403025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6795656</v>
      </c>
      <c r="L50" s="46">
        <v>0</v>
      </c>
      <c r="M50" s="46">
        <v>0</v>
      </c>
      <c r="N50" s="46">
        <f t="shared" si="11"/>
        <v>6795656</v>
      </c>
      <c r="O50" s="47">
        <f t="shared" si="9"/>
        <v>136.51103834796407</v>
      </c>
      <c r="P50" s="9"/>
    </row>
    <row r="51" spans="1:119">
      <c r="A51" s="12"/>
      <c r="B51" s="25">
        <v>364</v>
      </c>
      <c r="C51" s="20" t="s">
        <v>102</v>
      </c>
      <c r="D51" s="46">
        <v>1140740</v>
      </c>
      <c r="E51" s="46">
        <v>0</v>
      </c>
      <c r="F51" s="46">
        <v>0</v>
      </c>
      <c r="G51" s="46">
        <v>0</v>
      </c>
      <c r="H51" s="46">
        <v>0</v>
      </c>
      <c r="I51" s="46">
        <v>-94600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1046140</v>
      </c>
      <c r="O51" s="47">
        <f t="shared" si="9"/>
        <v>21.014845021192823</v>
      </c>
      <c r="P51" s="9"/>
    </row>
    <row r="52" spans="1:119">
      <c r="A52" s="12"/>
      <c r="B52" s="25">
        <v>368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5979575</v>
      </c>
      <c r="L52" s="46">
        <v>0</v>
      </c>
      <c r="M52" s="46">
        <v>0</v>
      </c>
      <c r="N52" s="46">
        <f t="shared" si="11"/>
        <v>5979575</v>
      </c>
      <c r="O52" s="47">
        <f t="shared" si="9"/>
        <v>120.11761515437617</v>
      </c>
      <c r="P52" s="9"/>
    </row>
    <row r="53" spans="1:119" ht="15.75">
      <c r="A53" s="12"/>
      <c r="B53" s="25">
        <v>369.9</v>
      </c>
      <c r="C53" s="20" t="s">
        <v>58</v>
      </c>
      <c r="D53" s="46">
        <v>239427</v>
      </c>
      <c r="E53" s="46">
        <v>1390115</v>
      </c>
      <c r="F53" s="46">
        <v>0</v>
      </c>
      <c r="G53" s="48">
        <v>20000</v>
      </c>
      <c r="H53" s="46">
        <v>0</v>
      </c>
      <c r="I53" s="46">
        <v>81740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1731282</v>
      </c>
      <c r="O53" s="47">
        <f t="shared" si="9"/>
        <v>34.777967497639665</v>
      </c>
      <c r="P53" s="9"/>
    </row>
    <row r="54" spans="1:119" ht="15.75">
      <c r="A54" s="29" t="s">
        <v>42</v>
      </c>
      <c r="B54" s="30"/>
      <c r="C54" s="31"/>
      <c r="D54" s="32">
        <f t="shared" ref="D54:M54" si="13">SUM(D55:D56)</f>
        <v>5043719</v>
      </c>
      <c r="E54" s="32">
        <f t="shared" si="13"/>
        <v>0</v>
      </c>
      <c r="F54" s="32">
        <f t="shared" si="13"/>
        <v>1657638</v>
      </c>
      <c r="G54" s="32">
        <f t="shared" si="13"/>
        <v>4687949</v>
      </c>
      <c r="H54" s="32">
        <f t="shared" si="13"/>
        <v>0</v>
      </c>
      <c r="I54" s="32">
        <f t="shared" si="13"/>
        <v>224267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11613573</v>
      </c>
      <c r="O54" s="45">
        <f t="shared" si="9"/>
        <v>233.29328458648882</v>
      </c>
      <c r="P54" s="9"/>
    </row>
    <row r="55" spans="1:119">
      <c r="A55" s="12"/>
      <c r="B55" s="25">
        <v>381</v>
      </c>
      <c r="C55" s="20" t="s">
        <v>59</v>
      </c>
      <c r="D55" s="46">
        <v>3966357</v>
      </c>
      <c r="E55" s="46">
        <v>0</v>
      </c>
      <c r="F55" s="46">
        <v>1657638</v>
      </c>
      <c r="G55" s="46">
        <v>4687949</v>
      </c>
      <c r="H55" s="46">
        <v>0</v>
      </c>
      <c r="I55" s="46">
        <v>224267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10536211</v>
      </c>
      <c r="O55" s="47">
        <f t="shared" si="9"/>
        <v>211.65125248588819</v>
      </c>
      <c r="P55" s="9"/>
    </row>
    <row r="56" spans="1:119" ht="15.75" thickBot="1">
      <c r="A56" s="12"/>
      <c r="B56" s="25">
        <v>383</v>
      </c>
      <c r="C56" s="20" t="s">
        <v>103</v>
      </c>
      <c r="D56" s="46">
        <v>1077362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1077362</v>
      </c>
      <c r="O56" s="47">
        <f t="shared" si="9"/>
        <v>21.64203210060063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4">SUM(D5,D13,D22,D35,D45,D48,D54)</f>
        <v>51554449</v>
      </c>
      <c r="E57" s="15">
        <f t="shared" si="14"/>
        <v>6126571</v>
      </c>
      <c r="F57" s="15">
        <f t="shared" si="14"/>
        <v>1664136</v>
      </c>
      <c r="G57" s="15">
        <f t="shared" si="14"/>
        <v>4873354</v>
      </c>
      <c r="H57" s="15">
        <f t="shared" si="14"/>
        <v>0</v>
      </c>
      <c r="I57" s="15">
        <f t="shared" si="14"/>
        <v>21983696</v>
      </c>
      <c r="J57" s="15">
        <f t="shared" si="14"/>
        <v>9610874</v>
      </c>
      <c r="K57" s="15">
        <f t="shared" si="14"/>
        <v>15128286</v>
      </c>
      <c r="L57" s="15">
        <f t="shared" si="14"/>
        <v>0</v>
      </c>
      <c r="M57" s="15">
        <f t="shared" si="14"/>
        <v>0</v>
      </c>
      <c r="N57" s="15">
        <f t="shared" si="11"/>
        <v>110941366</v>
      </c>
      <c r="O57" s="38">
        <f t="shared" si="9"/>
        <v>2228.5885377955447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9" t="s">
        <v>134</v>
      </c>
      <c r="M59" s="49"/>
      <c r="N59" s="49"/>
      <c r="O59" s="43">
        <v>49781</v>
      </c>
    </row>
    <row r="60" spans="1:119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</row>
    <row r="61" spans="1:119" ht="15.75" customHeight="1" thickBot="1">
      <c r="A61" s="53" t="s">
        <v>76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19258210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19258210</v>
      </c>
      <c r="O5" s="33">
        <f t="shared" ref="O5:O35" si="2">(N5/O$60)</f>
        <v>404.75430853299707</v>
      </c>
      <c r="P5" s="6"/>
    </row>
    <row r="6" spans="1:133">
      <c r="A6" s="12"/>
      <c r="B6" s="25">
        <v>311</v>
      </c>
      <c r="C6" s="20" t="s">
        <v>3</v>
      </c>
      <c r="D6" s="46">
        <v>13858591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13858591</v>
      </c>
      <c r="O6" s="47">
        <f t="shared" si="2"/>
        <v>291.26925178646491</v>
      </c>
      <c r="P6" s="9"/>
    </row>
    <row r="7" spans="1:133">
      <c r="A7" s="12"/>
      <c r="B7" s="25">
        <v>314.10000000000002</v>
      </c>
      <c r="C7" s="20" t="s">
        <v>11</v>
      </c>
      <c r="D7" s="46">
        <v>3367439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3367439</v>
      </c>
      <c r="O7" s="47">
        <f t="shared" si="2"/>
        <v>70.774253888188312</v>
      </c>
      <c r="P7" s="9"/>
    </row>
    <row r="8" spans="1:133">
      <c r="A8" s="12"/>
      <c r="B8" s="25">
        <v>314.3</v>
      </c>
      <c r="C8" s="20" t="s">
        <v>12</v>
      </c>
      <c r="D8" s="46">
        <v>516639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516639</v>
      </c>
      <c r="O8" s="47">
        <f t="shared" si="2"/>
        <v>10.858322824716268</v>
      </c>
      <c r="P8" s="9"/>
    </row>
    <row r="9" spans="1:133">
      <c r="A9" s="12"/>
      <c r="B9" s="25">
        <v>314.8</v>
      </c>
      <c r="C9" s="20" t="s">
        <v>13</v>
      </c>
      <c r="D9" s="46">
        <v>125996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125996</v>
      </c>
      <c r="O9" s="47">
        <f t="shared" si="2"/>
        <v>2.6480874316939889</v>
      </c>
      <c r="P9" s="9"/>
    </row>
    <row r="10" spans="1:133">
      <c r="A10" s="12"/>
      <c r="B10" s="25">
        <v>315</v>
      </c>
      <c r="C10" s="20" t="s">
        <v>126</v>
      </c>
      <c r="D10" s="46">
        <v>1014221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1014221</v>
      </c>
      <c r="O10" s="47">
        <f t="shared" si="2"/>
        <v>21.316120218579236</v>
      </c>
      <c r="P10" s="9"/>
    </row>
    <row r="11" spans="1:133">
      <c r="A11" s="12"/>
      <c r="B11" s="25">
        <v>316</v>
      </c>
      <c r="C11" s="20" t="s">
        <v>95</v>
      </c>
      <c r="D11" s="46">
        <v>375324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375324</v>
      </c>
      <c r="O11" s="47">
        <f t="shared" si="2"/>
        <v>7.8882723833543507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5178600</v>
      </c>
      <c r="E12" s="32">
        <f t="shared" si="3"/>
        <v>3425021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116576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8720197</v>
      </c>
      <c r="O12" s="45">
        <f t="shared" si="2"/>
        <v>183.27442202606136</v>
      </c>
      <c r="P12" s="10"/>
    </row>
    <row r="13" spans="1:133">
      <c r="A13" s="12"/>
      <c r="B13" s="25">
        <v>322</v>
      </c>
      <c r="C13" s="20" t="s">
        <v>0</v>
      </c>
      <c r="D13" s="46">
        <v>2242372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2242372</v>
      </c>
      <c r="O13" s="47">
        <f t="shared" si="2"/>
        <v>47.128457335014716</v>
      </c>
      <c r="P13" s="9"/>
    </row>
    <row r="14" spans="1:133">
      <c r="A14" s="12"/>
      <c r="B14" s="25">
        <v>323.10000000000002</v>
      </c>
      <c r="C14" s="20" t="s">
        <v>16</v>
      </c>
      <c r="D14" s="46">
        <v>2618005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2618005</v>
      </c>
      <c r="O14" s="47">
        <f t="shared" si="2"/>
        <v>55.02322404371585</v>
      </c>
      <c r="P14" s="9"/>
    </row>
    <row r="15" spans="1:133">
      <c r="A15" s="12"/>
      <c r="B15" s="25">
        <v>323.39999999999998</v>
      </c>
      <c r="C15" s="20" t="s">
        <v>17</v>
      </c>
      <c r="D15" s="46">
        <v>50589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50589</v>
      </c>
      <c r="O15" s="47">
        <f t="shared" si="2"/>
        <v>1.0632408575031527</v>
      </c>
      <c r="P15" s="9"/>
    </row>
    <row r="16" spans="1:133">
      <c r="A16" s="12"/>
      <c r="B16" s="25">
        <v>323.7</v>
      </c>
      <c r="C16" s="20" t="s">
        <v>18</v>
      </c>
      <c r="D16" s="46">
        <v>267634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267634</v>
      </c>
      <c r="O16" s="47">
        <f t="shared" si="2"/>
        <v>5.6249264396805376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593568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593568</v>
      </c>
      <c r="O17" s="47">
        <f t="shared" si="2"/>
        <v>12.475157629255991</v>
      </c>
      <c r="P17" s="9"/>
    </row>
    <row r="18" spans="1:16">
      <c r="A18" s="12"/>
      <c r="B18" s="25">
        <v>324.12</v>
      </c>
      <c r="C18" s="20" t="s">
        <v>20</v>
      </c>
      <c r="D18" s="46">
        <v>0</v>
      </c>
      <c r="E18" s="46">
        <v>204900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204900</v>
      </c>
      <c r="O18" s="47">
        <f t="shared" si="2"/>
        <v>4.3064312736443888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116576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116576</v>
      </c>
      <c r="O19" s="47">
        <f t="shared" si="2"/>
        <v>2.4501050861706601</v>
      </c>
      <c r="P19" s="9"/>
    </row>
    <row r="20" spans="1:16">
      <c r="A20" s="12"/>
      <c r="B20" s="25">
        <v>324.31</v>
      </c>
      <c r="C20" s="20" t="s">
        <v>83</v>
      </c>
      <c r="D20" s="46">
        <v>0</v>
      </c>
      <c r="E20" s="46">
        <v>2626553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2626553</v>
      </c>
      <c r="O20" s="47">
        <f t="shared" si="2"/>
        <v>55.202879361076086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13490420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136488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13626908</v>
      </c>
      <c r="O21" s="45">
        <f t="shared" si="2"/>
        <v>286.39991593106345</v>
      </c>
      <c r="P21" s="10"/>
    </row>
    <row r="22" spans="1:16">
      <c r="A22" s="12"/>
      <c r="B22" s="25">
        <v>331.34</v>
      </c>
      <c r="C22" s="20" t="s">
        <v>122</v>
      </c>
      <c r="D22" s="46">
        <v>182683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182683</v>
      </c>
      <c r="O22" s="47">
        <f t="shared" si="2"/>
        <v>3.839491382934006</v>
      </c>
      <c r="P22" s="9"/>
    </row>
    <row r="23" spans="1:16">
      <c r="A23" s="12"/>
      <c r="B23" s="25">
        <v>331.39</v>
      </c>
      <c r="C23" s="20" t="s">
        <v>123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136488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136488</v>
      </c>
      <c r="O23" s="47">
        <f t="shared" si="2"/>
        <v>2.8686002522068095</v>
      </c>
      <c r="P23" s="9"/>
    </row>
    <row r="24" spans="1:16">
      <c r="A24" s="12"/>
      <c r="B24" s="25">
        <v>334.2</v>
      </c>
      <c r="C24" s="20" t="s">
        <v>79</v>
      </c>
      <c r="D24" s="46">
        <v>101194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101194</v>
      </c>
      <c r="O24" s="47">
        <f t="shared" si="2"/>
        <v>2.126817990752417</v>
      </c>
      <c r="P24" s="9"/>
    </row>
    <row r="25" spans="1:16">
      <c r="A25" s="12"/>
      <c r="B25" s="25">
        <v>335.12</v>
      </c>
      <c r="C25" s="20" t="s">
        <v>96</v>
      </c>
      <c r="D25" s="46">
        <v>2406845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2406845</v>
      </c>
      <c r="O25" s="47">
        <f t="shared" si="2"/>
        <v>50.585224884405214</v>
      </c>
      <c r="P25" s="9"/>
    </row>
    <row r="26" spans="1:16">
      <c r="A26" s="12"/>
      <c r="B26" s="25">
        <v>335.14</v>
      </c>
      <c r="C26" s="20" t="s">
        <v>97</v>
      </c>
      <c r="D26" s="46">
        <v>1247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1247</v>
      </c>
      <c r="O26" s="47">
        <f t="shared" si="2"/>
        <v>2.6208490962589322E-2</v>
      </c>
      <c r="P26" s="9"/>
    </row>
    <row r="27" spans="1:16">
      <c r="A27" s="12"/>
      <c r="B27" s="25">
        <v>335.15</v>
      </c>
      <c r="C27" s="20" t="s">
        <v>98</v>
      </c>
      <c r="D27" s="46">
        <v>13393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13393</v>
      </c>
      <c r="O27" s="47">
        <f t="shared" si="2"/>
        <v>0.28148381672971839</v>
      </c>
      <c r="P27" s="9"/>
    </row>
    <row r="28" spans="1:16">
      <c r="A28" s="12"/>
      <c r="B28" s="25">
        <v>335.18</v>
      </c>
      <c r="C28" s="20" t="s">
        <v>99</v>
      </c>
      <c r="D28" s="46">
        <v>7365056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7365056</v>
      </c>
      <c r="O28" s="47">
        <f t="shared" si="2"/>
        <v>154.79310634720471</v>
      </c>
      <c r="P28" s="9"/>
    </row>
    <row r="29" spans="1:16">
      <c r="A29" s="12"/>
      <c r="B29" s="25">
        <v>335.19</v>
      </c>
      <c r="C29" s="20" t="s">
        <v>100</v>
      </c>
      <c r="D29" s="46">
        <v>1360623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1360623</v>
      </c>
      <c r="O29" s="47">
        <f t="shared" si="2"/>
        <v>28.596532156368223</v>
      </c>
      <c r="P29" s="9"/>
    </row>
    <row r="30" spans="1:16">
      <c r="A30" s="12"/>
      <c r="B30" s="25">
        <v>335.29</v>
      </c>
      <c r="C30" s="20" t="s">
        <v>32</v>
      </c>
      <c r="D30" s="46">
        <v>495800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495800</v>
      </c>
      <c r="O30" s="47">
        <f t="shared" si="2"/>
        <v>10.420344682639765</v>
      </c>
      <c r="P30" s="9"/>
    </row>
    <row r="31" spans="1:16">
      <c r="A31" s="12"/>
      <c r="B31" s="25">
        <v>335.39</v>
      </c>
      <c r="C31" s="20" t="s">
        <v>115</v>
      </c>
      <c r="D31" s="46">
        <v>4854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4854</v>
      </c>
      <c r="O31" s="47">
        <f t="shared" si="2"/>
        <v>0.10201765447667087</v>
      </c>
      <c r="P31" s="9"/>
    </row>
    <row r="32" spans="1:16">
      <c r="A32" s="12"/>
      <c r="B32" s="25">
        <v>335.49</v>
      </c>
      <c r="C32" s="20" t="s">
        <v>33</v>
      </c>
      <c r="D32" s="46">
        <v>1506713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1506713</v>
      </c>
      <c r="O32" s="47">
        <f t="shared" si="2"/>
        <v>31.666939890710381</v>
      </c>
      <c r="P32" s="9"/>
    </row>
    <row r="33" spans="1:16">
      <c r="A33" s="12"/>
      <c r="B33" s="25">
        <v>338</v>
      </c>
      <c r="C33" s="20" t="s">
        <v>35</v>
      </c>
      <c r="D33" s="46">
        <v>52012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52012</v>
      </c>
      <c r="O33" s="47">
        <f t="shared" si="2"/>
        <v>1.0931483816729719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SUM(D35:D44)</f>
        <v>3947923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19790764</v>
      </c>
      <c r="J34" s="32">
        <f t="shared" si="7"/>
        <v>8143949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31882636</v>
      </c>
      <c r="O34" s="45">
        <f t="shared" si="2"/>
        <v>670.08482555695673</v>
      </c>
      <c r="P34" s="10"/>
    </row>
    <row r="35" spans="1:16">
      <c r="A35" s="12"/>
      <c r="B35" s="25">
        <v>341.2</v>
      </c>
      <c r="C35" s="20" t="s">
        <v>124</v>
      </c>
      <c r="D35" s="46">
        <v>47725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8">SUM(D35:M35)</f>
        <v>47725</v>
      </c>
      <c r="O35" s="47">
        <f t="shared" si="2"/>
        <v>1.0030474989491382</v>
      </c>
      <c r="P35" s="9"/>
    </row>
    <row r="36" spans="1:16">
      <c r="A36" s="12"/>
      <c r="B36" s="25">
        <v>341.9</v>
      </c>
      <c r="C36" s="20" t="s">
        <v>101</v>
      </c>
      <c r="D36" s="46">
        <v>130500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8143949</v>
      </c>
      <c r="K36" s="46">
        <v>0</v>
      </c>
      <c r="L36" s="46">
        <v>0</v>
      </c>
      <c r="M36" s="46">
        <v>0</v>
      </c>
      <c r="N36" s="46">
        <f t="shared" si="8"/>
        <v>8274449</v>
      </c>
      <c r="O36" s="47">
        <f t="shared" ref="O36:O58" si="9">(N36/O$60)</f>
        <v>173.90603194619587</v>
      </c>
      <c r="P36" s="9"/>
    </row>
    <row r="37" spans="1:16">
      <c r="A37" s="12"/>
      <c r="B37" s="25">
        <v>342.2</v>
      </c>
      <c r="C37" s="20" t="s">
        <v>44</v>
      </c>
      <c r="D37" s="46">
        <v>2698138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2698138</v>
      </c>
      <c r="O37" s="47">
        <f t="shared" si="9"/>
        <v>56.707398066414463</v>
      </c>
      <c r="P37" s="9"/>
    </row>
    <row r="38" spans="1:16">
      <c r="A38" s="12"/>
      <c r="B38" s="25">
        <v>342.4</v>
      </c>
      <c r="C38" s="20" t="s">
        <v>128</v>
      </c>
      <c r="D38" s="46">
        <v>433372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433372</v>
      </c>
      <c r="O38" s="47">
        <f t="shared" si="9"/>
        <v>9.1082807902480027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3204097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3204097</v>
      </c>
      <c r="O39" s="47">
        <f t="shared" si="9"/>
        <v>67.341256830601097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13206626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13206626</v>
      </c>
      <c r="O40" s="47">
        <f t="shared" si="9"/>
        <v>277.56675073560319</v>
      </c>
      <c r="P40" s="9"/>
    </row>
    <row r="41" spans="1:16">
      <c r="A41" s="12"/>
      <c r="B41" s="25">
        <v>343.9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3380041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3380041</v>
      </c>
      <c r="O41" s="47">
        <f t="shared" si="9"/>
        <v>71.03911307271963</v>
      </c>
      <c r="P41" s="9"/>
    </row>
    <row r="42" spans="1:16">
      <c r="A42" s="12"/>
      <c r="B42" s="25">
        <v>347.2</v>
      </c>
      <c r="C42" s="20" t="s">
        <v>48</v>
      </c>
      <c r="D42" s="46">
        <v>310011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310011</v>
      </c>
      <c r="O42" s="47">
        <f t="shared" si="9"/>
        <v>6.5155737704918035</v>
      </c>
      <c r="P42" s="9"/>
    </row>
    <row r="43" spans="1:16">
      <c r="A43" s="12"/>
      <c r="B43" s="25">
        <v>347.4</v>
      </c>
      <c r="C43" s="20" t="s">
        <v>49</v>
      </c>
      <c r="D43" s="46">
        <v>219055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219055</v>
      </c>
      <c r="O43" s="47">
        <f t="shared" si="9"/>
        <v>4.6039302227826822</v>
      </c>
      <c r="P43" s="9"/>
    </row>
    <row r="44" spans="1:16">
      <c r="A44" s="12"/>
      <c r="B44" s="25">
        <v>347.5</v>
      </c>
      <c r="C44" s="20" t="s">
        <v>117</v>
      </c>
      <c r="D44" s="46">
        <v>109122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109122</v>
      </c>
      <c r="O44" s="47">
        <f t="shared" si="9"/>
        <v>2.2934426229508196</v>
      </c>
      <c r="P44" s="9"/>
    </row>
    <row r="45" spans="1:16" ht="15.75">
      <c r="A45" s="29" t="s">
        <v>41</v>
      </c>
      <c r="B45" s="30"/>
      <c r="C45" s="31"/>
      <c r="D45" s="32">
        <f t="shared" ref="D45:M45" si="10">SUM(D46:D47)</f>
        <v>1157289</v>
      </c>
      <c r="E45" s="32">
        <f t="shared" si="10"/>
        <v>35842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8" si="11">SUM(D45:M45)</f>
        <v>1193131</v>
      </c>
      <c r="O45" s="45">
        <f t="shared" si="9"/>
        <v>25.076313577133249</v>
      </c>
      <c r="P45" s="10"/>
    </row>
    <row r="46" spans="1:16">
      <c r="A46" s="13"/>
      <c r="B46" s="39">
        <v>351.1</v>
      </c>
      <c r="C46" s="21" t="s">
        <v>118</v>
      </c>
      <c r="D46" s="46">
        <v>1107937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1107937</v>
      </c>
      <c r="O46" s="47">
        <f t="shared" si="9"/>
        <v>23.285771332492644</v>
      </c>
      <c r="P46" s="9"/>
    </row>
    <row r="47" spans="1:16">
      <c r="A47" s="13"/>
      <c r="B47" s="39">
        <v>354</v>
      </c>
      <c r="C47" s="21" t="s">
        <v>53</v>
      </c>
      <c r="D47" s="46">
        <v>49352</v>
      </c>
      <c r="E47" s="46">
        <v>35842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85194</v>
      </c>
      <c r="O47" s="47">
        <f t="shared" si="9"/>
        <v>1.7905422446406054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SUM(D49:D53)</f>
        <v>1134688</v>
      </c>
      <c r="E48" s="32">
        <f t="shared" si="12"/>
        <v>227131</v>
      </c>
      <c r="F48" s="32">
        <f t="shared" si="12"/>
        <v>6912</v>
      </c>
      <c r="G48" s="32">
        <f t="shared" si="12"/>
        <v>212887</v>
      </c>
      <c r="H48" s="32">
        <f t="shared" si="12"/>
        <v>0</v>
      </c>
      <c r="I48" s="32">
        <f t="shared" si="12"/>
        <v>1988616</v>
      </c>
      <c r="J48" s="32">
        <f t="shared" si="12"/>
        <v>125259</v>
      </c>
      <c r="K48" s="32">
        <f t="shared" si="12"/>
        <v>9497956</v>
      </c>
      <c r="L48" s="32">
        <f t="shared" si="12"/>
        <v>0</v>
      </c>
      <c r="M48" s="32">
        <f t="shared" si="12"/>
        <v>1224117</v>
      </c>
      <c r="N48" s="32">
        <f t="shared" si="11"/>
        <v>14417566</v>
      </c>
      <c r="O48" s="45">
        <f t="shared" si="9"/>
        <v>303.01736023539303</v>
      </c>
      <c r="P48" s="10"/>
    </row>
    <row r="49" spans="1:119">
      <c r="A49" s="12"/>
      <c r="B49" s="25">
        <v>361.1</v>
      </c>
      <c r="C49" s="20" t="s">
        <v>54</v>
      </c>
      <c r="D49" s="46">
        <v>626361</v>
      </c>
      <c r="E49" s="46">
        <v>227131</v>
      </c>
      <c r="F49" s="46">
        <v>6912</v>
      </c>
      <c r="G49" s="46">
        <v>212887</v>
      </c>
      <c r="H49" s="46">
        <v>0</v>
      </c>
      <c r="I49" s="46">
        <v>956028</v>
      </c>
      <c r="J49" s="46">
        <v>125259</v>
      </c>
      <c r="K49" s="46">
        <v>3115648</v>
      </c>
      <c r="L49" s="46">
        <v>0</v>
      </c>
      <c r="M49" s="46">
        <v>0</v>
      </c>
      <c r="N49" s="46">
        <f t="shared" si="11"/>
        <v>5270226</v>
      </c>
      <c r="O49" s="47">
        <f t="shared" si="9"/>
        <v>110.7655737704918</v>
      </c>
      <c r="P49" s="9"/>
    </row>
    <row r="50" spans="1:119">
      <c r="A50" s="12"/>
      <c r="B50" s="25">
        <v>361.3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321447</v>
      </c>
      <c r="L50" s="46">
        <v>0</v>
      </c>
      <c r="M50" s="46">
        <v>0</v>
      </c>
      <c r="N50" s="46">
        <f t="shared" si="11"/>
        <v>321447</v>
      </c>
      <c r="O50" s="47">
        <f t="shared" si="9"/>
        <v>6.7559268600252205</v>
      </c>
      <c r="P50" s="9"/>
    </row>
    <row r="51" spans="1:119">
      <c r="A51" s="12"/>
      <c r="B51" s="25">
        <v>364</v>
      </c>
      <c r="C51" s="20" t="s">
        <v>102</v>
      </c>
      <c r="D51" s="46">
        <v>49913</v>
      </c>
      <c r="E51" s="46">
        <v>0</v>
      </c>
      <c r="F51" s="46">
        <v>0</v>
      </c>
      <c r="G51" s="46">
        <v>0</v>
      </c>
      <c r="H51" s="46">
        <v>0</v>
      </c>
      <c r="I51" s="46">
        <v>21282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71195</v>
      </c>
      <c r="O51" s="47">
        <f t="shared" si="9"/>
        <v>1.496321984026902</v>
      </c>
      <c r="P51" s="9"/>
    </row>
    <row r="52" spans="1:119">
      <c r="A52" s="12"/>
      <c r="B52" s="25">
        <v>368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6060861</v>
      </c>
      <c r="L52" s="46">
        <v>0</v>
      </c>
      <c r="M52" s="46">
        <v>0</v>
      </c>
      <c r="N52" s="46">
        <f t="shared" si="11"/>
        <v>6060861</v>
      </c>
      <c r="O52" s="47">
        <f t="shared" si="9"/>
        <v>127.38253467843631</v>
      </c>
      <c r="P52" s="9"/>
    </row>
    <row r="53" spans="1:119">
      <c r="A53" s="12"/>
      <c r="B53" s="25">
        <v>369.9</v>
      </c>
      <c r="C53" s="20" t="s">
        <v>58</v>
      </c>
      <c r="D53" s="46">
        <v>458414</v>
      </c>
      <c r="E53" s="46">
        <v>0</v>
      </c>
      <c r="F53" s="46">
        <v>0</v>
      </c>
      <c r="G53" s="46">
        <v>0</v>
      </c>
      <c r="H53" s="46">
        <v>0</v>
      </c>
      <c r="I53" s="46">
        <v>1011306</v>
      </c>
      <c r="J53" s="46">
        <v>0</v>
      </c>
      <c r="K53" s="46">
        <v>0</v>
      </c>
      <c r="L53" s="46">
        <v>0</v>
      </c>
      <c r="M53" s="46">
        <v>1224117</v>
      </c>
      <c r="N53" s="46">
        <f t="shared" si="11"/>
        <v>2693837</v>
      </c>
      <c r="O53" s="47">
        <f t="shared" si="9"/>
        <v>56.617002942412782</v>
      </c>
      <c r="P53" s="9"/>
    </row>
    <row r="54" spans="1:119" ht="15.75">
      <c r="A54" s="29" t="s">
        <v>42</v>
      </c>
      <c r="B54" s="30"/>
      <c r="C54" s="31"/>
      <c r="D54" s="32">
        <f t="shared" ref="D54:M54" si="13">SUM(D55:D57)</f>
        <v>6452339</v>
      </c>
      <c r="E54" s="32">
        <f t="shared" si="13"/>
        <v>0</v>
      </c>
      <c r="F54" s="32">
        <f t="shared" si="13"/>
        <v>2402840</v>
      </c>
      <c r="G54" s="32">
        <f t="shared" si="13"/>
        <v>2199834</v>
      </c>
      <c r="H54" s="32">
        <f t="shared" si="13"/>
        <v>0</v>
      </c>
      <c r="I54" s="32">
        <f t="shared" si="13"/>
        <v>237922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11292935</v>
      </c>
      <c r="O54" s="45">
        <f t="shared" si="9"/>
        <v>237.3462589323245</v>
      </c>
      <c r="P54" s="9"/>
    </row>
    <row r="55" spans="1:119">
      <c r="A55" s="12"/>
      <c r="B55" s="25">
        <v>381</v>
      </c>
      <c r="C55" s="20" t="s">
        <v>59</v>
      </c>
      <c r="D55" s="46">
        <v>3706887</v>
      </c>
      <c r="E55" s="46">
        <v>0</v>
      </c>
      <c r="F55" s="46">
        <v>2402840</v>
      </c>
      <c r="G55" s="46">
        <v>2199834</v>
      </c>
      <c r="H55" s="46">
        <v>0</v>
      </c>
      <c r="I55" s="46">
        <v>237922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8547483</v>
      </c>
      <c r="O55" s="47">
        <f t="shared" si="9"/>
        <v>179.64445145018917</v>
      </c>
      <c r="P55" s="9"/>
    </row>
    <row r="56" spans="1:119">
      <c r="A56" s="12"/>
      <c r="B56" s="25">
        <v>383</v>
      </c>
      <c r="C56" s="20" t="s">
        <v>103</v>
      </c>
      <c r="D56" s="46">
        <v>1745452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1745452</v>
      </c>
      <c r="O56" s="47">
        <f t="shared" si="9"/>
        <v>36.684573350147119</v>
      </c>
      <c r="P56" s="9"/>
    </row>
    <row r="57" spans="1:119" ht="15.75" thickBot="1">
      <c r="A57" s="12"/>
      <c r="B57" s="25">
        <v>384</v>
      </c>
      <c r="C57" s="20" t="s">
        <v>60</v>
      </c>
      <c r="D57" s="46">
        <v>1000000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1000000</v>
      </c>
      <c r="O57" s="47">
        <f t="shared" si="9"/>
        <v>21.017234131988232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4">SUM(D5,D12,D21,D34,D45,D48,D54)</f>
        <v>50619469</v>
      </c>
      <c r="E58" s="15">
        <f t="shared" si="14"/>
        <v>3687994</v>
      </c>
      <c r="F58" s="15">
        <f t="shared" si="14"/>
        <v>2409752</v>
      </c>
      <c r="G58" s="15">
        <f t="shared" si="14"/>
        <v>2412721</v>
      </c>
      <c r="H58" s="15">
        <f t="shared" si="14"/>
        <v>0</v>
      </c>
      <c r="I58" s="15">
        <f t="shared" si="14"/>
        <v>22270366</v>
      </c>
      <c r="J58" s="15">
        <f t="shared" si="14"/>
        <v>8269208</v>
      </c>
      <c r="K58" s="15">
        <f t="shared" si="14"/>
        <v>9497956</v>
      </c>
      <c r="L58" s="15">
        <f t="shared" si="14"/>
        <v>0</v>
      </c>
      <c r="M58" s="15">
        <f t="shared" si="14"/>
        <v>1224117</v>
      </c>
      <c r="N58" s="15">
        <f t="shared" si="11"/>
        <v>100391583</v>
      </c>
      <c r="O58" s="38">
        <f t="shared" si="9"/>
        <v>2109.9534047919292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9" t="s">
        <v>129</v>
      </c>
      <c r="M60" s="49"/>
      <c r="N60" s="49"/>
      <c r="O60" s="43">
        <v>47580</v>
      </c>
    </row>
    <row r="61" spans="1:119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</row>
    <row r="62" spans="1:119" ht="15.75" customHeight="1" thickBot="1">
      <c r="A62" s="53" t="s">
        <v>76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5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17567458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17567458</v>
      </c>
      <c r="O5" s="33">
        <f t="shared" ref="O5:O37" si="2">(N5/O$61)</f>
        <v>384.45874731912284</v>
      </c>
      <c r="P5" s="6"/>
    </row>
    <row r="6" spans="1:133">
      <c r="A6" s="12"/>
      <c r="B6" s="25">
        <v>311</v>
      </c>
      <c r="C6" s="20" t="s">
        <v>3</v>
      </c>
      <c r="D6" s="46">
        <v>12604617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12604617</v>
      </c>
      <c r="O6" s="47">
        <f t="shared" si="2"/>
        <v>275.84840460454325</v>
      </c>
      <c r="P6" s="9"/>
    </row>
    <row r="7" spans="1:133">
      <c r="A7" s="12"/>
      <c r="B7" s="25">
        <v>314.10000000000002</v>
      </c>
      <c r="C7" s="20" t="s">
        <v>11</v>
      </c>
      <c r="D7" s="46">
        <v>3017082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3017082</v>
      </c>
      <c r="O7" s="47">
        <f t="shared" si="2"/>
        <v>66.027968661093354</v>
      </c>
      <c r="P7" s="9"/>
    </row>
    <row r="8" spans="1:133">
      <c r="A8" s="12"/>
      <c r="B8" s="25">
        <v>314.3</v>
      </c>
      <c r="C8" s="20" t="s">
        <v>12</v>
      </c>
      <c r="D8" s="46">
        <v>488388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488388</v>
      </c>
      <c r="O8" s="47">
        <f t="shared" si="2"/>
        <v>10.688230402240995</v>
      </c>
      <c r="P8" s="9"/>
    </row>
    <row r="9" spans="1:133">
      <c r="A9" s="12"/>
      <c r="B9" s="25">
        <v>314.8</v>
      </c>
      <c r="C9" s="20" t="s">
        <v>13</v>
      </c>
      <c r="D9" s="46">
        <v>95784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95784</v>
      </c>
      <c r="O9" s="47">
        <f t="shared" si="2"/>
        <v>2.0962051910535302</v>
      </c>
      <c r="P9" s="9"/>
    </row>
    <row r="10" spans="1:133">
      <c r="A10" s="12"/>
      <c r="B10" s="25">
        <v>315</v>
      </c>
      <c r="C10" s="20" t="s">
        <v>126</v>
      </c>
      <c r="D10" s="46">
        <v>1014221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1014221</v>
      </c>
      <c r="O10" s="47">
        <f t="shared" si="2"/>
        <v>22.195933820632906</v>
      </c>
      <c r="P10" s="9"/>
    </row>
    <row r="11" spans="1:133">
      <c r="A11" s="12"/>
      <c r="B11" s="25">
        <v>316</v>
      </c>
      <c r="C11" s="20" t="s">
        <v>95</v>
      </c>
      <c r="D11" s="46">
        <v>347366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347366</v>
      </c>
      <c r="O11" s="47">
        <f t="shared" si="2"/>
        <v>7.6020046395588041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SUM(D13:D21)</f>
        <v>4718731</v>
      </c>
      <c r="E12" s="32">
        <f t="shared" si="3"/>
        <v>4134887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78668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8932286</v>
      </c>
      <c r="O12" s="45">
        <f t="shared" si="2"/>
        <v>195.48050072219547</v>
      </c>
      <c r="P12" s="10"/>
    </row>
    <row r="13" spans="1:133">
      <c r="A13" s="12"/>
      <c r="B13" s="25">
        <v>322</v>
      </c>
      <c r="C13" s="20" t="s">
        <v>0</v>
      </c>
      <c r="D13" s="46">
        <v>2042769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2042769</v>
      </c>
      <c r="O13" s="47">
        <f t="shared" si="2"/>
        <v>44.70540990064341</v>
      </c>
      <c r="P13" s="9"/>
    </row>
    <row r="14" spans="1:133">
      <c r="A14" s="12"/>
      <c r="B14" s="25">
        <v>323.10000000000002</v>
      </c>
      <c r="C14" s="20" t="s">
        <v>16</v>
      </c>
      <c r="D14" s="46">
        <v>2360263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2360263</v>
      </c>
      <c r="O14" s="47">
        <f t="shared" si="2"/>
        <v>51.653674443034099</v>
      </c>
      <c r="P14" s="9"/>
    </row>
    <row r="15" spans="1:133">
      <c r="A15" s="12"/>
      <c r="B15" s="25">
        <v>323.39999999999998</v>
      </c>
      <c r="C15" s="20" t="s">
        <v>17</v>
      </c>
      <c r="D15" s="46">
        <v>44501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44501</v>
      </c>
      <c r="O15" s="47">
        <f t="shared" si="2"/>
        <v>0.97389153937059569</v>
      </c>
      <c r="P15" s="9"/>
    </row>
    <row r="16" spans="1:133">
      <c r="A16" s="12"/>
      <c r="B16" s="25">
        <v>323.7</v>
      </c>
      <c r="C16" s="20" t="s">
        <v>18</v>
      </c>
      <c r="D16" s="46">
        <v>271198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271198</v>
      </c>
      <c r="O16" s="47">
        <f t="shared" si="2"/>
        <v>5.9350899461636102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445759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445759</v>
      </c>
      <c r="O17" s="47">
        <f t="shared" si="2"/>
        <v>9.7553070425001103</v>
      </c>
      <c r="P17" s="9"/>
    </row>
    <row r="18" spans="1:16">
      <c r="A18" s="12"/>
      <c r="B18" s="25">
        <v>324.12</v>
      </c>
      <c r="C18" s="20" t="s">
        <v>20</v>
      </c>
      <c r="D18" s="46">
        <v>0</v>
      </c>
      <c r="E18" s="46">
        <v>472328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472328</v>
      </c>
      <c r="O18" s="47">
        <f t="shared" si="2"/>
        <v>10.336761938110037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78668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78668</v>
      </c>
      <c r="O19" s="47">
        <f t="shared" si="2"/>
        <v>1.7216264717468377</v>
      </c>
      <c r="P19" s="9"/>
    </row>
    <row r="20" spans="1:16">
      <c r="A20" s="12"/>
      <c r="B20" s="25">
        <v>324.31</v>
      </c>
      <c r="C20" s="20" t="s">
        <v>83</v>
      </c>
      <c r="D20" s="46">
        <v>0</v>
      </c>
      <c r="E20" s="46">
        <v>2605280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2605280</v>
      </c>
      <c r="O20" s="47">
        <f t="shared" si="2"/>
        <v>57.015800761587954</v>
      </c>
      <c r="P20" s="9"/>
    </row>
    <row r="21" spans="1:16">
      <c r="A21" s="12"/>
      <c r="B21" s="25">
        <v>324.61</v>
      </c>
      <c r="C21" s="20" t="s">
        <v>23</v>
      </c>
      <c r="D21" s="46">
        <v>0</v>
      </c>
      <c r="E21" s="46">
        <v>611520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611520</v>
      </c>
      <c r="O21" s="47">
        <f t="shared" si="2"/>
        <v>13.382938679038823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SUM(D23:D35)</f>
        <v>13326655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129410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13456065</v>
      </c>
      <c r="O22" s="45">
        <f t="shared" si="2"/>
        <v>294.48209830612336</v>
      </c>
      <c r="P22" s="10"/>
    </row>
    <row r="23" spans="1:16">
      <c r="A23" s="12"/>
      <c r="B23" s="25">
        <v>331.34</v>
      </c>
      <c r="C23" s="20" t="s">
        <v>122</v>
      </c>
      <c r="D23" s="46">
        <v>31659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31659</v>
      </c>
      <c r="O23" s="47">
        <f t="shared" si="2"/>
        <v>0.69284807633387313</v>
      </c>
      <c r="P23" s="9"/>
    </row>
    <row r="24" spans="1:16">
      <c r="A24" s="12"/>
      <c r="B24" s="25">
        <v>331.39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129410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129410</v>
      </c>
      <c r="O24" s="47">
        <f t="shared" si="2"/>
        <v>2.8321004945944761</v>
      </c>
      <c r="P24" s="9"/>
    </row>
    <row r="25" spans="1:16">
      <c r="A25" s="12"/>
      <c r="B25" s="25">
        <v>334.2</v>
      </c>
      <c r="C25" s="20" t="s">
        <v>79</v>
      </c>
      <c r="D25" s="46">
        <v>99281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99281</v>
      </c>
      <c r="O25" s="47">
        <f t="shared" si="2"/>
        <v>2.1727360266118092</v>
      </c>
      <c r="P25" s="9"/>
    </row>
    <row r="26" spans="1:16">
      <c r="A26" s="12"/>
      <c r="B26" s="25">
        <v>335.12</v>
      </c>
      <c r="C26" s="20" t="s">
        <v>96</v>
      </c>
      <c r="D26" s="46">
        <v>3290089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3290089</v>
      </c>
      <c r="O26" s="47">
        <f t="shared" si="2"/>
        <v>72.002648050072224</v>
      </c>
      <c r="P26" s="9"/>
    </row>
    <row r="27" spans="1:16">
      <c r="A27" s="12"/>
      <c r="B27" s="25">
        <v>335.14</v>
      </c>
      <c r="C27" s="20" t="s">
        <v>97</v>
      </c>
      <c r="D27" s="46">
        <v>1059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1059</v>
      </c>
      <c r="O27" s="47">
        <f t="shared" si="2"/>
        <v>2.3175909309756205E-2</v>
      </c>
      <c r="P27" s="9"/>
    </row>
    <row r="28" spans="1:16">
      <c r="A28" s="12"/>
      <c r="B28" s="25">
        <v>335.15</v>
      </c>
      <c r="C28" s="20" t="s">
        <v>98</v>
      </c>
      <c r="D28" s="46">
        <v>11809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11809</v>
      </c>
      <c r="O28" s="47">
        <f t="shared" si="2"/>
        <v>0.25843655622182343</v>
      </c>
      <c r="P28" s="9"/>
    </row>
    <row r="29" spans="1:16">
      <c r="A29" s="12"/>
      <c r="B29" s="25">
        <v>335.18</v>
      </c>
      <c r="C29" s="20" t="s">
        <v>99</v>
      </c>
      <c r="D29" s="46">
        <v>7013913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7013913</v>
      </c>
      <c r="O29" s="47">
        <f t="shared" si="2"/>
        <v>153.4974613734845</v>
      </c>
      <c r="P29" s="9"/>
    </row>
    <row r="30" spans="1:16">
      <c r="A30" s="12"/>
      <c r="B30" s="25">
        <v>335.19</v>
      </c>
      <c r="C30" s="20" t="s">
        <v>100</v>
      </c>
      <c r="D30" s="46">
        <v>1142063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1142063</v>
      </c>
      <c r="O30" s="47">
        <f t="shared" si="2"/>
        <v>24.993719087845232</v>
      </c>
      <c r="P30" s="9"/>
    </row>
    <row r="31" spans="1:16">
      <c r="A31" s="12"/>
      <c r="B31" s="25">
        <v>335.21</v>
      </c>
      <c r="C31" s="20" t="s">
        <v>114</v>
      </c>
      <c r="D31" s="46">
        <v>16970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16970</v>
      </c>
      <c r="O31" s="47">
        <f t="shared" si="2"/>
        <v>0.37138355145095636</v>
      </c>
      <c r="P31" s="9"/>
    </row>
    <row r="32" spans="1:16">
      <c r="A32" s="12"/>
      <c r="B32" s="25">
        <v>335.29</v>
      </c>
      <c r="C32" s="20" t="s">
        <v>32</v>
      </c>
      <c r="D32" s="46">
        <v>170339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170339</v>
      </c>
      <c r="O32" s="47">
        <f t="shared" si="2"/>
        <v>3.7278198450562439</v>
      </c>
      <c r="P32" s="9"/>
    </row>
    <row r="33" spans="1:16">
      <c r="A33" s="12"/>
      <c r="B33" s="25">
        <v>335.39</v>
      </c>
      <c r="C33" s="20" t="s">
        <v>115</v>
      </c>
      <c r="D33" s="46">
        <v>25286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25286</v>
      </c>
      <c r="O33" s="47">
        <f t="shared" si="2"/>
        <v>0.55337681095986346</v>
      </c>
      <c r="P33" s="9"/>
    </row>
    <row r="34" spans="1:16">
      <c r="A34" s="12"/>
      <c r="B34" s="25">
        <v>335.49</v>
      </c>
      <c r="C34" s="20" t="s">
        <v>33</v>
      </c>
      <c r="D34" s="46">
        <v>1472446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1472446</v>
      </c>
      <c r="O34" s="47">
        <f t="shared" si="2"/>
        <v>32.224055674705653</v>
      </c>
      <c r="P34" s="9"/>
    </row>
    <row r="35" spans="1:16">
      <c r="A35" s="12"/>
      <c r="B35" s="25">
        <v>338</v>
      </c>
      <c r="C35" s="20" t="s">
        <v>35</v>
      </c>
      <c r="D35" s="46">
        <v>51741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51741</v>
      </c>
      <c r="O35" s="47">
        <f t="shared" si="2"/>
        <v>1.1323368494769555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SUM(D37:D45)</f>
        <v>3691396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18581583</v>
      </c>
      <c r="J36" s="32">
        <f t="shared" si="7"/>
        <v>7258999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29531978</v>
      </c>
      <c r="O36" s="45">
        <f t="shared" si="2"/>
        <v>646.2988138486453</v>
      </c>
      <c r="P36" s="10"/>
    </row>
    <row r="37" spans="1:16">
      <c r="A37" s="12"/>
      <c r="B37" s="25">
        <v>341.2</v>
      </c>
      <c r="C37" s="20" t="s">
        <v>124</v>
      </c>
      <c r="D37" s="46">
        <v>95500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95500</v>
      </c>
      <c r="O37" s="47">
        <f t="shared" si="2"/>
        <v>2.0899899330327831</v>
      </c>
      <c r="P37" s="9"/>
    </row>
    <row r="38" spans="1:16">
      <c r="A38" s="12"/>
      <c r="B38" s="25">
        <v>341.9</v>
      </c>
      <c r="C38" s="20" t="s">
        <v>101</v>
      </c>
      <c r="D38" s="46">
        <v>132813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7258999</v>
      </c>
      <c r="K38" s="46">
        <v>0</v>
      </c>
      <c r="L38" s="46">
        <v>0</v>
      </c>
      <c r="M38" s="46">
        <v>0</v>
      </c>
      <c r="N38" s="46">
        <f t="shared" si="8"/>
        <v>7391812</v>
      </c>
      <c r="O38" s="47">
        <f t="shared" ref="O38:O59" si="9">(N38/O$61)</f>
        <v>161.76767190440759</v>
      </c>
      <c r="P38" s="9"/>
    </row>
    <row r="39" spans="1:16">
      <c r="A39" s="12"/>
      <c r="B39" s="25">
        <v>342.2</v>
      </c>
      <c r="C39" s="20" t="s">
        <v>44</v>
      </c>
      <c r="D39" s="46">
        <v>2604578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2604578</v>
      </c>
      <c r="O39" s="47">
        <f t="shared" si="9"/>
        <v>57.000437694226811</v>
      </c>
      <c r="P39" s="9"/>
    </row>
    <row r="40" spans="1:16">
      <c r="A40" s="12"/>
      <c r="B40" s="25">
        <v>343.4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3109159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3109159</v>
      </c>
      <c r="O40" s="47">
        <f t="shared" si="9"/>
        <v>68.043047227207069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12091910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12091910</v>
      </c>
      <c r="O41" s="47">
        <f t="shared" si="9"/>
        <v>264.62795990720883</v>
      </c>
      <c r="P41" s="9"/>
    </row>
    <row r="42" spans="1:16">
      <c r="A42" s="12"/>
      <c r="B42" s="25">
        <v>343.9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3380514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3380514</v>
      </c>
      <c r="O42" s="47">
        <f t="shared" si="9"/>
        <v>73.981573073051166</v>
      </c>
      <c r="P42" s="9"/>
    </row>
    <row r="43" spans="1:16">
      <c r="A43" s="12"/>
      <c r="B43" s="25">
        <v>347.2</v>
      </c>
      <c r="C43" s="20" t="s">
        <v>48</v>
      </c>
      <c r="D43" s="46">
        <v>298120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298120</v>
      </c>
      <c r="O43" s="47">
        <f t="shared" si="9"/>
        <v>6.5242701448767892</v>
      </c>
      <c r="P43" s="9"/>
    </row>
    <row r="44" spans="1:16">
      <c r="A44" s="12"/>
      <c r="B44" s="25">
        <v>347.4</v>
      </c>
      <c r="C44" s="20" t="s">
        <v>49</v>
      </c>
      <c r="D44" s="46">
        <v>457893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457893</v>
      </c>
      <c r="O44" s="47">
        <f t="shared" si="9"/>
        <v>10.020856129907646</v>
      </c>
      <c r="P44" s="9"/>
    </row>
    <row r="45" spans="1:16">
      <c r="A45" s="12"/>
      <c r="B45" s="25">
        <v>347.5</v>
      </c>
      <c r="C45" s="20" t="s">
        <v>117</v>
      </c>
      <c r="D45" s="46">
        <v>102492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102492</v>
      </c>
      <c r="O45" s="47">
        <f t="shared" si="9"/>
        <v>2.2430078347266598</v>
      </c>
      <c r="P45" s="9"/>
    </row>
    <row r="46" spans="1:16" ht="15.75">
      <c r="A46" s="29" t="s">
        <v>41</v>
      </c>
      <c r="B46" s="30"/>
      <c r="C46" s="31"/>
      <c r="D46" s="32">
        <f t="shared" ref="D46:M46" si="10">SUM(D47:D48)</f>
        <v>708130</v>
      </c>
      <c r="E46" s="32">
        <f t="shared" si="10"/>
        <v>26102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734232</v>
      </c>
      <c r="O46" s="45">
        <f t="shared" si="9"/>
        <v>16.068455377073576</v>
      </c>
      <c r="P46" s="10"/>
    </row>
    <row r="47" spans="1:16">
      <c r="A47" s="13"/>
      <c r="B47" s="39">
        <v>351.1</v>
      </c>
      <c r="C47" s="21" t="s">
        <v>118</v>
      </c>
      <c r="D47" s="46">
        <v>633230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633230</v>
      </c>
      <c r="O47" s="47">
        <f t="shared" si="9"/>
        <v>13.858055762244495</v>
      </c>
      <c r="P47" s="9"/>
    </row>
    <row r="48" spans="1:16">
      <c r="A48" s="13"/>
      <c r="B48" s="39">
        <v>354</v>
      </c>
      <c r="C48" s="21" t="s">
        <v>53</v>
      </c>
      <c r="D48" s="46">
        <v>74900</v>
      </c>
      <c r="E48" s="46">
        <v>26102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101002</v>
      </c>
      <c r="O48" s="47">
        <f t="shared" si="9"/>
        <v>2.2103996148290803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SUM(D50:D55)</f>
        <v>4321605</v>
      </c>
      <c r="E49" s="32">
        <f t="shared" si="12"/>
        <v>17711</v>
      </c>
      <c r="F49" s="32">
        <f t="shared" si="12"/>
        <v>1291</v>
      </c>
      <c r="G49" s="32">
        <f t="shared" si="12"/>
        <v>415999</v>
      </c>
      <c r="H49" s="32">
        <f t="shared" si="12"/>
        <v>0</v>
      </c>
      <c r="I49" s="32">
        <f t="shared" si="12"/>
        <v>1896118</v>
      </c>
      <c r="J49" s="32">
        <f t="shared" si="12"/>
        <v>7129</v>
      </c>
      <c r="K49" s="32">
        <f t="shared" si="12"/>
        <v>13042240</v>
      </c>
      <c r="L49" s="32">
        <f t="shared" si="12"/>
        <v>0</v>
      </c>
      <c r="M49" s="32">
        <f t="shared" si="12"/>
        <v>1769701</v>
      </c>
      <c r="N49" s="32">
        <f t="shared" si="11"/>
        <v>21471794</v>
      </c>
      <c r="O49" s="45">
        <f t="shared" si="9"/>
        <v>469.90401365605987</v>
      </c>
      <c r="P49" s="10"/>
    </row>
    <row r="50" spans="1:119">
      <c r="A50" s="12"/>
      <c r="B50" s="25">
        <v>361.1</v>
      </c>
      <c r="C50" s="20" t="s">
        <v>54</v>
      </c>
      <c r="D50" s="46">
        <v>95456</v>
      </c>
      <c r="E50" s="46">
        <v>17141</v>
      </c>
      <c r="F50" s="46">
        <v>1291</v>
      </c>
      <c r="G50" s="46">
        <v>167605</v>
      </c>
      <c r="H50" s="46">
        <v>0</v>
      </c>
      <c r="I50" s="46">
        <v>177636</v>
      </c>
      <c r="J50" s="46">
        <v>7129</v>
      </c>
      <c r="K50" s="46">
        <v>2264850</v>
      </c>
      <c r="L50" s="46">
        <v>0</v>
      </c>
      <c r="M50" s="46">
        <v>2013</v>
      </c>
      <c r="N50" s="46">
        <f t="shared" si="11"/>
        <v>2733121</v>
      </c>
      <c r="O50" s="47">
        <f t="shared" si="9"/>
        <v>59.813564144088943</v>
      </c>
      <c r="P50" s="9"/>
    </row>
    <row r="51" spans="1:119">
      <c r="A51" s="12"/>
      <c r="B51" s="25">
        <v>361.3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5589313</v>
      </c>
      <c r="L51" s="46">
        <v>0</v>
      </c>
      <c r="M51" s="46">
        <v>0</v>
      </c>
      <c r="N51" s="46">
        <f t="shared" si="11"/>
        <v>5589313</v>
      </c>
      <c r="O51" s="47">
        <f t="shared" si="9"/>
        <v>122.32050159758393</v>
      </c>
      <c r="P51" s="9"/>
    </row>
    <row r="52" spans="1:119">
      <c r="A52" s="12"/>
      <c r="B52" s="25">
        <v>364</v>
      </c>
      <c r="C52" s="20" t="s">
        <v>102</v>
      </c>
      <c r="D52" s="46">
        <v>3711600</v>
      </c>
      <c r="E52" s="46">
        <v>0</v>
      </c>
      <c r="F52" s="46">
        <v>0</v>
      </c>
      <c r="G52" s="46">
        <v>0</v>
      </c>
      <c r="H52" s="46">
        <v>0</v>
      </c>
      <c r="I52" s="46">
        <v>1595289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5306889</v>
      </c>
      <c r="O52" s="47">
        <f t="shared" si="9"/>
        <v>116.1397338819101</v>
      </c>
      <c r="P52" s="9"/>
    </row>
    <row r="53" spans="1:119">
      <c r="A53" s="12"/>
      <c r="B53" s="25">
        <v>366</v>
      </c>
      <c r="C53" s="20" t="s">
        <v>80</v>
      </c>
      <c r="D53" s="46">
        <v>24224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24224</v>
      </c>
      <c r="O53" s="47">
        <f t="shared" si="9"/>
        <v>0.53013524751608532</v>
      </c>
      <c r="P53" s="9"/>
    </row>
    <row r="54" spans="1:119">
      <c r="A54" s="12"/>
      <c r="B54" s="25">
        <v>368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5188077</v>
      </c>
      <c r="L54" s="46">
        <v>0</v>
      </c>
      <c r="M54" s="46">
        <v>0</v>
      </c>
      <c r="N54" s="46">
        <f t="shared" si="11"/>
        <v>5188077</v>
      </c>
      <c r="O54" s="47">
        <f t="shared" si="9"/>
        <v>113.53956755810391</v>
      </c>
      <c r="P54" s="9"/>
    </row>
    <row r="55" spans="1:119">
      <c r="A55" s="12"/>
      <c r="B55" s="25">
        <v>369.9</v>
      </c>
      <c r="C55" s="20" t="s">
        <v>58</v>
      </c>
      <c r="D55" s="46">
        <v>490325</v>
      </c>
      <c r="E55" s="46">
        <v>570</v>
      </c>
      <c r="F55" s="46">
        <v>0</v>
      </c>
      <c r="G55" s="46">
        <v>248394</v>
      </c>
      <c r="H55" s="46">
        <v>0</v>
      </c>
      <c r="I55" s="46">
        <v>123193</v>
      </c>
      <c r="J55" s="46">
        <v>0</v>
      </c>
      <c r="K55" s="46">
        <v>0</v>
      </c>
      <c r="L55" s="46">
        <v>0</v>
      </c>
      <c r="M55" s="46">
        <v>1767688</v>
      </c>
      <c r="N55" s="46">
        <f t="shared" si="11"/>
        <v>2630170</v>
      </c>
      <c r="O55" s="47">
        <f t="shared" si="9"/>
        <v>57.560511226856917</v>
      </c>
      <c r="P55" s="9"/>
    </row>
    <row r="56" spans="1:119" ht="15.75">
      <c r="A56" s="29" t="s">
        <v>42</v>
      </c>
      <c r="B56" s="30"/>
      <c r="C56" s="31"/>
      <c r="D56" s="32">
        <f t="shared" ref="D56:M56" si="13">SUM(D57:D58)</f>
        <v>1904038</v>
      </c>
      <c r="E56" s="32">
        <f t="shared" si="13"/>
        <v>0</v>
      </c>
      <c r="F56" s="32">
        <f t="shared" si="13"/>
        <v>2342335</v>
      </c>
      <c r="G56" s="32">
        <f t="shared" si="13"/>
        <v>1812879</v>
      </c>
      <c r="H56" s="32">
        <f t="shared" si="13"/>
        <v>0</v>
      </c>
      <c r="I56" s="32">
        <f t="shared" si="13"/>
        <v>80430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6139682</v>
      </c>
      <c r="O56" s="45">
        <f t="shared" si="9"/>
        <v>134.3651682934302</v>
      </c>
      <c r="P56" s="9"/>
    </row>
    <row r="57" spans="1:119">
      <c r="A57" s="12"/>
      <c r="B57" s="25">
        <v>381</v>
      </c>
      <c r="C57" s="20" t="s">
        <v>59</v>
      </c>
      <c r="D57" s="46">
        <v>1324052</v>
      </c>
      <c r="E57" s="46">
        <v>0</v>
      </c>
      <c r="F57" s="46">
        <v>2342335</v>
      </c>
      <c r="G57" s="46">
        <v>1812879</v>
      </c>
      <c r="H57" s="46">
        <v>0</v>
      </c>
      <c r="I57" s="46">
        <v>80430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5559696</v>
      </c>
      <c r="O57" s="47">
        <f t="shared" si="9"/>
        <v>121.67234210180767</v>
      </c>
      <c r="P57" s="9"/>
    </row>
    <row r="58" spans="1:119" ht="15.75" thickBot="1">
      <c r="A58" s="12"/>
      <c r="B58" s="25">
        <v>383</v>
      </c>
      <c r="C58" s="20" t="s">
        <v>103</v>
      </c>
      <c r="D58" s="46">
        <v>579986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579986</v>
      </c>
      <c r="O58" s="47">
        <f t="shared" si="9"/>
        <v>12.692826191622533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SUM(D5,D12,D22,D36,D46,D49,D56)</f>
        <v>46238013</v>
      </c>
      <c r="E59" s="15">
        <f t="shared" si="14"/>
        <v>4178700</v>
      </c>
      <c r="F59" s="15">
        <f t="shared" si="14"/>
        <v>2343626</v>
      </c>
      <c r="G59" s="15">
        <f t="shared" si="14"/>
        <v>2228878</v>
      </c>
      <c r="H59" s="15">
        <f t="shared" si="14"/>
        <v>0</v>
      </c>
      <c r="I59" s="15">
        <f t="shared" si="14"/>
        <v>20766209</v>
      </c>
      <c r="J59" s="15">
        <f t="shared" si="14"/>
        <v>7266128</v>
      </c>
      <c r="K59" s="15">
        <f t="shared" si="14"/>
        <v>13042240</v>
      </c>
      <c r="L59" s="15">
        <f t="shared" si="14"/>
        <v>0</v>
      </c>
      <c r="M59" s="15">
        <f t="shared" si="14"/>
        <v>1769701</v>
      </c>
      <c r="N59" s="15">
        <f t="shared" si="11"/>
        <v>97833495</v>
      </c>
      <c r="O59" s="38">
        <f t="shared" si="9"/>
        <v>2141.0577975226506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9" t="s">
        <v>125</v>
      </c>
      <c r="M61" s="49"/>
      <c r="N61" s="49"/>
      <c r="O61" s="43">
        <v>45694</v>
      </c>
    </row>
    <row r="62" spans="1:119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</row>
    <row r="63" spans="1:119" ht="15.75" customHeight="1" thickBot="1">
      <c r="A63" s="53" t="s">
        <v>76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5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15510137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15510137</v>
      </c>
      <c r="O5" s="33">
        <f t="shared" ref="O5:O36" si="2">(N5/O$61)</f>
        <v>360.09790583209508</v>
      </c>
      <c r="P5" s="6"/>
    </row>
    <row r="6" spans="1:133">
      <c r="A6" s="12"/>
      <c r="B6" s="25">
        <v>311</v>
      </c>
      <c r="C6" s="20" t="s">
        <v>3</v>
      </c>
      <c r="D6" s="46">
        <v>11725114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11725114</v>
      </c>
      <c r="O6" s="47">
        <f t="shared" si="2"/>
        <v>272.22125742942052</v>
      </c>
      <c r="P6" s="9"/>
    </row>
    <row r="7" spans="1:133">
      <c r="A7" s="12"/>
      <c r="B7" s="25">
        <v>314.10000000000002</v>
      </c>
      <c r="C7" s="20" t="s">
        <v>11</v>
      </c>
      <c r="D7" s="46">
        <v>2874458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2874458</v>
      </c>
      <c r="O7" s="47">
        <f t="shared" si="2"/>
        <v>66.736116270430912</v>
      </c>
      <c r="P7" s="9"/>
    </row>
    <row r="8" spans="1:133">
      <c r="A8" s="12"/>
      <c r="B8" s="25">
        <v>314.3</v>
      </c>
      <c r="C8" s="20" t="s">
        <v>12</v>
      </c>
      <c r="D8" s="46">
        <v>485836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485836</v>
      </c>
      <c r="O8" s="47">
        <f t="shared" si="2"/>
        <v>11.279624814264487</v>
      </c>
      <c r="P8" s="9"/>
    </row>
    <row r="9" spans="1:133">
      <c r="A9" s="12"/>
      <c r="B9" s="25">
        <v>314.8</v>
      </c>
      <c r="C9" s="20" t="s">
        <v>13</v>
      </c>
      <c r="D9" s="46">
        <v>85983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85983</v>
      </c>
      <c r="O9" s="47">
        <f t="shared" si="2"/>
        <v>1.9962620728083209</v>
      </c>
      <c r="P9" s="9"/>
    </row>
    <row r="10" spans="1:133">
      <c r="A10" s="12"/>
      <c r="B10" s="25">
        <v>316</v>
      </c>
      <c r="C10" s="20" t="s">
        <v>95</v>
      </c>
      <c r="D10" s="46">
        <v>338746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338746</v>
      </c>
      <c r="O10" s="47">
        <f t="shared" si="2"/>
        <v>7.8646452451708768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4396203</v>
      </c>
      <c r="E11" s="32">
        <f t="shared" si="3"/>
        <v>3606494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135087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8137784</v>
      </c>
      <c r="O11" s="45">
        <f t="shared" si="2"/>
        <v>188.9344353640416</v>
      </c>
      <c r="P11" s="10"/>
    </row>
    <row r="12" spans="1:133">
      <c r="A12" s="12"/>
      <c r="B12" s="25">
        <v>322</v>
      </c>
      <c r="C12" s="20" t="s">
        <v>0</v>
      </c>
      <c r="D12" s="46">
        <v>1956144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1956144</v>
      </c>
      <c r="O12" s="47">
        <f t="shared" si="2"/>
        <v>45.415676077265971</v>
      </c>
      <c r="P12" s="9"/>
    </row>
    <row r="13" spans="1:133">
      <c r="A13" s="12"/>
      <c r="B13" s="25">
        <v>323.10000000000002</v>
      </c>
      <c r="C13" s="20" t="s">
        <v>16</v>
      </c>
      <c r="D13" s="46">
        <v>2159538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2159538</v>
      </c>
      <c r="O13" s="47">
        <f t="shared" si="2"/>
        <v>50.137862184249627</v>
      </c>
      <c r="P13" s="9"/>
    </row>
    <row r="14" spans="1:133">
      <c r="A14" s="12"/>
      <c r="B14" s="25">
        <v>323.39999999999998</v>
      </c>
      <c r="C14" s="20" t="s">
        <v>17</v>
      </c>
      <c r="D14" s="46">
        <v>44124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44124</v>
      </c>
      <c r="O14" s="47">
        <f t="shared" si="2"/>
        <v>1.0244242199108469</v>
      </c>
      <c r="P14" s="9"/>
    </row>
    <row r="15" spans="1:133">
      <c r="A15" s="12"/>
      <c r="B15" s="25">
        <v>323.7</v>
      </c>
      <c r="C15" s="20" t="s">
        <v>18</v>
      </c>
      <c r="D15" s="46">
        <v>236397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236397</v>
      </c>
      <c r="O15" s="47">
        <f t="shared" si="2"/>
        <v>5.4884147473997027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333153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333153</v>
      </c>
      <c r="O16" s="47">
        <f t="shared" si="2"/>
        <v>7.7347929049034176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571457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571457</v>
      </c>
      <c r="O17" s="47">
        <f t="shared" si="2"/>
        <v>13.267482355126301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135087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135087</v>
      </c>
      <c r="O18" s="47">
        <f t="shared" si="2"/>
        <v>3.1363066493313521</v>
      </c>
      <c r="P18" s="9"/>
    </row>
    <row r="19" spans="1:16">
      <c r="A19" s="12"/>
      <c r="B19" s="25">
        <v>324.31</v>
      </c>
      <c r="C19" s="20" t="s">
        <v>83</v>
      </c>
      <c r="D19" s="46">
        <v>0</v>
      </c>
      <c r="E19" s="46">
        <v>1773684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1773684</v>
      </c>
      <c r="O19" s="47">
        <f t="shared" si="2"/>
        <v>41.179513372956912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928200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928200</v>
      </c>
      <c r="O20" s="47">
        <f t="shared" si="2"/>
        <v>21.549962852897472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11874714</v>
      </c>
      <c r="E21" s="32">
        <f t="shared" si="5"/>
        <v>0</v>
      </c>
      <c r="F21" s="32">
        <f t="shared" si="5"/>
        <v>0</v>
      </c>
      <c r="G21" s="32">
        <f t="shared" si="5"/>
        <v>6800</v>
      </c>
      <c r="H21" s="32">
        <f t="shared" si="5"/>
        <v>0</v>
      </c>
      <c r="I21" s="32">
        <f t="shared" si="5"/>
        <v>1115283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12996797</v>
      </c>
      <c r="O21" s="45">
        <f t="shared" si="2"/>
        <v>301.74584416790492</v>
      </c>
      <c r="P21" s="10"/>
    </row>
    <row r="22" spans="1:16">
      <c r="A22" s="12"/>
      <c r="B22" s="25">
        <v>331.2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1115283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1115283</v>
      </c>
      <c r="O22" s="47">
        <f t="shared" si="2"/>
        <v>25.893457466567607</v>
      </c>
      <c r="P22" s="9"/>
    </row>
    <row r="23" spans="1:16">
      <c r="A23" s="12"/>
      <c r="B23" s="25">
        <v>334.2</v>
      </c>
      <c r="C23" s="20" t="s">
        <v>79</v>
      </c>
      <c r="D23" s="46">
        <v>100347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100347</v>
      </c>
      <c r="O23" s="47">
        <f t="shared" si="2"/>
        <v>2.3297501857355125</v>
      </c>
      <c r="P23" s="9"/>
    </row>
    <row r="24" spans="1:16">
      <c r="A24" s="12"/>
      <c r="B24" s="25">
        <v>335.12</v>
      </c>
      <c r="C24" s="20" t="s">
        <v>96</v>
      </c>
      <c r="D24" s="46">
        <v>3115515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3115515</v>
      </c>
      <c r="O24" s="47">
        <f t="shared" si="2"/>
        <v>72.332721953937593</v>
      </c>
      <c r="P24" s="9"/>
    </row>
    <row r="25" spans="1:16">
      <c r="A25" s="12"/>
      <c r="B25" s="25">
        <v>335.14</v>
      </c>
      <c r="C25" s="20" t="s">
        <v>97</v>
      </c>
      <c r="D25" s="46">
        <v>1075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1075</v>
      </c>
      <c r="O25" s="47">
        <f t="shared" si="2"/>
        <v>2.4958209509658248E-2</v>
      </c>
      <c r="P25" s="9"/>
    </row>
    <row r="26" spans="1:16">
      <c r="A26" s="12"/>
      <c r="B26" s="25">
        <v>335.15</v>
      </c>
      <c r="C26" s="20" t="s">
        <v>98</v>
      </c>
      <c r="D26" s="46">
        <v>10067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10067</v>
      </c>
      <c r="O26" s="47">
        <f t="shared" si="2"/>
        <v>0.23372492570579495</v>
      </c>
      <c r="P26" s="9"/>
    </row>
    <row r="27" spans="1:16">
      <c r="A27" s="12"/>
      <c r="B27" s="25">
        <v>335.18</v>
      </c>
      <c r="C27" s="20" t="s">
        <v>99</v>
      </c>
      <c r="D27" s="46">
        <v>6359607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6359607</v>
      </c>
      <c r="O27" s="47">
        <f t="shared" si="2"/>
        <v>147.65060828380388</v>
      </c>
      <c r="P27" s="9"/>
    </row>
    <row r="28" spans="1:16">
      <c r="A28" s="12"/>
      <c r="B28" s="25">
        <v>335.19</v>
      </c>
      <c r="C28" s="20" t="s">
        <v>100</v>
      </c>
      <c r="D28" s="46">
        <v>622979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622979</v>
      </c>
      <c r="O28" s="47">
        <f t="shared" si="2"/>
        <v>14.463665490341754</v>
      </c>
      <c r="P28" s="9"/>
    </row>
    <row r="29" spans="1:16">
      <c r="A29" s="12"/>
      <c r="B29" s="25">
        <v>335.21</v>
      </c>
      <c r="C29" s="20" t="s">
        <v>114</v>
      </c>
      <c r="D29" s="46">
        <v>21897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21897</v>
      </c>
      <c r="O29" s="47">
        <f t="shared" si="2"/>
        <v>0.50838131500742945</v>
      </c>
      <c r="P29" s="9"/>
    </row>
    <row r="30" spans="1:16">
      <c r="A30" s="12"/>
      <c r="B30" s="25">
        <v>335.29</v>
      </c>
      <c r="C30" s="20" t="s">
        <v>32</v>
      </c>
      <c r="D30" s="46">
        <v>155561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155561</v>
      </c>
      <c r="O30" s="47">
        <f t="shared" si="2"/>
        <v>3.6116502600297178</v>
      </c>
      <c r="P30" s="9"/>
    </row>
    <row r="31" spans="1:16">
      <c r="A31" s="12"/>
      <c r="B31" s="25">
        <v>335.39</v>
      </c>
      <c r="C31" s="20" t="s">
        <v>115</v>
      </c>
      <c r="D31" s="46">
        <v>36413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36413</v>
      </c>
      <c r="O31" s="47">
        <f t="shared" si="2"/>
        <v>0.84539840267459143</v>
      </c>
      <c r="P31" s="9"/>
    </row>
    <row r="32" spans="1:16">
      <c r="A32" s="12"/>
      <c r="B32" s="25">
        <v>335.49</v>
      </c>
      <c r="C32" s="20" t="s">
        <v>33</v>
      </c>
      <c r="D32" s="46">
        <v>1401038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1401038</v>
      </c>
      <c r="O32" s="47">
        <f t="shared" si="2"/>
        <v>32.527813893016344</v>
      </c>
      <c r="P32" s="9"/>
    </row>
    <row r="33" spans="1:16">
      <c r="A33" s="12"/>
      <c r="B33" s="25">
        <v>338</v>
      </c>
      <c r="C33" s="20" t="s">
        <v>35</v>
      </c>
      <c r="D33" s="46">
        <v>50215</v>
      </c>
      <c r="E33" s="46">
        <v>0</v>
      </c>
      <c r="F33" s="46">
        <v>0</v>
      </c>
      <c r="G33" s="46">
        <v>6800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57015</v>
      </c>
      <c r="O33" s="47">
        <f t="shared" si="2"/>
        <v>1.3237137815750371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SUM(D35:D43)</f>
        <v>3270694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18348040</v>
      </c>
      <c r="J34" s="32">
        <f t="shared" si="7"/>
        <v>5827957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27446691</v>
      </c>
      <c r="O34" s="45">
        <f t="shared" si="2"/>
        <v>637.22815286032687</v>
      </c>
      <c r="P34" s="10"/>
    </row>
    <row r="35" spans="1:16">
      <c r="A35" s="12"/>
      <c r="B35" s="25">
        <v>341.9</v>
      </c>
      <c r="C35" s="20" t="s">
        <v>101</v>
      </c>
      <c r="D35" s="46">
        <v>40444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5827957</v>
      </c>
      <c r="K35" s="46">
        <v>0</v>
      </c>
      <c r="L35" s="46">
        <v>0</v>
      </c>
      <c r="M35" s="46">
        <v>0</v>
      </c>
      <c r="N35" s="46">
        <f t="shared" ref="N35:N43" si="8">SUM(D35:M35)</f>
        <v>5868401</v>
      </c>
      <c r="O35" s="47">
        <f t="shared" si="2"/>
        <v>136.24630850668649</v>
      </c>
      <c r="P35" s="9"/>
    </row>
    <row r="36" spans="1:16">
      <c r="A36" s="12"/>
      <c r="B36" s="25">
        <v>342.1</v>
      </c>
      <c r="C36" s="20" t="s">
        <v>116</v>
      </c>
      <c r="D36" s="46">
        <v>87186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87186</v>
      </c>
      <c r="O36" s="47">
        <f t="shared" si="2"/>
        <v>2.0241920505200595</v>
      </c>
      <c r="P36" s="9"/>
    </row>
    <row r="37" spans="1:16">
      <c r="A37" s="12"/>
      <c r="B37" s="25">
        <v>342.2</v>
      </c>
      <c r="C37" s="20" t="s">
        <v>44</v>
      </c>
      <c r="D37" s="46">
        <v>2467521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2467521</v>
      </c>
      <c r="O37" s="47">
        <f t="shared" ref="O37:O59" si="9">(N37/O$61)</f>
        <v>57.288284732540859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3011587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3011587</v>
      </c>
      <c r="O38" s="47">
        <f t="shared" si="9"/>
        <v>69.919831909361065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12309264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12309264</v>
      </c>
      <c r="O39" s="47">
        <f t="shared" si="9"/>
        <v>285.78343239227343</v>
      </c>
      <c r="P39" s="9"/>
    </row>
    <row r="40" spans="1:16">
      <c r="A40" s="12"/>
      <c r="B40" s="25">
        <v>343.9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3027189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3027189</v>
      </c>
      <c r="O40" s="47">
        <f t="shared" si="9"/>
        <v>70.28206259286776</v>
      </c>
      <c r="P40" s="9"/>
    </row>
    <row r="41" spans="1:16">
      <c r="A41" s="12"/>
      <c r="B41" s="25">
        <v>347.2</v>
      </c>
      <c r="C41" s="20" t="s">
        <v>48</v>
      </c>
      <c r="D41" s="46">
        <v>312944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312944</v>
      </c>
      <c r="O41" s="47">
        <f t="shared" si="9"/>
        <v>7.2656017830609212</v>
      </c>
      <c r="P41" s="9"/>
    </row>
    <row r="42" spans="1:16">
      <c r="A42" s="12"/>
      <c r="B42" s="25">
        <v>347.4</v>
      </c>
      <c r="C42" s="20" t="s">
        <v>49</v>
      </c>
      <c r="D42" s="46">
        <v>186819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186819</v>
      </c>
      <c r="O42" s="47">
        <f t="shared" si="9"/>
        <v>4.3373653417533431</v>
      </c>
      <c r="P42" s="9"/>
    </row>
    <row r="43" spans="1:16">
      <c r="A43" s="12"/>
      <c r="B43" s="25">
        <v>347.5</v>
      </c>
      <c r="C43" s="20" t="s">
        <v>117</v>
      </c>
      <c r="D43" s="46">
        <v>175780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175780</v>
      </c>
      <c r="O43" s="47">
        <f t="shared" si="9"/>
        <v>4.0810735512630014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SUM(D45:D46)</f>
        <v>728690</v>
      </c>
      <c r="E44" s="32">
        <f t="shared" si="10"/>
        <v>27638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9" si="11">SUM(D44:M44)</f>
        <v>756328</v>
      </c>
      <c r="O44" s="45">
        <f t="shared" si="9"/>
        <v>17.559621099554235</v>
      </c>
      <c r="P44" s="10"/>
    </row>
    <row r="45" spans="1:16">
      <c r="A45" s="13"/>
      <c r="B45" s="39">
        <v>351.1</v>
      </c>
      <c r="C45" s="21" t="s">
        <v>118</v>
      </c>
      <c r="D45" s="46">
        <v>632652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632652</v>
      </c>
      <c r="O45" s="47">
        <f t="shared" si="9"/>
        <v>14.68824294205052</v>
      </c>
      <c r="P45" s="9"/>
    </row>
    <row r="46" spans="1:16">
      <c r="A46" s="13"/>
      <c r="B46" s="39">
        <v>354</v>
      </c>
      <c r="C46" s="21" t="s">
        <v>53</v>
      </c>
      <c r="D46" s="46">
        <v>96038</v>
      </c>
      <c r="E46" s="46">
        <v>27638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123676</v>
      </c>
      <c r="O46" s="47">
        <f t="shared" si="9"/>
        <v>2.8713781575037145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SUM(D48:D52)</f>
        <v>559776</v>
      </c>
      <c r="E47" s="32">
        <f t="shared" si="12"/>
        <v>1341</v>
      </c>
      <c r="F47" s="32">
        <f t="shared" si="12"/>
        <v>52</v>
      </c>
      <c r="G47" s="32">
        <f t="shared" si="12"/>
        <v>2977</v>
      </c>
      <c r="H47" s="32">
        <f t="shared" si="12"/>
        <v>0</v>
      </c>
      <c r="I47" s="32">
        <f t="shared" si="12"/>
        <v>192858</v>
      </c>
      <c r="J47" s="32">
        <f t="shared" si="12"/>
        <v>2022</v>
      </c>
      <c r="K47" s="32">
        <f t="shared" si="12"/>
        <v>13797279</v>
      </c>
      <c r="L47" s="32">
        <f t="shared" si="12"/>
        <v>0</v>
      </c>
      <c r="M47" s="32">
        <f t="shared" si="12"/>
        <v>480492</v>
      </c>
      <c r="N47" s="32">
        <f t="shared" si="11"/>
        <v>15036797</v>
      </c>
      <c r="O47" s="45">
        <f t="shared" si="9"/>
        <v>349.10839988855867</v>
      </c>
      <c r="P47" s="10"/>
    </row>
    <row r="48" spans="1:16">
      <c r="A48" s="12"/>
      <c r="B48" s="25">
        <v>361.1</v>
      </c>
      <c r="C48" s="20" t="s">
        <v>54</v>
      </c>
      <c r="D48" s="46">
        <v>88478</v>
      </c>
      <c r="E48" s="46">
        <v>1341</v>
      </c>
      <c r="F48" s="46">
        <v>52</v>
      </c>
      <c r="G48" s="46">
        <v>2977</v>
      </c>
      <c r="H48" s="46">
        <v>0</v>
      </c>
      <c r="I48" s="46">
        <v>94408</v>
      </c>
      <c r="J48" s="46">
        <v>2022</v>
      </c>
      <c r="K48" s="46">
        <v>1967731</v>
      </c>
      <c r="L48" s="46">
        <v>0</v>
      </c>
      <c r="M48" s="46">
        <v>111</v>
      </c>
      <c r="N48" s="46">
        <f t="shared" si="11"/>
        <v>2157120</v>
      </c>
      <c r="O48" s="47">
        <f t="shared" si="9"/>
        <v>50.08172362555721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7357307</v>
      </c>
      <c r="L49" s="46">
        <v>0</v>
      </c>
      <c r="M49" s="46">
        <v>0</v>
      </c>
      <c r="N49" s="46">
        <f t="shared" si="11"/>
        <v>7357307</v>
      </c>
      <c r="O49" s="47">
        <f t="shared" si="9"/>
        <v>170.81414840267459</v>
      </c>
      <c r="P49" s="9"/>
    </row>
    <row r="50" spans="1:119">
      <c r="A50" s="12"/>
      <c r="B50" s="25">
        <v>366</v>
      </c>
      <c r="C50" s="20" t="s">
        <v>80</v>
      </c>
      <c r="D50" s="46">
        <v>68614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68614</v>
      </c>
      <c r="O50" s="47">
        <f t="shared" si="9"/>
        <v>1.5930070579494799</v>
      </c>
      <c r="P50" s="9"/>
    </row>
    <row r="51" spans="1:119">
      <c r="A51" s="12"/>
      <c r="B51" s="25">
        <v>368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4472241</v>
      </c>
      <c r="L51" s="46">
        <v>0</v>
      </c>
      <c r="M51" s="46">
        <v>0</v>
      </c>
      <c r="N51" s="46">
        <f t="shared" si="11"/>
        <v>4472241</v>
      </c>
      <c r="O51" s="47">
        <f t="shared" si="9"/>
        <v>103.83174684249629</v>
      </c>
      <c r="P51" s="9"/>
    </row>
    <row r="52" spans="1:119">
      <c r="A52" s="12"/>
      <c r="B52" s="25">
        <v>369.9</v>
      </c>
      <c r="C52" s="20" t="s">
        <v>58</v>
      </c>
      <c r="D52" s="46">
        <v>402684</v>
      </c>
      <c r="E52" s="46">
        <v>0</v>
      </c>
      <c r="F52" s="46">
        <v>0</v>
      </c>
      <c r="G52" s="46">
        <v>0</v>
      </c>
      <c r="H52" s="46">
        <v>0</v>
      </c>
      <c r="I52" s="46">
        <v>98450</v>
      </c>
      <c r="J52" s="46">
        <v>0</v>
      </c>
      <c r="K52" s="46">
        <v>0</v>
      </c>
      <c r="L52" s="46">
        <v>0</v>
      </c>
      <c r="M52" s="46">
        <v>480381</v>
      </c>
      <c r="N52" s="46">
        <f t="shared" si="11"/>
        <v>981515</v>
      </c>
      <c r="O52" s="47">
        <f t="shared" si="9"/>
        <v>22.787773959881129</v>
      </c>
      <c r="P52" s="9"/>
    </row>
    <row r="53" spans="1:119" ht="15.75">
      <c r="A53" s="29" t="s">
        <v>42</v>
      </c>
      <c r="B53" s="30"/>
      <c r="C53" s="31"/>
      <c r="D53" s="32">
        <f t="shared" ref="D53:M53" si="13">SUM(D54:D58)</f>
        <v>4527903</v>
      </c>
      <c r="E53" s="32">
        <f t="shared" si="13"/>
        <v>0</v>
      </c>
      <c r="F53" s="32">
        <f t="shared" si="13"/>
        <v>62281761</v>
      </c>
      <c r="G53" s="32">
        <f t="shared" si="13"/>
        <v>25300703</v>
      </c>
      <c r="H53" s="32">
        <f t="shared" si="13"/>
        <v>0</v>
      </c>
      <c r="I53" s="32">
        <f t="shared" si="13"/>
        <v>2127382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94237749</v>
      </c>
      <c r="O53" s="45">
        <f t="shared" si="9"/>
        <v>2187.9120774517087</v>
      </c>
      <c r="P53" s="9"/>
    </row>
    <row r="54" spans="1:119">
      <c r="A54" s="12"/>
      <c r="B54" s="25">
        <v>381</v>
      </c>
      <c r="C54" s="20" t="s">
        <v>59</v>
      </c>
      <c r="D54" s="46">
        <v>3795891</v>
      </c>
      <c r="E54" s="46">
        <v>0</v>
      </c>
      <c r="F54" s="46">
        <v>19723374</v>
      </c>
      <c r="G54" s="46">
        <v>25300703</v>
      </c>
      <c r="H54" s="46">
        <v>0</v>
      </c>
      <c r="I54" s="46">
        <v>390460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49210428</v>
      </c>
      <c r="O54" s="47">
        <f t="shared" si="9"/>
        <v>1142.5155089153045</v>
      </c>
      <c r="P54" s="9"/>
    </row>
    <row r="55" spans="1:119">
      <c r="A55" s="12"/>
      <c r="B55" s="25">
        <v>383</v>
      </c>
      <c r="C55" s="20" t="s">
        <v>103</v>
      </c>
      <c r="D55" s="46">
        <v>732012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732012</v>
      </c>
      <c r="O55" s="47">
        <f t="shared" si="9"/>
        <v>16.995078008915304</v>
      </c>
      <c r="P55" s="9"/>
    </row>
    <row r="56" spans="1:119">
      <c r="A56" s="12"/>
      <c r="B56" s="25">
        <v>384</v>
      </c>
      <c r="C56" s="20" t="s">
        <v>60</v>
      </c>
      <c r="D56" s="46">
        <v>0</v>
      </c>
      <c r="E56" s="46">
        <v>0</v>
      </c>
      <c r="F56" s="46">
        <v>42558387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42558387</v>
      </c>
      <c r="O56" s="47">
        <f t="shared" si="9"/>
        <v>988.07547826894506</v>
      </c>
      <c r="P56" s="9"/>
    </row>
    <row r="57" spans="1:119">
      <c r="A57" s="12"/>
      <c r="B57" s="25">
        <v>388.1</v>
      </c>
      <c r="C57" s="20" t="s">
        <v>111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33111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33111</v>
      </c>
      <c r="O57" s="47">
        <f t="shared" si="9"/>
        <v>0.76873606983655274</v>
      </c>
      <c r="P57" s="9"/>
    </row>
    <row r="58" spans="1:119" ht="15.75" thickBot="1">
      <c r="A58" s="12"/>
      <c r="B58" s="25">
        <v>389.8</v>
      </c>
      <c r="C58" s="20" t="s">
        <v>119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1703811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1703811</v>
      </c>
      <c r="O58" s="47">
        <f t="shared" si="9"/>
        <v>39.557276188707284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SUM(D5,D11,D21,D34,D44,D47,D53)</f>
        <v>40868117</v>
      </c>
      <c r="E59" s="15">
        <f t="shared" si="14"/>
        <v>3635473</v>
      </c>
      <c r="F59" s="15">
        <f t="shared" si="14"/>
        <v>62281813</v>
      </c>
      <c r="G59" s="15">
        <f t="shared" si="14"/>
        <v>25310480</v>
      </c>
      <c r="H59" s="15">
        <f t="shared" si="14"/>
        <v>0</v>
      </c>
      <c r="I59" s="15">
        <f t="shared" si="14"/>
        <v>21918650</v>
      </c>
      <c r="J59" s="15">
        <f t="shared" si="14"/>
        <v>5829979</v>
      </c>
      <c r="K59" s="15">
        <f t="shared" si="14"/>
        <v>13797279</v>
      </c>
      <c r="L59" s="15">
        <f t="shared" si="14"/>
        <v>0</v>
      </c>
      <c r="M59" s="15">
        <f t="shared" si="14"/>
        <v>480492</v>
      </c>
      <c r="N59" s="15">
        <f t="shared" si="11"/>
        <v>174122283</v>
      </c>
      <c r="O59" s="38">
        <f t="shared" si="9"/>
        <v>4042.5864366641904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9" t="s">
        <v>120</v>
      </c>
      <c r="M61" s="49"/>
      <c r="N61" s="49"/>
      <c r="O61" s="43">
        <v>43072</v>
      </c>
    </row>
    <row r="62" spans="1:119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</row>
    <row r="63" spans="1:119" ht="15.75" customHeight="1" thickBot="1">
      <c r="A63" s="53" t="s">
        <v>76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5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14807935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14807935</v>
      </c>
      <c r="O5" s="33">
        <f t="shared" ref="O5:O36" si="2">(N5/O$55)</f>
        <v>353.57166734318668</v>
      </c>
      <c r="P5" s="6"/>
    </row>
    <row r="6" spans="1:133">
      <c r="A6" s="12"/>
      <c r="B6" s="25">
        <v>311</v>
      </c>
      <c r="C6" s="20" t="s">
        <v>3</v>
      </c>
      <c r="D6" s="46">
        <v>11060960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11060960</v>
      </c>
      <c r="O6" s="47">
        <f t="shared" si="2"/>
        <v>264.10448652133425</v>
      </c>
      <c r="P6" s="9"/>
    </row>
    <row r="7" spans="1:133">
      <c r="A7" s="12"/>
      <c r="B7" s="25">
        <v>314.10000000000002</v>
      </c>
      <c r="C7" s="20" t="s">
        <v>11</v>
      </c>
      <c r="D7" s="46">
        <v>2811941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2811941</v>
      </c>
      <c r="O7" s="47">
        <f t="shared" si="2"/>
        <v>67.141209617726417</v>
      </c>
      <c r="P7" s="9"/>
    </row>
    <row r="8" spans="1:133">
      <c r="A8" s="12"/>
      <c r="B8" s="25">
        <v>314.3</v>
      </c>
      <c r="C8" s="20" t="s">
        <v>12</v>
      </c>
      <c r="D8" s="46">
        <v>456559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456559</v>
      </c>
      <c r="O8" s="47">
        <f t="shared" si="2"/>
        <v>10.901339509562808</v>
      </c>
      <c r="P8" s="9"/>
    </row>
    <row r="9" spans="1:133">
      <c r="A9" s="12"/>
      <c r="B9" s="25">
        <v>314.8</v>
      </c>
      <c r="C9" s="20" t="s">
        <v>13</v>
      </c>
      <c r="D9" s="46">
        <v>84191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84191</v>
      </c>
      <c r="O9" s="47">
        <f t="shared" si="2"/>
        <v>2.0102433084214799</v>
      </c>
      <c r="P9" s="9"/>
    </row>
    <row r="10" spans="1:133">
      <c r="A10" s="12"/>
      <c r="B10" s="25">
        <v>316</v>
      </c>
      <c r="C10" s="20" t="s">
        <v>95</v>
      </c>
      <c r="D10" s="46">
        <v>394284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394284</v>
      </c>
      <c r="O10" s="47">
        <f t="shared" si="2"/>
        <v>9.4143883861416864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3773463</v>
      </c>
      <c r="E11" s="32">
        <f t="shared" si="3"/>
        <v>2735103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2629205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9137771</v>
      </c>
      <c r="O11" s="45">
        <f t="shared" si="2"/>
        <v>218.18416465700437</v>
      </c>
      <c r="P11" s="10"/>
    </row>
    <row r="12" spans="1:133">
      <c r="A12" s="12"/>
      <c r="B12" s="25">
        <v>322</v>
      </c>
      <c r="C12" s="20" t="s">
        <v>0</v>
      </c>
      <c r="D12" s="46">
        <v>1316287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1316287</v>
      </c>
      <c r="O12" s="47">
        <f t="shared" si="2"/>
        <v>31.429216112318237</v>
      </c>
      <c r="P12" s="9"/>
    </row>
    <row r="13" spans="1:133">
      <c r="A13" s="12"/>
      <c r="B13" s="25">
        <v>323.10000000000002</v>
      </c>
      <c r="C13" s="20" t="s">
        <v>16</v>
      </c>
      <c r="D13" s="46">
        <v>2182613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2182613</v>
      </c>
      <c r="O13" s="47">
        <f t="shared" si="2"/>
        <v>52.114634321052506</v>
      </c>
      <c r="P13" s="9"/>
    </row>
    <row r="14" spans="1:133">
      <c r="A14" s="12"/>
      <c r="B14" s="25">
        <v>323.39999999999998</v>
      </c>
      <c r="C14" s="20" t="s">
        <v>17</v>
      </c>
      <c r="D14" s="46">
        <v>32184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32184</v>
      </c>
      <c r="O14" s="47">
        <f t="shared" si="2"/>
        <v>0.7684630261932619</v>
      </c>
      <c r="P14" s="9"/>
    </row>
    <row r="15" spans="1:133">
      <c r="A15" s="12"/>
      <c r="B15" s="25">
        <v>323.7</v>
      </c>
      <c r="C15" s="20" t="s">
        <v>18</v>
      </c>
      <c r="D15" s="46">
        <v>242379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242379</v>
      </c>
      <c r="O15" s="47">
        <f t="shared" si="2"/>
        <v>5.7873259950813019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371860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371860</v>
      </c>
      <c r="O16" s="47">
        <f t="shared" si="2"/>
        <v>8.8789665958310451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323591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323591</v>
      </c>
      <c r="O17" s="47">
        <f t="shared" si="2"/>
        <v>7.726439196771806</v>
      </c>
      <c r="P17" s="9"/>
    </row>
    <row r="18" spans="1:16">
      <c r="A18" s="12"/>
      <c r="B18" s="25">
        <v>324.22000000000003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2629205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2629205</v>
      </c>
      <c r="O18" s="47">
        <f t="shared" si="2"/>
        <v>62.777990019340514</v>
      </c>
      <c r="P18" s="9"/>
    </row>
    <row r="19" spans="1:16">
      <c r="A19" s="12"/>
      <c r="B19" s="25">
        <v>324.31</v>
      </c>
      <c r="C19" s="20" t="s">
        <v>83</v>
      </c>
      <c r="D19" s="46">
        <v>0</v>
      </c>
      <c r="E19" s="46">
        <v>1637172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1637172</v>
      </c>
      <c r="O19" s="47">
        <f t="shared" si="2"/>
        <v>39.091043671354555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402480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402480</v>
      </c>
      <c r="O20" s="47">
        <f t="shared" si="2"/>
        <v>9.6100857190611499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11356598</v>
      </c>
      <c r="E21" s="32">
        <f t="shared" si="5"/>
        <v>2813</v>
      </c>
      <c r="F21" s="32">
        <f t="shared" si="5"/>
        <v>0</v>
      </c>
      <c r="G21" s="32">
        <f t="shared" si="5"/>
        <v>240950</v>
      </c>
      <c r="H21" s="32">
        <f t="shared" si="5"/>
        <v>0</v>
      </c>
      <c r="I21" s="32">
        <f t="shared" si="5"/>
        <v>248077</v>
      </c>
      <c r="J21" s="32">
        <f t="shared" si="5"/>
        <v>0</v>
      </c>
      <c r="K21" s="32">
        <f t="shared" si="5"/>
        <v>557160</v>
      </c>
      <c r="L21" s="32">
        <f t="shared" si="5"/>
        <v>0</v>
      </c>
      <c r="M21" s="32">
        <f t="shared" si="5"/>
        <v>0</v>
      </c>
      <c r="N21" s="44">
        <f>SUM(D21:M21)</f>
        <v>12405598</v>
      </c>
      <c r="O21" s="45">
        <f t="shared" si="2"/>
        <v>296.21064444497506</v>
      </c>
      <c r="P21" s="10"/>
    </row>
    <row r="22" spans="1:16">
      <c r="A22" s="12"/>
      <c r="B22" s="25">
        <v>334.2</v>
      </c>
      <c r="C22" s="20" t="s">
        <v>79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248077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258077</v>
      </c>
      <c r="O22" s="47">
        <f t="shared" si="2"/>
        <v>6.1621499009097205</v>
      </c>
      <c r="P22" s="9"/>
    </row>
    <row r="23" spans="1:16">
      <c r="A23" s="12"/>
      <c r="B23" s="25">
        <v>335.12</v>
      </c>
      <c r="C23" s="20" t="s">
        <v>96</v>
      </c>
      <c r="D23" s="46">
        <v>1904896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1904896</v>
      </c>
      <c r="O23" s="47">
        <f t="shared" si="2"/>
        <v>45.483536687280626</v>
      </c>
      <c r="P23" s="9"/>
    </row>
    <row r="24" spans="1:16">
      <c r="A24" s="12"/>
      <c r="B24" s="25">
        <v>335.14</v>
      </c>
      <c r="C24" s="20" t="s">
        <v>97</v>
      </c>
      <c r="D24" s="46">
        <v>1002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1002</v>
      </c>
      <c r="O24" s="47">
        <f t="shared" si="2"/>
        <v>2.3924930159260761E-2</v>
      </c>
      <c r="P24" s="9"/>
    </row>
    <row r="25" spans="1:16">
      <c r="A25" s="12"/>
      <c r="B25" s="25">
        <v>335.15</v>
      </c>
      <c r="C25" s="20" t="s">
        <v>98</v>
      </c>
      <c r="D25" s="46">
        <v>9703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9703</v>
      </c>
      <c r="O25" s="47">
        <f t="shared" si="2"/>
        <v>0.23168023686158401</v>
      </c>
      <c r="P25" s="9"/>
    </row>
    <row r="26" spans="1:16">
      <c r="A26" s="12"/>
      <c r="B26" s="25">
        <v>335.18</v>
      </c>
      <c r="C26" s="20" t="s">
        <v>99</v>
      </c>
      <c r="D26" s="46">
        <v>6084185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6084185</v>
      </c>
      <c r="O26" s="47">
        <f t="shared" si="2"/>
        <v>145.27315489123947</v>
      </c>
      <c r="P26" s="9"/>
    </row>
    <row r="27" spans="1:16">
      <c r="A27" s="12"/>
      <c r="B27" s="25">
        <v>335.19</v>
      </c>
      <c r="C27" s="20" t="s">
        <v>100</v>
      </c>
      <c r="D27" s="46">
        <v>1831684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1831684</v>
      </c>
      <c r="O27" s="47">
        <f t="shared" si="2"/>
        <v>43.735440892051287</v>
      </c>
      <c r="P27" s="9"/>
    </row>
    <row r="28" spans="1:16">
      <c r="A28" s="12"/>
      <c r="B28" s="25">
        <v>335.29</v>
      </c>
      <c r="C28" s="20" t="s">
        <v>32</v>
      </c>
      <c r="D28" s="46">
        <v>141419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557160</v>
      </c>
      <c r="L28" s="46">
        <v>0</v>
      </c>
      <c r="M28" s="46">
        <v>0</v>
      </c>
      <c r="N28" s="46">
        <f t="shared" si="6"/>
        <v>698579</v>
      </c>
      <c r="O28" s="47">
        <f t="shared" si="2"/>
        <v>16.680093598529165</v>
      </c>
      <c r="P28" s="9"/>
    </row>
    <row r="29" spans="1:16">
      <c r="A29" s="12"/>
      <c r="B29" s="25">
        <v>335.49</v>
      </c>
      <c r="C29" s="20" t="s">
        <v>33</v>
      </c>
      <c r="D29" s="46">
        <v>1373709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1373709</v>
      </c>
      <c r="O29" s="47">
        <f t="shared" si="2"/>
        <v>32.800291301544853</v>
      </c>
      <c r="P29" s="9"/>
    </row>
    <row r="30" spans="1:16">
      <c r="A30" s="12"/>
      <c r="B30" s="25">
        <v>338</v>
      </c>
      <c r="C30" s="20" t="s">
        <v>35</v>
      </c>
      <c r="D30" s="46">
        <v>0</v>
      </c>
      <c r="E30" s="46">
        <v>2813</v>
      </c>
      <c r="F30" s="46">
        <v>0</v>
      </c>
      <c r="G30" s="46">
        <v>240950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243763</v>
      </c>
      <c r="O30" s="47">
        <f t="shared" si="2"/>
        <v>5.8203720063990829</v>
      </c>
      <c r="P30" s="9"/>
    </row>
    <row r="31" spans="1:16" ht="15.75">
      <c r="A31" s="29" t="s">
        <v>40</v>
      </c>
      <c r="B31" s="30"/>
      <c r="C31" s="31"/>
      <c r="D31" s="32">
        <f t="shared" ref="D31:M31" si="7">SUM(D32:D39)</f>
        <v>3292229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16388221</v>
      </c>
      <c r="J31" s="32">
        <f t="shared" si="7"/>
        <v>5629444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25309894</v>
      </c>
      <c r="O31" s="45">
        <f t="shared" si="2"/>
        <v>604.32878871087132</v>
      </c>
      <c r="P31" s="10"/>
    </row>
    <row r="32" spans="1:16">
      <c r="A32" s="12"/>
      <c r="B32" s="25">
        <v>341.9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5629444</v>
      </c>
      <c r="K32" s="46">
        <v>0</v>
      </c>
      <c r="L32" s="46">
        <v>0</v>
      </c>
      <c r="M32" s="46">
        <v>0</v>
      </c>
      <c r="N32" s="46">
        <f t="shared" ref="N32:N39" si="8">SUM(D32:M32)</f>
        <v>5629444</v>
      </c>
      <c r="O32" s="47">
        <f t="shared" si="2"/>
        <v>134.41522408729494</v>
      </c>
      <c r="P32" s="9"/>
    </row>
    <row r="33" spans="1:16">
      <c r="A33" s="12"/>
      <c r="B33" s="25">
        <v>342.2</v>
      </c>
      <c r="C33" s="20" t="s">
        <v>44</v>
      </c>
      <c r="D33" s="46">
        <v>2352551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2352551</v>
      </c>
      <c r="O33" s="47">
        <f t="shared" si="2"/>
        <v>56.172273823452159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3021514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3021514</v>
      </c>
      <c r="O34" s="47">
        <f t="shared" si="2"/>
        <v>72.145220983262107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10541635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10541635</v>
      </c>
      <c r="O35" s="47">
        <f t="shared" si="2"/>
        <v>251.70447219502879</v>
      </c>
      <c r="P35" s="9"/>
    </row>
    <row r="36" spans="1:16">
      <c r="A36" s="12"/>
      <c r="B36" s="25">
        <v>343.9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2825072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2825072</v>
      </c>
      <c r="O36" s="47">
        <f t="shared" si="2"/>
        <v>67.454740813256606</v>
      </c>
      <c r="P36" s="9"/>
    </row>
    <row r="37" spans="1:16">
      <c r="A37" s="12"/>
      <c r="B37" s="25">
        <v>347.2</v>
      </c>
      <c r="C37" s="20" t="s">
        <v>48</v>
      </c>
      <c r="D37" s="46">
        <v>569544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569544</v>
      </c>
      <c r="O37" s="47">
        <f t="shared" ref="O37:O53" si="9">(N37/O$55)</f>
        <v>13.599102218189632</v>
      </c>
      <c r="P37" s="9"/>
    </row>
    <row r="38" spans="1:16">
      <c r="A38" s="12"/>
      <c r="B38" s="25">
        <v>347.4</v>
      </c>
      <c r="C38" s="20" t="s">
        <v>49</v>
      </c>
      <c r="D38" s="46">
        <v>203732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203732</v>
      </c>
      <c r="O38" s="47">
        <f t="shared" si="9"/>
        <v>4.864544781643227</v>
      </c>
      <c r="P38" s="9"/>
    </row>
    <row r="39" spans="1:16">
      <c r="A39" s="12"/>
      <c r="B39" s="25">
        <v>349</v>
      </c>
      <c r="C39" s="20" t="s">
        <v>1</v>
      </c>
      <c r="D39" s="46">
        <v>166402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166402</v>
      </c>
      <c r="O39" s="47">
        <f t="shared" si="9"/>
        <v>3.9732098087438219</v>
      </c>
      <c r="P39" s="9"/>
    </row>
    <row r="40" spans="1:16" ht="15.75">
      <c r="A40" s="29" t="s">
        <v>41</v>
      </c>
      <c r="B40" s="30"/>
      <c r="C40" s="31"/>
      <c r="D40" s="32">
        <f t="shared" ref="D40:M40" si="10">SUM(D41:D42)</f>
        <v>734102</v>
      </c>
      <c r="E40" s="32">
        <f t="shared" si="10"/>
        <v>27238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761340</v>
      </c>
      <c r="O40" s="45">
        <f t="shared" si="9"/>
        <v>18.178649029392805</v>
      </c>
      <c r="P40" s="10"/>
    </row>
    <row r="41" spans="1:16">
      <c r="A41" s="13"/>
      <c r="B41" s="39">
        <v>351.5</v>
      </c>
      <c r="C41" s="21" t="s">
        <v>52</v>
      </c>
      <c r="D41" s="46">
        <v>649077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649077</v>
      </c>
      <c r="O41" s="47">
        <f t="shared" si="9"/>
        <v>15.498125641699099</v>
      </c>
      <c r="P41" s="9"/>
    </row>
    <row r="42" spans="1:16">
      <c r="A42" s="13"/>
      <c r="B42" s="39">
        <v>354</v>
      </c>
      <c r="C42" s="21" t="s">
        <v>53</v>
      </c>
      <c r="D42" s="46">
        <v>85025</v>
      </c>
      <c r="E42" s="46">
        <v>27238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112263</v>
      </c>
      <c r="O42" s="47">
        <f t="shared" si="9"/>
        <v>2.6805233876937038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SUM(D44:D48)</f>
        <v>720037</v>
      </c>
      <c r="E43" s="32">
        <f t="shared" si="12"/>
        <v>10969</v>
      </c>
      <c r="F43" s="32">
        <f t="shared" si="12"/>
        <v>143</v>
      </c>
      <c r="G43" s="32">
        <f t="shared" si="12"/>
        <v>716</v>
      </c>
      <c r="H43" s="32">
        <f t="shared" si="12"/>
        <v>0</v>
      </c>
      <c r="I43" s="32">
        <f t="shared" si="12"/>
        <v>1365649</v>
      </c>
      <c r="J43" s="32">
        <f t="shared" si="12"/>
        <v>1470</v>
      </c>
      <c r="K43" s="32">
        <f t="shared" si="12"/>
        <v>10546153</v>
      </c>
      <c r="L43" s="32">
        <f t="shared" si="12"/>
        <v>0</v>
      </c>
      <c r="M43" s="32">
        <f t="shared" si="12"/>
        <v>329715</v>
      </c>
      <c r="N43" s="32">
        <f t="shared" si="11"/>
        <v>12974852</v>
      </c>
      <c r="O43" s="45">
        <f t="shared" si="9"/>
        <v>309.80282228218044</v>
      </c>
      <c r="P43" s="10"/>
    </row>
    <row r="44" spans="1:16">
      <c r="A44" s="12"/>
      <c r="B44" s="25">
        <v>361.1</v>
      </c>
      <c r="C44" s="20" t="s">
        <v>54</v>
      </c>
      <c r="D44" s="46">
        <v>69914</v>
      </c>
      <c r="E44" s="46">
        <v>10969</v>
      </c>
      <c r="F44" s="46">
        <v>143</v>
      </c>
      <c r="G44" s="46">
        <v>716</v>
      </c>
      <c r="H44" s="46">
        <v>0</v>
      </c>
      <c r="I44" s="46">
        <v>103521</v>
      </c>
      <c r="J44" s="46">
        <v>1470</v>
      </c>
      <c r="K44" s="46">
        <v>1690197</v>
      </c>
      <c r="L44" s="46">
        <v>0</v>
      </c>
      <c r="M44" s="46">
        <v>73</v>
      </c>
      <c r="N44" s="46">
        <f t="shared" si="11"/>
        <v>1877003</v>
      </c>
      <c r="O44" s="47">
        <f t="shared" si="9"/>
        <v>44.817530622477975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4955479</v>
      </c>
      <c r="L45" s="46">
        <v>0</v>
      </c>
      <c r="M45" s="46">
        <v>0</v>
      </c>
      <c r="N45" s="46">
        <f t="shared" si="11"/>
        <v>4955479</v>
      </c>
      <c r="O45" s="47">
        <f t="shared" si="9"/>
        <v>118.32284329409518</v>
      </c>
      <c r="P45" s="9"/>
    </row>
    <row r="46" spans="1:16">
      <c r="A46" s="12"/>
      <c r="B46" s="25">
        <v>366</v>
      </c>
      <c r="C46" s="20" t="s">
        <v>80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1262128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1262128</v>
      </c>
      <c r="O46" s="47">
        <f t="shared" si="9"/>
        <v>30.136052147751965</v>
      </c>
      <c r="P46" s="9"/>
    </row>
    <row r="47" spans="1:16">
      <c r="A47" s="12"/>
      <c r="B47" s="25">
        <v>368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3900477</v>
      </c>
      <c r="L47" s="46">
        <v>0</v>
      </c>
      <c r="M47" s="46">
        <v>0</v>
      </c>
      <c r="N47" s="46">
        <f t="shared" si="11"/>
        <v>3900477</v>
      </c>
      <c r="O47" s="47">
        <f t="shared" si="9"/>
        <v>93.132375062677582</v>
      </c>
      <c r="P47" s="9"/>
    </row>
    <row r="48" spans="1:16">
      <c r="A48" s="12"/>
      <c r="B48" s="25">
        <v>369.9</v>
      </c>
      <c r="C48" s="20" t="s">
        <v>58</v>
      </c>
      <c r="D48" s="46">
        <v>650123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329642</v>
      </c>
      <c r="N48" s="46">
        <f t="shared" si="11"/>
        <v>979765</v>
      </c>
      <c r="O48" s="47">
        <f t="shared" si="9"/>
        <v>23.394021155177764</v>
      </c>
      <c r="P48" s="9"/>
    </row>
    <row r="49" spans="1:119" ht="15.75">
      <c r="A49" s="29" t="s">
        <v>42</v>
      </c>
      <c r="B49" s="30"/>
      <c r="C49" s="31"/>
      <c r="D49" s="32">
        <f t="shared" ref="D49:M49" si="13">SUM(D50:D52)</f>
        <v>9396693</v>
      </c>
      <c r="E49" s="32">
        <f t="shared" si="13"/>
        <v>0</v>
      </c>
      <c r="F49" s="32">
        <f t="shared" si="13"/>
        <v>1753486</v>
      </c>
      <c r="G49" s="32">
        <f t="shared" si="13"/>
        <v>1213325</v>
      </c>
      <c r="H49" s="32">
        <f t="shared" si="13"/>
        <v>0</v>
      </c>
      <c r="I49" s="32">
        <f t="shared" si="13"/>
        <v>233253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12596757</v>
      </c>
      <c r="O49" s="45">
        <f t="shared" si="9"/>
        <v>300.77498149518874</v>
      </c>
      <c r="P49" s="9"/>
    </row>
    <row r="50" spans="1:119">
      <c r="A50" s="12"/>
      <c r="B50" s="25">
        <v>381</v>
      </c>
      <c r="C50" s="20" t="s">
        <v>59</v>
      </c>
      <c r="D50" s="46">
        <v>4523841</v>
      </c>
      <c r="E50" s="46">
        <v>0</v>
      </c>
      <c r="F50" s="46">
        <v>1753486</v>
      </c>
      <c r="G50" s="46">
        <v>1213325</v>
      </c>
      <c r="H50" s="46">
        <v>0</v>
      </c>
      <c r="I50" s="46">
        <v>163747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7654399</v>
      </c>
      <c r="O50" s="47">
        <f t="shared" si="9"/>
        <v>182.7654306248657</v>
      </c>
      <c r="P50" s="9"/>
    </row>
    <row r="51" spans="1:119">
      <c r="A51" s="12"/>
      <c r="B51" s="25">
        <v>383</v>
      </c>
      <c r="C51" s="20" t="s">
        <v>103</v>
      </c>
      <c r="D51" s="46">
        <v>1161305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1161305</v>
      </c>
      <c r="O51" s="47">
        <f t="shared" si="9"/>
        <v>27.728683651297725</v>
      </c>
      <c r="P51" s="9"/>
    </row>
    <row r="52" spans="1:119" ht="15.75" thickBot="1">
      <c r="A52" s="12"/>
      <c r="B52" s="25">
        <v>388.1</v>
      </c>
      <c r="C52" s="20" t="s">
        <v>111</v>
      </c>
      <c r="D52" s="46">
        <v>3711547</v>
      </c>
      <c r="E52" s="46">
        <v>0</v>
      </c>
      <c r="F52" s="46">
        <v>0</v>
      </c>
      <c r="G52" s="46">
        <v>0</v>
      </c>
      <c r="H52" s="46">
        <v>0</v>
      </c>
      <c r="I52" s="46">
        <v>69506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3781053</v>
      </c>
      <c r="O52" s="47">
        <f t="shared" si="9"/>
        <v>90.280867219025339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SUM(D5,D11,D21,D31,D40,D43,D49)</f>
        <v>44081057</v>
      </c>
      <c r="E53" s="15">
        <f t="shared" si="14"/>
        <v>2776123</v>
      </c>
      <c r="F53" s="15">
        <f t="shared" si="14"/>
        <v>1753629</v>
      </c>
      <c r="G53" s="15">
        <f t="shared" si="14"/>
        <v>1454991</v>
      </c>
      <c r="H53" s="15">
        <f t="shared" si="14"/>
        <v>0</v>
      </c>
      <c r="I53" s="15">
        <f t="shared" si="14"/>
        <v>20864405</v>
      </c>
      <c r="J53" s="15">
        <f t="shared" si="14"/>
        <v>5630914</v>
      </c>
      <c r="K53" s="15">
        <f t="shared" si="14"/>
        <v>11103313</v>
      </c>
      <c r="L53" s="15">
        <f t="shared" si="14"/>
        <v>0</v>
      </c>
      <c r="M53" s="15">
        <f t="shared" si="14"/>
        <v>329715</v>
      </c>
      <c r="N53" s="15">
        <f t="shared" si="11"/>
        <v>87994147</v>
      </c>
      <c r="O53" s="38">
        <f t="shared" si="9"/>
        <v>2101.0517179627996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9" t="s">
        <v>112</v>
      </c>
      <c r="M55" s="49"/>
      <c r="N55" s="49"/>
      <c r="O55" s="43">
        <v>41881</v>
      </c>
    </row>
    <row r="56" spans="1:119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</row>
    <row r="57" spans="1:119" ht="15.75" customHeight="1" thickBot="1">
      <c r="A57" s="53" t="s">
        <v>76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62</v>
      </c>
      <c r="B3" s="63"/>
      <c r="C3" s="64"/>
      <c r="D3" s="68" t="s">
        <v>36</v>
      </c>
      <c r="E3" s="69"/>
      <c r="F3" s="69"/>
      <c r="G3" s="69"/>
      <c r="H3" s="70"/>
      <c r="I3" s="68" t="s">
        <v>37</v>
      </c>
      <c r="J3" s="70"/>
      <c r="K3" s="68" t="s">
        <v>39</v>
      </c>
      <c r="L3" s="70"/>
      <c r="M3" s="36"/>
      <c r="N3" s="37"/>
      <c r="O3" s="71" t="s">
        <v>67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38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13502631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13502631</v>
      </c>
      <c r="O5" s="33">
        <f t="shared" ref="O5:O36" si="2">(N5/O$55)</f>
        <v>336.12882427621918</v>
      </c>
      <c r="P5" s="6"/>
    </row>
    <row r="6" spans="1:133">
      <c r="A6" s="12"/>
      <c r="B6" s="25">
        <v>311</v>
      </c>
      <c r="C6" s="20" t="s">
        <v>3</v>
      </c>
      <c r="D6" s="46">
        <v>9884437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9884437</v>
      </c>
      <c r="O6" s="47">
        <f t="shared" si="2"/>
        <v>246.05902267805132</v>
      </c>
      <c r="P6" s="9"/>
    </row>
    <row r="7" spans="1:133">
      <c r="A7" s="12"/>
      <c r="B7" s="25">
        <v>314.10000000000002</v>
      </c>
      <c r="C7" s="20" t="s">
        <v>11</v>
      </c>
      <c r="D7" s="46">
        <v>2694539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2694539</v>
      </c>
      <c r="O7" s="47">
        <f t="shared" si="2"/>
        <v>67.07672201339274</v>
      </c>
      <c r="P7" s="9"/>
    </row>
    <row r="8" spans="1:133">
      <c r="A8" s="12"/>
      <c r="B8" s="25">
        <v>314.3</v>
      </c>
      <c r="C8" s="20" t="s">
        <v>12</v>
      </c>
      <c r="D8" s="46">
        <v>426900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426900</v>
      </c>
      <c r="O8" s="47">
        <f t="shared" si="2"/>
        <v>10.627069278832989</v>
      </c>
      <c r="P8" s="9"/>
    </row>
    <row r="9" spans="1:133">
      <c r="A9" s="12"/>
      <c r="B9" s="25">
        <v>314.8</v>
      </c>
      <c r="C9" s="20" t="s">
        <v>13</v>
      </c>
      <c r="D9" s="46">
        <v>91950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91950</v>
      </c>
      <c r="O9" s="47">
        <f t="shared" si="2"/>
        <v>2.2889646760100568</v>
      </c>
      <c r="P9" s="9"/>
    </row>
    <row r="10" spans="1:133">
      <c r="A10" s="12"/>
      <c r="B10" s="25">
        <v>316</v>
      </c>
      <c r="C10" s="20" t="s">
        <v>95</v>
      </c>
      <c r="D10" s="46">
        <v>404805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404805</v>
      </c>
      <c r="O10" s="47">
        <f t="shared" si="2"/>
        <v>10.077045629932041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SUM(D12:D20)</f>
        <v>4140835</v>
      </c>
      <c r="E11" s="32">
        <f t="shared" si="3"/>
        <v>2374401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1493073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8008309</v>
      </c>
      <c r="O11" s="45">
        <f t="shared" si="2"/>
        <v>199.35548032162507</v>
      </c>
      <c r="P11" s="10"/>
    </row>
    <row r="12" spans="1:133">
      <c r="A12" s="12"/>
      <c r="B12" s="25">
        <v>322</v>
      </c>
      <c r="C12" s="20" t="s">
        <v>0</v>
      </c>
      <c r="D12" s="46">
        <v>1558884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1558884</v>
      </c>
      <c r="O12" s="47">
        <f t="shared" si="2"/>
        <v>38.806203480122477</v>
      </c>
      <c r="P12" s="9"/>
    </row>
    <row r="13" spans="1:133">
      <c r="A13" s="12"/>
      <c r="B13" s="25">
        <v>323.10000000000002</v>
      </c>
      <c r="C13" s="20" t="s">
        <v>16</v>
      </c>
      <c r="D13" s="46">
        <v>2354229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4">SUM(D13:M13)</f>
        <v>2354229</v>
      </c>
      <c r="O13" s="47">
        <f t="shared" si="2"/>
        <v>58.605187822060692</v>
      </c>
      <c r="P13" s="9"/>
    </row>
    <row r="14" spans="1:133">
      <c r="A14" s="12"/>
      <c r="B14" s="25">
        <v>323.39999999999998</v>
      </c>
      <c r="C14" s="20" t="s">
        <v>17</v>
      </c>
      <c r="D14" s="46">
        <v>4244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4244</v>
      </c>
      <c r="O14" s="47">
        <f t="shared" si="2"/>
        <v>0.10564835328968659</v>
      </c>
      <c r="P14" s="9"/>
    </row>
    <row r="15" spans="1:133">
      <c r="A15" s="12"/>
      <c r="B15" s="25">
        <v>323.7</v>
      </c>
      <c r="C15" s="20" t="s">
        <v>18</v>
      </c>
      <c r="D15" s="46">
        <v>223478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223478</v>
      </c>
      <c r="O15" s="47">
        <f t="shared" si="2"/>
        <v>5.5631674591122948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321709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321709</v>
      </c>
      <c r="O16" s="47">
        <f t="shared" si="2"/>
        <v>8.0084887107614939</v>
      </c>
      <c r="P16" s="9"/>
    </row>
    <row r="17" spans="1:16">
      <c r="A17" s="12"/>
      <c r="B17" s="25">
        <v>324.12</v>
      </c>
      <c r="C17" s="20" t="s">
        <v>20</v>
      </c>
      <c r="D17" s="46">
        <v>0</v>
      </c>
      <c r="E17" s="46">
        <v>63862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63862</v>
      </c>
      <c r="O17" s="47">
        <f t="shared" si="2"/>
        <v>1.5897538024943367</v>
      </c>
      <c r="P17" s="9"/>
    </row>
    <row r="18" spans="1:16">
      <c r="A18" s="12"/>
      <c r="B18" s="25">
        <v>324.22000000000003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1493073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1493073</v>
      </c>
      <c r="O18" s="47">
        <f t="shared" si="2"/>
        <v>37.167932090313911</v>
      </c>
      <c r="P18" s="9"/>
    </row>
    <row r="19" spans="1:16">
      <c r="A19" s="12"/>
      <c r="B19" s="25">
        <v>324.31</v>
      </c>
      <c r="C19" s="20" t="s">
        <v>83</v>
      </c>
      <c r="D19" s="46">
        <v>0</v>
      </c>
      <c r="E19" s="46">
        <v>1608970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1608970</v>
      </c>
      <c r="O19" s="47">
        <f t="shared" si="2"/>
        <v>40.053023325284407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379860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379860</v>
      </c>
      <c r="O20" s="47">
        <f t="shared" si="2"/>
        <v>9.4560752781857556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10832112</v>
      </c>
      <c r="E21" s="32">
        <f t="shared" si="5"/>
        <v>3</v>
      </c>
      <c r="F21" s="32">
        <f t="shared" si="5"/>
        <v>0</v>
      </c>
      <c r="G21" s="32">
        <f t="shared" si="5"/>
        <v>100000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516942</v>
      </c>
      <c r="L21" s="32">
        <f t="shared" si="5"/>
        <v>0</v>
      </c>
      <c r="M21" s="32">
        <f t="shared" si="5"/>
        <v>0</v>
      </c>
      <c r="N21" s="44">
        <f>SUM(D21:M21)</f>
        <v>11449057</v>
      </c>
      <c r="O21" s="45">
        <f t="shared" si="2"/>
        <v>285.00801573274254</v>
      </c>
      <c r="P21" s="10"/>
    </row>
    <row r="22" spans="1:16">
      <c r="A22" s="12"/>
      <c r="B22" s="25">
        <v>334.2</v>
      </c>
      <c r="C22" s="20" t="s">
        <v>79</v>
      </c>
      <c r="D22" s="46">
        <v>110445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110445</v>
      </c>
      <c r="O22" s="47">
        <f t="shared" si="2"/>
        <v>2.7493714371063702</v>
      </c>
      <c r="P22" s="9"/>
    </row>
    <row r="23" spans="1:16">
      <c r="A23" s="12"/>
      <c r="B23" s="25">
        <v>334.49</v>
      </c>
      <c r="C23" s="20" t="s">
        <v>108</v>
      </c>
      <c r="D23" s="46">
        <v>0</v>
      </c>
      <c r="E23" s="46">
        <v>0</v>
      </c>
      <c r="F23" s="46">
        <v>0</v>
      </c>
      <c r="G23" s="46">
        <v>100000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100000</v>
      </c>
      <c r="O23" s="47">
        <f t="shared" si="2"/>
        <v>2.4893579945731994</v>
      </c>
      <c r="P23" s="9"/>
    </row>
    <row r="24" spans="1:16">
      <c r="A24" s="12"/>
      <c r="B24" s="25">
        <v>335.12</v>
      </c>
      <c r="C24" s="20" t="s">
        <v>96</v>
      </c>
      <c r="D24" s="46">
        <v>1782289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1782289</v>
      </c>
      <c r="O24" s="47">
        <f t="shared" si="2"/>
        <v>44.367553707898736</v>
      </c>
      <c r="P24" s="9"/>
    </row>
    <row r="25" spans="1:16">
      <c r="A25" s="12"/>
      <c r="B25" s="25">
        <v>335.14</v>
      </c>
      <c r="C25" s="20" t="s">
        <v>97</v>
      </c>
      <c r="D25" s="46">
        <v>1034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1034</v>
      </c>
      <c r="O25" s="47">
        <f t="shared" si="2"/>
        <v>2.5739961663886885E-2</v>
      </c>
      <c r="P25" s="9"/>
    </row>
    <row r="26" spans="1:16">
      <c r="A26" s="12"/>
      <c r="B26" s="25">
        <v>335.15</v>
      </c>
      <c r="C26" s="20" t="s">
        <v>98</v>
      </c>
      <c r="D26" s="46">
        <v>1515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1515</v>
      </c>
      <c r="O26" s="47">
        <f t="shared" si="2"/>
        <v>3.7713773617783976E-2</v>
      </c>
      <c r="P26" s="9"/>
    </row>
    <row r="27" spans="1:16">
      <c r="A27" s="12"/>
      <c r="B27" s="25">
        <v>335.18</v>
      </c>
      <c r="C27" s="20" t="s">
        <v>99</v>
      </c>
      <c r="D27" s="46">
        <v>5665490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5665490</v>
      </c>
      <c r="O27" s="47">
        <f t="shared" si="2"/>
        <v>141.03432824674516</v>
      </c>
      <c r="P27" s="9"/>
    </row>
    <row r="28" spans="1:16">
      <c r="A28" s="12"/>
      <c r="B28" s="25">
        <v>335.19</v>
      </c>
      <c r="C28" s="20" t="s">
        <v>100</v>
      </c>
      <c r="D28" s="46">
        <v>1885761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1885761</v>
      </c>
      <c r="O28" s="47">
        <f t="shared" si="2"/>
        <v>46.943342212043511</v>
      </c>
      <c r="P28" s="9"/>
    </row>
    <row r="29" spans="1:16">
      <c r="A29" s="12"/>
      <c r="B29" s="25">
        <v>335.29</v>
      </c>
      <c r="C29" s="20" t="s">
        <v>32</v>
      </c>
      <c r="D29" s="46">
        <v>128563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516942</v>
      </c>
      <c r="L29" s="46">
        <v>0</v>
      </c>
      <c r="M29" s="46">
        <v>0</v>
      </c>
      <c r="N29" s="46">
        <f t="shared" si="6"/>
        <v>645505</v>
      </c>
      <c r="O29" s="47">
        <f t="shared" si="2"/>
        <v>16.068930322869733</v>
      </c>
      <c r="P29" s="9"/>
    </row>
    <row r="30" spans="1:16">
      <c r="A30" s="12"/>
      <c r="B30" s="25">
        <v>335.49</v>
      </c>
      <c r="C30" s="20" t="s">
        <v>33</v>
      </c>
      <c r="D30" s="46">
        <v>1257015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1257015</v>
      </c>
      <c r="O30" s="47">
        <f t="shared" si="2"/>
        <v>31.291603395484305</v>
      </c>
      <c r="P30" s="9"/>
    </row>
    <row r="31" spans="1:16">
      <c r="A31" s="12"/>
      <c r="B31" s="25">
        <v>338</v>
      </c>
      <c r="C31" s="20" t="s">
        <v>35</v>
      </c>
      <c r="D31" s="46">
        <v>0</v>
      </c>
      <c r="E31" s="46">
        <v>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</v>
      </c>
      <c r="O31" s="47">
        <f t="shared" si="2"/>
        <v>7.4680739837195993E-5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SUM(D33:D40)</f>
        <v>3184732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15571610</v>
      </c>
      <c r="J32" s="32">
        <f t="shared" si="7"/>
        <v>4696400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23452742</v>
      </c>
      <c r="O32" s="45">
        <f t="shared" si="2"/>
        <v>583.82270792362647</v>
      </c>
      <c r="P32" s="10"/>
    </row>
    <row r="33" spans="1:16">
      <c r="A33" s="12"/>
      <c r="B33" s="25">
        <v>341.9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4696400</v>
      </c>
      <c r="K33" s="46">
        <v>0</v>
      </c>
      <c r="L33" s="46">
        <v>0</v>
      </c>
      <c r="M33" s="46">
        <v>0</v>
      </c>
      <c r="N33" s="46">
        <f t="shared" ref="N33:N40" si="8">SUM(D33:M33)</f>
        <v>4696400</v>
      </c>
      <c r="O33" s="47">
        <f t="shared" si="2"/>
        <v>116.91020885713574</v>
      </c>
      <c r="P33" s="9"/>
    </row>
    <row r="34" spans="1:16">
      <c r="A34" s="12"/>
      <c r="B34" s="25">
        <v>342.2</v>
      </c>
      <c r="C34" s="20" t="s">
        <v>44</v>
      </c>
      <c r="D34" s="46">
        <v>2261386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2261386</v>
      </c>
      <c r="O34" s="47">
        <f t="shared" si="2"/>
        <v>56.293993179159095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2991560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2991560</v>
      </c>
      <c r="O35" s="47">
        <f t="shared" si="2"/>
        <v>74.470638022454011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9661139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9661139</v>
      </c>
      <c r="O36" s="47">
        <f t="shared" si="2"/>
        <v>240.50033606332926</v>
      </c>
      <c r="P36" s="9"/>
    </row>
    <row r="37" spans="1:16">
      <c r="A37" s="12"/>
      <c r="B37" s="25">
        <v>343.9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2918911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2918911</v>
      </c>
      <c r="O37" s="47">
        <f t="shared" ref="O37:O53" si="9">(N37/O$55)</f>
        <v>72.662144332976524</v>
      </c>
      <c r="P37" s="9"/>
    </row>
    <row r="38" spans="1:16">
      <c r="A38" s="12"/>
      <c r="B38" s="25">
        <v>347.2</v>
      </c>
      <c r="C38" s="20" t="s">
        <v>48</v>
      </c>
      <c r="D38" s="46">
        <v>425980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425980</v>
      </c>
      <c r="O38" s="47">
        <f t="shared" si="9"/>
        <v>10.604167185282915</v>
      </c>
      <c r="P38" s="9"/>
    </row>
    <row r="39" spans="1:16">
      <c r="A39" s="12"/>
      <c r="B39" s="25">
        <v>347.4</v>
      </c>
      <c r="C39" s="20" t="s">
        <v>49</v>
      </c>
      <c r="D39" s="46">
        <v>197699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197699</v>
      </c>
      <c r="O39" s="47">
        <f t="shared" si="9"/>
        <v>4.9214358616912701</v>
      </c>
      <c r="P39" s="9"/>
    </row>
    <row r="40" spans="1:16">
      <c r="A40" s="12"/>
      <c r="B40" s="25">
        <v>349</v>
      </c>
      <c r="C40" s="20" t="s">
        <v>1</v>
      </c>
      <c r="D40" s="46">
        <v>299667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299667</v>
      </c>
      <c r="O40" s="47">
        <f t="shared" si="9"/>
        <v>7.4597844215976696</v>
      </c>
      <c r="P40" s="9"/>
    </row>
    <row r="41" spans="1:16" ht="15.75">
      <c r="A41" s="29" t="s">
        <v>41</v>
      </c>
      <c r="B41" s="30"/>
      <c r="C41" s="31"/>
      <c r="D41" s="32">
        <f t="shared" ref="D41:M41" si="10">SUM(D42:D43)</f>
        <v>1050107</v>
      </c>
      <c r="E41" s="32">
        <f t="shared" si="10"/>
        <v>31091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1081198</v>
      </c>
      <c r="O41" s="45">
        <f t="shared" si="9"/>
        <v>26.914888850165543</v>
      </c>
      <c r="P41" s="10"/>
    </row>
    <row r="42" spans="1:16">
      <c r="A42" s="13"/>
      <c r="B42" s="39">
        <v>351.5</v>
      </c>
      <c r="C42" s="21" t="s">
        <v>52</v>
      </c>
      <c r="D42" s="46">
        <v>890882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890882</v>
      </c>
      <c r="O42" s="47">
        <f t="shared" si="9"/>
        <v>22.177242289213613</v>
      </c>
      <c r="P42" s="9"/>
    </row>
    <row r="43" spans="1:16">
      <c r="A43" s="13"/>
      <c r="B43" s="39">
        <v>354</v>
      </c>
      <c r="C43" s="21" t="s">
        <v>53</v>
      </c>
      <c r="D43" s="46">
        <v>159225</v>
      </c>
      <c r="E43" s="46">
        <v>31091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190316</v>
      </c>
      <c r="O43" s="47">
        <f t="shared" si="9"/>
        <v>4.7376465609519309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SUM(D45:D49)</f>
        <v>734837</v>
      </c>
      <c r="E44" s="32">
        <f t="shared" si="12"/>
        <v>14173</v>
      </c>
      <c r="F44" s="32">
        <f t="shared" si="12"/>
        <v>379</v>
      </c>
      <c r="G44" s="32">
        <f t="shared" si="12"/>
        <v>69875</v>
      </c>
      <c r="H44" s="32">
        <f t="shared" si="12"/>
        <v>0</v>
      </c>
      <c r="I44" s="32">
        <f t="shared" si="12"/>
        <v>371257</v>
      </c>
      <c r="J44" s="32">
        <f t="shared" si="12"/>
        <v>1201</v>
      </c>
      <c r="K44" s="32">
        <f t="shared" si="12"/>
        <v>5195309</v>
      </c>
      <c r="L44" s="32">
        <f t="shared" si="12"/>
        <v>0</v>
      </c>
      <c r="M44" s="32">
        <f t="shared" si="12"/>
        <v>226405</v>
      </c>
      <c r="N44" s="32">
        <f t="shared" si="11"/>
        <v>6613436</v>
      </c>
      <c r="O44" s="45">
        <f t="shared" si="9"/>
        <v>164.63209778198203</v>
      </c>
      <c r="P44" s="10"/>
    </row>
    <row r="45" spans="1:16">
      <c r="A45" s="12"/>
      <c r="B45" s="25">
        <v>361.1</v>
      </c>
      <c r="C45" s="20" t="s">
        <v>54</v>
      </c>
      <c r="D45" s="46">
        <v>96062</v>
      </c>
      <c r="E45" s="46">
        <v>14173</v>
      </c>
      <c r="F45" s="46">
        <v>379</v>
      </c>
      <c r="G45" s="46">
        <v>1468</v>
      </c>
      <c r="H45" s="46">
        <v>0</v>
      </c>
      <c r="I45" s="46">
        <v>145168</v>
      </c>
      <c r="J45" s="46">
        <v>1201</v>
      </c>
      <c r="K45" s="46">
        <v>1199725</v>
      </c>
      <c r="L45" s="46">
        <v>0</v>
      </c>
      <c r="M45" s="46">
        <v>171</v>
      </c>
      <c r="N45" s="46">
        <f t="shared" si="11"/>
        <v>1458347</v>
      </c>
      <c r="O45" s="47">
        <f t="shared" si="9"/>
        <v>36.303477633118419</v>
      </c>
      <c r="P45" s="9"/>
    </row>
    <row r="46" spans="1:16">
      <c r="A46" s="12"/>
      <c r="B46" s="25">
        <v>364</v>
      </c>
      <c r="C46" s="20" t="s">
        <v>102</v>
      </c>
      <c r="D46" s="46">
        <v>154778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154778</v>
      </c>
      <c r="O46" s="47">
        <f t="shared" si="9"/>
        <v>3.8529785168405066</v>
      </c>
      <c r="P46" s="9"/>
    </row>
    <row r="47" spans="1:16">
      <c r="A47" s="12"/>
      <c r="B47" s="25">
        <v>366</v>
      </c>
      <c r="C47" s="20" t="s">
        <v>80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226089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226089</v>
      </c>
      <c r="O47" s="47">
        <f t="shared" si="9"/>
        <v>5.6281645963506008</v>
      </c>
      <c r="P47" s="9"/>
    </row>
    <row r="48" spans="1:16">
      <c r="A48" s="12"/>
      <c r="B48" s="25">
        <v>368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3995584</v>
      </c>
      <c r="L48" s="46">
        <v>0</v>
      </c>
      <c r="M48" s="46">
        <v>0</v>
      </c>
      <c r="N48" s="46">
        <f t="shared" si="11"/>
        <v>3995584</v>
      </c>
      <c r="O48" s="47">
        <f t="shared" si="9"/>
        <v>99.464389733887629</v>
      </c>
      <c r="P48" s="9"/>
    </row>
    <row r="49" spans="1:119">
      <c r="A49" s="12"/>
      <c r="B49" s="25">
        <v>369.9</v>
      </c>
      <c r="C49" s="20" t="s">
        <v>58</v>
      </c>
      <c r="D49" s="46">
        <v>483997</v>
      </c>
      <c r="E49" s="46">
        <v>0</v>
      </c>
      <c r="F49" s="46">
        <v>0</v>
      </c>
      <c r="G49" s="46">
        <v>68407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226234</v>
      </c>
      <c r="N49" s="46">
        <f t="shared" si="11"/>
        <v>778638</v>
      </c>
      <c r="O49" s="47">
        <f t="shared" si="9"/>
        <v>19.383087301784869</v>
      </c>
      <c r="P49" s="9"/>
    </row>
    <row r="50" spans="1:119" ht="15.75">
      <c r="A50" s="29" t="s">
        <v>42</v>
      </c>
      <c r="B50" s="30"/>
      <c r="C50" s="31"/>
      <c r="D50" s="32">
        <f t="shared" ref="D50:M50" si="13">SUM(D51:D52)</f>
        <v>5341297</v>
      </c>
      <c r="E50" s="32">
        <f t="shared" si="13"/>
        <v>0</v>
      </c>
      <c r="F50" s="32">
        <f t="shared" si="13"/>
        <v>1725393</v>
      </c>
      <c r="G50" s="32">
        <f t="shared" si="13"/>
        <v>219684</v>
      </c>
      <c r="H50" s="32">
        <f t="shared" si="13"/>
        <v>0</v>
      </c>
      <c r="I50" s="32">
        <f t="shared" si="13"/>
        <v>484238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7770612</v>
      </c>
      <c r="O50" s="45">
        <f t="shared" si="9"/>
        <v>193.43835104926438</v>
      </c>
      <c r="P50" s="9"/>
    </row>
    <row r="51" spans="1:119">
      <c r="A51" s="12"/>
      <c r="B51" s="25">
        <v>381</v>
      </c>
      <c r="C51" s="20" t="s">
        <v>59</v>
      </c>
      <c r="D51" s="46">
        <v>4156406</v>
      </c>
      <c r="E51" s="46">
        <v>0</v>
      </c>
      <c r="F51" s="46">
        <v>1725393</v>
      </c>
      <c r="G51" s="46">
        <v>219684</v>
      </c>
      <c r="H51" s="46">
        <v>0</v>
      </c>
      <c r="I51" s="46">
        <v>30500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6131983</v>
      </c>
      <c r="O51" s="47">
        <f t="shared" si="9"/>
        <v>152.64700903636952</v>
      </c>
      <c r="P51" s="9"/>
    </row>
    <row r="52" spans="1:119" ht="15.75" thickBot="1">
      <c r="A52" s="12"/>
      <c r="B52" s="25">
        <v>383</v>
      </c>
      <c r="C52" s="20" t="s">
        <v>103</v>
      </c>
      <c r="D52" s="46">
        <v>1184891</v>
      </c>
      <c r="E52" s="46">
        <v>0</v>
      </c>
      <c r="F52" s="46">
        <v>0</v>
      </c>
      <c r="G52" s="46">
        <v>0</v>
      </c>
      <c r="H52" s="46">
        <v>0</v>
      </c>
      <c r="I52" s="46">
        <v>453738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1638629</v>
      </c>
      <c r="O52" s="47">
        <f t="shared" si="9"/>
        <v>40.791342012894873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SUM(D5,D11,D21,D32,D41,D44,D50)</f>
        <v>38786551</v>
      </c>
      <c r="E53" s="15">
        <f t="shared" si="14"/>
        <v>2419668</v>
      </c>
      <c r="F53" s="15">
        <f t="shared" si="14"/>
        <v>1725772</v>
      </c>
      <c r="G53" s="15">
        <f t="shared" si="14"/>
        <v>389559</v>
      </c>
      <c r="H53" s="15">
        <f t="shared" si="14"/>
        <v>0</v>
      </c>
      <c r="I53" s="15">
        <f t="shared" si="14"/>
        <v>17920178</v>
      </c>
      <c r="J53" s="15">
        <f t="shared" si="14"/>
        <v>4697601</v>
      </c>
      <c r="K53" s="15">
        <f t="shared" si="14"/>
        <v>5712251</v>
      </c>
      <c r="L53" s="15">
        <f t="shared" si="14"/>
        <v>0</v>
      </c>
      <c r="M53" s="15">
        <f t="shared" si="14"/>
        <v>226405</v>
      </c>
      <c r="N53" s="15">
        <f t="shared" si="11"/>
        <v>71877985</v>
      </c>
      <c r="O53" s="38">
        <f t="shared" si="9"/>
        <v>1789.3003659356252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9" t="s">
        <v>109</v>
      </c>
      <c r="M55" s="49"/>
      <c r="N55" s="49"/>
      <c r="O55" s="43">
        <v>40171</v>
      </c>
    </row>
    <row r="56" spans="1:119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</row>
    <row r="57" spans="1:119" ht="15.75" customHeight="1" thickBot="1">
      <c r="A57" s="53" t="s">
        <v>76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2024-07-29T21:27:00Z</cp:lastPrinted>
  <dcterms:created xsi:type="dcterms:W3CDTF">2000-08-31T21:26:31Z</dcterms:created>
  <dcterms:modified xsi:type="dcterms:W3CDTF">2024-07-29T21:28:24Z</dcterms:modified>
</cp:coreProperties>
</file>