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5C98C97C3F500F416D9058418FB9C89F606F13E2" xr6:coauthVersionLast="47" xr6:coauthVersionMax="47" xr10:uidLastSave="{1BE5D485-7FDD-428D-B8D6-52B020EFB0F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'2008'!$A$1:$O$45</definedName>
    <definedName name="_xlnm.Print_Area" localSheetId="14">'2009'!$A$1:$O$45</definedName>
    <definedName name="_xlnm.Print_Area" localSheetId="13">'2010'!$A$1:$O$43</definedName>
    <definedName name="_xlnm.Print_Area" localSheetId="12">'2011'!$A$1:$O$42</definedName>
    <definedName name="_xlnm.Print_Area" localSheetId="11">'2012'!$A$1:$O$44</definedName>
    <definedName name="_xlnm.Print_Area" localSheetId="10">'2013'!$A$1:$O$46</definedName>
    <definedName name="_xlnm.Print_Area" localSheetId="9">'2014'!$A$1:$O$46</definedName>
    <definedName name="_xlnm.Print_Area" localSheetId="8">'2015'!$A$1:$O$46</definedName>
    <definedName name="_xlnm.Print_Area" localSheetId="7">'2016'!$A$1:$O$45</definedName>
    <definedName name="_xlnm.Print_Area" localSheetId="6">'2017'!$A$1:$O$48</definedName>
    <definedName name="_xlnm.Print_Area" localSheetId="5">'2018'!$A$1:$O$46</definedName>
    <definedName name="_xlnm.Print_Area" localSheetId="4">'2019'!$A$1:$O$45</definedName>
    <definedName name="_xlnm.Print_Area" localSheetId="3">'2020'!$A$1:$O$49</definedName>
    <definedName name="_xlnm.Print_Area" localSheetId="2">'2021'!$A$1:$P$49</definedName>
    <definedName name="_xlnm.Print_Area" localSheetId="1">'2022'!$A$1:$P$48</definedName>
    <definedName name="_xlnm.Print_Area" localSheetId="0">'2023'!$A$1:$P$48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48" l="1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8" l="1"/>
  <c r="P41" i="48" s="1"/>
  <c r="O15" i="48"/>
  <c r="P15" i="48" s="1"/>
  <c r="O5" i="48"/>
  <c r="P5" i="48" s="1"/>
  <c r="O19" i="48"/>
  <c r="P19" i="48" s="1"/>
  <c r="O27" i="48"/>
  <c r="P27" i="48" s="1"/>
  <c r="O33" i="48"/>
  <c r="P33" i="48" s="1"/>
  <c r="O37" i="48"/>
  <c r="P37" i="48" s="1"/>
  <c r="E44" i="48"/>
  <c r="F44" i="48"/>
  <c r="H44" i="48"/>
  <c r="I44" i="48"/>
  <c r="K44" i="48"/>
  <c r="G44" i="48"/>
  <c r="J44" i="48"/>
  <c r="L44" i="48"/>
  <c r="M44" i="48"/>
  <c r="N44" i="48"/>
  <c r="D44" i="48"/>
  <c r="O42" i="47"/>
  <c r="P42" i="47" s="1"/>
  <c r="O38" i="47"/>
  <c r="P38" i="47" s="1"/>
  <c r="O34" i="47"/>
  <c r="P34" i="47" s="1"/>
  <c r="O28" i="47"/>
  <c r="P28" i="47" s="1"/>
  <c r="O19" i="47"/>
  <c r="P19" i="47" s="1"/>
  <c r="L44" i="47"/>
  <c r="K44" i="47"/>
  <c r="I44" i="47"/>
  <c r="D44" i="47"/>
  <c r="G44" i="47"/>
  <c r="E44" i="47"/>
  <c r="M44" i="47"/>
  <c r="H44" i="47"/>
  <c r="N44" i="47"/>
  <c r="F44" i="47"/>
  <c r="J44" i="47"/>
  <c r="O15" i="47"/>
  <c r="P15" i="47" s="1"/>
  <c r="O5" i="47"/>
  <c r="P5" i="47" s="1"/>
  <c r="O44" i="46"/>
  <c r="P44" i="46"/>
  <c r="N43" i="46"/>
  <c r="M43" i="46"/>
  <c r="L43" i="46"/>
  <c r="K43" i="46"/>
  <c r="J43" i="46"/>
  <c r="I43" i="46"/>
  <c r="H43" i="46"/>
  <c r="G43" i="46"/>
  <c r="F43" i="46"/>
  <c r="E43" i="46"/>
  <c r="O43" i="46" s="1"/>
  <c r="P43" i="46" s="1"/>
  <c r="D43" i="46"/>
  <c r="O42" i="46"/>
  <c r="P42" i="46" s="1"/>
  <c r="O41" i="46"/>
  <c r="P41" i="46" s="1"/>
  <c r="O40" i="46"/>
  <c r="P40" i="46" s="1"/>
  <c r="O39" i="46"/>
  <c r="P39" i="46"/>
  <c r="N38" i="46"/>
  <c r="M38" i="46"/>
  <c r="L38" i="46"/>
  <c r="K38" i="46"/>
  <c r="J38" i="46"/>
  <c r="I38" i="46"/>
  <c r="H38" i="46"/>
  <c r="G38" i="46"/>
  <c r="F38" i="46"/>
  <c r="E38" i="46"/>
  <c r="D38" i="46"/>
  <c r="O38" i="46" s="1"/>
  <c r="P38" i="46" s="1"/>
  <c r="O37" i="46"/>
  <c r="P37" i="46" s="1"/>
  <c r="O36" i="46"/>
  <c r="P36" i="46"/>
  <c r="O35" i="46"/>
  <c r="P35" i="46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 s="1"/>
  <c r="O30" i="46"/>
  <c r="P30" i="46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/>
  <c r="O25" i="46"/>
  <c r="P25" i="46" s="1"/>
  <c r="O24" i="46"/>
  <c r="P24" i="46" s="1"/>
  <c r="O23" i="46"/>
  <c r="P23" i="46"/>
  <c r="O22" i="46"/>
  <c r="P22" i="46" s="1"/>
  <c r="O21" i="46"/>
  <c r="P21" i="46" s="1"/>
  <c r="O20" i="46"/>
  <c r="P20" i="46" s="1"/>
  <c r="N19" i="46"/>
  <c r="M19" i="46"/>
  <c r="L19" i="46"/>
  <c r="K19" i="46"/>
  <c r="K45" i="46" s="1"/>
  <c r="J19" i="46"/>
  <c r="I19" i="46"/>
  <c r="I45" i="46" s="1"/>
  <c r="H19" i="46"/>
  <c r="H45" i="46" s="1"/>
  <c r="G19" i="46"/>
  <c r="F19" i="46"/>
  <c r="E19" i="46"/>
  <c r="D19" i="46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F45" i="46" s="1"/>
  <c r="E15" i="46"/>
  <c r="D15" i="46"/>
  <c r="D45" i="46" s="1"/>
  <c r="O14" i="46"/>
  <c r="P14" i="46"/>
  <c r="O13" i="46"/>
  <c r="P13" i="46" s="1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J45" i="46" s="1"/>
  <c r="I5" i="46"/>
  <c r="H5" i="46"/>
  <c r="G5" i="46"/>
  <c r="G45" i="46" s="1"/>
  <c r="F5" i="46"/>
  <c r="E5" i="46"/>
  <c r="D5" i="46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M38" i="45"/>
  <c r="L38" i="45"/>
  <c r="N38" i="45" s="1"/>
  <c r="O38" i="45" s="1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M34" i="45"/>
  <c r="L34" i="45"/>
  <c r="K34" i="45"/>
  <c r="J34" i="45"/>
  <c r="I34" i="45"/>
  <c r="I45" i="45" s="1"/>
  <c r="H34" i="45"/>
  <c r="G34" i="45"/>
  <c r="F34" i="45"/>
  <c r="N34" i="45" s="1"/>
  <c r="O34" i="45" s="1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/>
  <c r="M19" i="45"/>
  <c r="M45" i="45" s="1"/>
  <c r="L19" i="45"/>
  <c r="K19" i="45"/>
  <c r="K45" i="45" s="1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45" i="45" s="1"/>
  <c r="G5" i="45"/>
  <c r="G45" i="45" s="1"/>
  <c r="F5" i="45"/>
  <c r="F45" i="45" s="1"/>
  <c r="E5" i="45"/>
  <c r="E45" i="45" s="1"/>
  <c r="D5" i="45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 s="1"/>
  <c r="N26" i="44"/>
  <c r="O26" i="44"/>
  <c r="M25" i="44"/>
  <c r="M41" i="44" s="1"/>
  <c r="L25" i="44"/>
  <c r="K25" i="44"/>
  <c r="J25" i="44"/>
  <c r="I25" i="44"/>
  <c r="N25" i="44" s="1"/>
  <c r="O25" i="44" s="1"/>
  <c r="H25" i="44"/>
  <c r="G25" i="44"/>
  <c r="F25" i="44"/>
  <c r="E25" i="44"/>
  <c r="D25" i="44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G41" i="44" s="1"/>
  <c r="F18" i="44"/>
  <c r="F41" i="44" s="1"/>
  <c r="E18" i="44"/>
  <c r="D18" i="44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41" i="44" s="1"/>
  <c r="J5" i="44"/>
  <c r="I5" i="44"/>
  <c r="I41" i="44" s="1"/>
  <c r="H5" i="44"/>
  <c r="G5" i="44"/>
  <c r="F5" i="44"/>
  <c r="E5" i="44"/>
  <c r="D5" i="44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M42" i="43" s="1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N14" i="43" s="1"/>
  <c r="O14" i="43" s="1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K42" i="43" s="1"/>
  <c r="J5" i="43"/>
  <c r="I5" i="43"/>
  <c r="I42" i="43" s="1"/>
  <c r="H5" i="43"/>
  <c r="H42" i="43" s="1"/>
  <c r="G5" i="43"/>
  <c r="G42" i="43" s="1"/>
  <c r="F5" i="43"/>
  <c r="E5" i="43"/>
  <c r="E42" i="43" s="1"/>
  <c r="D5" i="43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E44" i="42" s="1"/>
  <c r="D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H44" i="42" s="1"/>
  <c r="G18" i="42"/>
  <c r="F18" i="42"/>
  <c r="E18" i="42"/>
  <c r="D18" i="42"/>
  <c r="N18" i="42" s="1"/>
  <c r="O18" i="42" s="1"/>
  <c r="N17" i="42"/>
  <c r="O17" i="42" s="1"/>
  <c r="N16" i="42"/>
  <c r="O16" i="42"/>
  <c r="N15" i="42"/>
  <c r="O15" i="42" s="1"/>
  <c r="M14" i="42"/>
  <c r="M44" i="42" s="1"/>
  <c r="L14" i="42"/>
  <c r="K14" i="42"/>
  <c r="J14" i="42"/>
  <c r="I14" i="42"/>
  <c r="H14" i="42"/>
  <c r="G14" i="42"/>
  <c r="F14" i="42"/>
  <c r="E14" i="42"/>
  <c r="D14" i="42"/>
  <c r="D4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44" i="42" s="1"/>
  <c r="J5" i="42"/>
  <c r="I5" i="42"/>
  <c r="H5" i="42"/>
  <c r="G5" i="42"/>
  <c r="F5" i="42"/>
  <c r="E5" i="42"/>
  <c r="D5" i="42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9" i="41" s="1"/>
  <c r="O39" i="41" s="1"/>
  <c r="N38" i="41"/>
  <c r="O38" i="41" s="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 s="1"/>
  <c r="M30" i="41"/>
  <c r="M41" i="41" s="1"/>
  <c r="L30" i="41"/>
  <c r="K30" i="41"/>
  <c r="J30" i="41"/>
  <c r="J41" i="41" s="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 s="1"/>
  <c r="M18" i="41"/>
  <c r="L18" i="41"/>
  <c r="K18" i="41"/>
  <c r="K41" i="41" s="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I41" i="41" s="1"/>
  <c r="H13" i="41"/>
  <c r="G13" i="41"/>
  <c r="F13" i="41"/>
  <c r="N13" i="41" s="1"/>
  <c r="O13" i="41" s="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41" i="41" s="1"/>
  <c r="F5" i="41"/>
  <c r="E5" i="41"/>
  <c r="N5" i="41" s="1"/>
  <c r="O5" i="41" s="1"/>
  <c r="D5" i="41"/>
  <c r="N41" i="40"/>
  <c r="O41" i="40"/>
  <c r="M40" i="40"/>
  <c r="L40" i="40"/>
  <c r="K40" i="40"/>
  <c r="J40" i="40"/>
  <c r="I40" i="40"/>
  <c r="H40" i="40"/>
  <c r="G40" i="40"/>
  <c r="N40" i="40" s="1"/>
  <c r="O40" i="40" s="1"/>
  <c r="F40" i="40"/>
  <c r="E40" i="40"/>
  <c r="D40" i="40"/>
  <c r="N39" i="40"/>
  <c r="O39" i="40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 s="1"/>
  <c r="N27" i="40"/>
  <c r="O27" i="40" s="1"/>
  <c r="N26" i="40"/>
  <c r="O26" i="40" s="1"/>
  <c r="M25" i="40"/>
  <c r="M42" i="40" s="1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I42" i="40" s="1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K42" i="40" s="1"/>
  <c r="J5" i="40"/>
  <c r="J42" i="40" s="1"/>
  <c r="I5" i="40"/>
  <c r="H5" i="40"/>
  <c r="G5" i="40"/>
  <c r="G42" i="40" s="1"/>
  <c r="F5" i="40"/>
  <c r="E5" i="40"/>
  <c r="D5" i="40"/>
  <c r="N5" i="40" s="1"/>
  <c r="O5" i="40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N37" i="39"/>
  <c r="O37" i="39"/>
  <c r="N36" i="39"/>
  <c r="O36" i="39"/>
  <c r="M35" i="39"/>
  <c r="L35" i="39"/>
  <c r="K35" i="39"/>
  <c r="J35" i="39"/>
  <c r="J42" i="39" s="1"/>
  <c r="I35" i="39"/>
  <c r="H35" i="39"/>
  <c r="G35" i="39"/>
  <c r="F35" i="39"/>
  <c r="E35" i="39"/>
  <c r="D35" i="39"/>
  <c r="N34" i="39"/>
  <c r="O34" i="39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 s="1"/>
  <c r="N21" i="39"/>
  <c r="O21" i="39" s="1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H42" i="39" s="1"/>
  <c r="G13" i="39"/>
  <c r="F13" i="39"/>
  <c r="N13" i="39" s="1"/>
  <c r="O13" i="39" s="1"/>
  <c r="E13" i="39"/>
  <c r="D13" i="39"/>
  <c r="N12" i="39"/>
  <c r="O12" i="39"/>
  <c r="N11" i="39"/>
  <c r="O11" i="39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I42" i="39" s="1"/>
  <c r="H5" i="39"/>
  <c r="G5" i="39"/>
  <c r="F5" i="39"/>
  <c r="E5" i="39"/>
  <c r="E42" i="39" s="1"/>
  <c r="D5" i="39"/>
  <c r="D42" i="39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E42" i="38" s="1"/>
  <c r="D17" i="38"/>
  <c r="N16" i="38"/>
  <c r="O16" i="38"/>
  <c r="N15" i="38"/>
  <c r="O15" i="38" s="1"/>
  <c r="N14" i="38"/>
  <c r="O14" i="38" s="1"/>
  <c r="M13" i="38"/>
  <c r="L13" i="38"/>
  <c r="K13" i="38"/>
  <c r="J13" i="38"/>
  <c r="J42" i="38" s="1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M42" i="38" s="1"/>
  <c r="L5" i="38"/>
  <c r="K5" i="38"/>
  <c r="J5" i="38"/>
  <c r="I5" i="38"/>
  <c r="H5" i="38"/>
  <c r="H42" i="38" s="1"/>
  <c r="G5" i="38"/>
  <c r="F5" i="38"/>
  <c r="E5" i="38"/>
  <c r="D5" i="38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N35" i="37" s="1"/>
  <c r="O35" i="37" s="1"/>
  <c r="D35" i="37"/>
  <c r="N34" i="37"/>
  <c r="O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L41" i="37" s="1"/>
  <c r="K5" i="37"/>
  <c r="K41" i="37" s="1"/>
  <c r="J5" i="37"/>
  <c r="J41" i="37" s="1"/>
  <c r="I5" i="37"/>
  <c r="H5" i="37"/>
  <c r="G5" i="37"/>
  <c r="F5" i="37"/>
  <c r="E5" i="37"/>
  <c r="E41" i="37" s="1"/>
  <c r="D5" i="37"/>
  <c r="D41" i="37" s="1"/>
  <c r="N39" i="36"/>
  <c r="O39" i="36"/>
  <c r="M38" i="36"/>
  <c r="M40" i="36" s="1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E40" i="36" s="1"/>
  <c r="D35" i="36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/>
  <c r="N29" i="36"/>
  <c r="O29" i="36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37" i="35"/>
  <c r="O37" i="35" s="1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 s="1"/>
  <c r="M17" i="35"/>
  <c r="M38" i="35" s="1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I38" i="35" s="1"/>
  <c r="H5" i="35"/>
  <c r="H38" i="35" s="1"/>
  <c r="G5" i="35"/>
  <c r="G38" i="35"/>
  <c r="F5" i="35"/>
  <c r="F38" i="35" s="1"/>
  <c r="E5" i="35"/>
  <c r="D5" i="35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M33" i="34"/>
  <c r="L33" i="34"/>
  <c r="K33" i="34"/>
  <c r="N33" i="34" s="1"/>
  <c r="O33" i="34" s="1"/>
  <c r="J33" i="34"/>
  <c r="I33" i="34"/>
  <c r="H33" i="34"/>
  <c r="G33" i="34"/>
  <c r="F33" i="34"/>
  <c r="E33" i="34"/>
  <c r="D33" i="34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/>
  <c r="M17" i="34"/>
  <c r="M39" i="34" s="1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N13" i="34" s="1"/>
  <c r="O13" i="34" s="1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N26" i="33"/>
  <c r="O26" i="33" s="1"/>
  <c r="N27" i="33"/>
  <c r="O27" i="33" s="1"/>
  <c r="N28" i="33"/>
  <c r="O28" i="33"/>
  <c r="N29" i="33"/>
  <c r="O29" i="33" s="1"/>
  <c r="N18" i="33"/>
  <c r="O18" i="33" s="1"/>
  <c r="N19" i="33"/>
  <c r="O19" i="33"/>
  <c r="N20" i="33"/>
  <c r="O20" i="33" s="1"/>
  <c r="N21" i="33"/>
  <c r="O21" i="33" s="1"/>
  <c r="N22" i="33"/>
  <c r="O22" i="33"/>
  <c r="N23" i="33"/>
  <c r="O23" i="33" s="1"/>
  <c r="N24" i="33"/>
  <c r="O24" i="33" s="1"/>
  <c r="E25" i="33"/>
  <c r="F25" i="33"/>
  <c r="G25" i="33"/>
  <c r="H25" i="33"/>
  <c r="I25" i="33"/>
  <c r="J25" i="33"/>
  <c r="K25" i="33"/>
  <c r="L25" i="33"/>
  <c r="M25" i="33"/>
  <c r="D25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5" i="33"/>
  <c r="E41" i="33" s="1"/>
  <c r="F5" i="33"/>
  <c r="G5" i="33"/>
  <c r="H5" i="33"/>
  <c r="I5" i="33"/>
  <c r="N5" i="33" s="1"/>
  <c r="O5" i="33" s="1"/>
  <c r="J5" i="33"/>
  <c r="K5" i="33"/>
  <c r="L5" i="33"/>
  <c r="L41" i="33" s="1"/>
  <c r="M5" i="33"/>
  <c r="D5" i="33"/>
  <c r="E39" i="33"/>
  <c r="F39" i="33"/>
  <c r="G39" i="33"/>
  <c r="H39" i="33"/>
  <c r="I39" i="33"/>
  <c r="J39" i="33"/>
  <c r="K39" i="33"/>
  <c r="L39" i="33"/>
  <c r="M39" i="33"/>
  <c r="D39" i="33"/>
  <c r="N40" i="33"/>
  <c r="O40" i="33"/>
  <c r="N36" i="33"/>
  <c r="O36" i="33" s="1"/>
  <c r="N37" i="33"/>
  <c r="O37" i="33" s="1"/>
  <c r="N38" i="33"/>
  <c r="O38" i="33" s="1"/>
  <c r="N35" i="33"/>
  <c r="O35" i="33"/>
  <c r="E34" i="33"/>
  <c r="F34" i="33"/>
  <c r="G34" i="33"/>
  <c r="H34" i="33"/>
  <c r="I34" i="33"/>
  <c r="J34" i="33"/>
  <c r="K34" i="33"/>
  <c r="L34" i="33"/>
  <c r="M34" i="33"/>
  <c r="D34" i="33"/>
  <c r="E30" i="33"/>
  <c r="F30" i="33"/>
  <c r="G30" i="33"/>
  <c r="H30" i="33"/>
  <c r="I30" i="33"/>
  <c r="J30" i="33"/>
  <c r="K30" i="33"/>
  <c r="L30" i="33"/>
  <c r="M30" i="33"/>
  <c r="D30" i="33"/>
  <c r="N32" i="33"/>
  <c r="O32" i="33"/>
  <c r="N33" i="33"/>
  <c r="O33" i="33"/>
  <c r="N31" i="33"/>
  <c r="O31" i="33" s="1"/>
  <c r="N15" i="33"/>
  <c r="O15" i="33"/>
  <c r="N16" i="33"/>
  <c r="O16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6" i="33"/>
  <c r="O6" i="33"/>
  <c r="N14" i="33"/>
  <c r="O14" i="33"/>
  <c r="G42" i="39"/>
  <c r="D42" i="38"/>
  <c r="E42" i="40"/>
  <c r="F42" i="40"/>
  <c r="I44" i="42"/>
  <c r="G44" i="42"/>
  <c r="N30" i="43"/>
  <c r="O30" i="43" s="1"/>
  <c r="E41" i="44"/>
  <c r="N18" i="44"/>
  <c r="O18" i="44" s="1"/>
  <c r="N19" i="45"/>
  <c r="O19" i="45" s="1"/>
  <c r="L45" i="46"/>
  <c r="N45" i="46"/>
  <c r="O44" i="48" l="1"/>
  <c r="P44" i="48" s="1"/>
  <c r="E41" i="41"/>
  <c r="J38" i="35"/>
  <c r="N13" i="37"/>
  <c r="O13" i="37" s="1"/>
  <c r="L42" i="38"/>
  <c r="K38" i="35"/>
  <c r="N35" i="40"/>
  <c r="O35" i="40" s="1"/>
  <c r="N5" i="35"/>
  <c r="O5" i="35" s="1"/>
  <c r="L38" i="35"/>
  <c r="N31" i="36"/>
  <c r="O31" i="36" s="1"/>
  <c r="H41" i="37"/>
  <c r="N36" i="38"/>
  <c r="O36" i="38" s="1"/>
  <c r="N5" i="39"/>
  <c r="O5" i="39" s="1"/>
  <c r="N18" i="41"/>
  <c r="O18" i="41" s="1"/>
  <c r="L41" i="41"/>
  <c r="N5" i="44"/>
  <c r="O5" i="44" s="1"/>
  <c r="H40" i="36"/>
  <c r="N31" i="39"/>
  <c r="O31" i="39" s="1"/>
  <c r="D41" i="44"/>
  <c r="J41" i="44"/>
  <c r="N13" i="33"/>
  <c r="O13" i="33" s="1"/>
  <c r="D41" i="33"/>
  <c r="F42" i="39"/>
  <c r="F42" i="43"/>
  <c r="L41" i="44"/>
  <c r="K41" i="33"/>
  <c r="N42" i="42"/>
  <c r="O42" i="42" s="1"/>
  <c r="N43" i="45"/>
  <c r="O43" i="45" s="1"/>
  <c r="O34" i="46"/>
  <c r="P34" i="46" s="1"/>
  <c r="N24" i="34"/>
  <c r="O24" i="34" s="1"/>
  <c r="J40" i="36"/>
  <c r="H41" i="33"/>
  <c r="E39" i="34"/>
  <c r="F41" i="41"/>
  <c r="D39" i="34"/>
  <c r="F41" i="33"/>
  <c r="N25" i="36"/>
  <c r="O25" i="36" s="1"/>
  <c r="I41" i="37"/>
  <c r="N32" i="38"/>
  <c r="O32" i="38" s="1"/>
  <c r="J41" i="33"/>
  <c r="N17" i="39"/>
  <c r="O17" i="39" s="1"/>
  <c r="N25" i="39"/>
  <c r="O25" i="39" s="1"/>
  <c r="N13" i="40"/>
  <c r="O13" i="40" s="1"/>
  <c r="N39" i="33"/>
  <c r="O39" i="33" s="1"/>
  <c r="N29" i="34"/>
  <c r="O29" i="34" s="1"/>
  <c r="N37" i="34"/>
  <c r="O37" i="34" s="1"/>
  <c r="L42" i="40"/>
  <c r="G39" i="34"/>
  <c r="E38" i="35"/>
  <c r="L42" i="39"/>
  <c r="N30" i="41"/>
  <c r="O30" i="41" s="1"/>
  <c r="L44" i="42"/>
  <c r="N17" i="33"/>
  <c r="O17" i="33" s="1"/>
  <c r="I39" i="34"/>
  <c r="N40" i="38"/>
  <c r="O40" i="38" s="1"/>
  <c r="F44" i="42"/>
  <c r="N44" i="42" s="1"/>
  <c r="O44" i="42" s="1"/>
  <c r="N5" i="45"/>
  <c r="O5" i="45" s="1"/>
  <c r="N27" i="42"/>
  <c r="O27" i="42" s="1"/>
  <c r="H41" i="44"/>
  <c r="M41" i="33"/>
  <c r="N31" i="37"/>
  <c r="O31" i="37" s="1"/>
  <c r="N5" i="38"/>
  <c r="O5" i="38" s="1"/>
  <c r="K42" i="38"/>
  <c r="N35" i="39"/>
  <c r="O35" i="39" s="1"/>
  <c r="N34" i="41"/>
  <c r="O34" i="41" s="1"/>
  <c r="N40" i="43"/>
  <c r="O40" i="43" s="1"/>
  <c r="O28" i="46"/>
  <c r="P28" i="46" s="1"/>
  <c r="I40" i="36"/>
  <c r="G41" i="37"/>
  <c r="M42" i="39"/>
  <c r="N26" i="38"/>
  <c r="O26" i="38" s="1"/>
  <c r="N15" i="45"/>
  <c r="O15" i="45" s="1"/>
  <c r="N28" i="45"/>
  <c r="O28" i="45" s="1"/>
  <c r="M45" i="46"/>
  <c r="N34" i="33"/>
  <c r="O34" i="33" s="1"/>
  <c r="N39" i="37"/>
  <c r="O39" i="37" s="1"/>
  <c r="D42" i="40"/>
  <c r="J39" i="34"/>
  <c r="K39" i="34"/>
  <c r="L39" i="34"/>
  <c r="K40" i="36"/>
  <c r="F42" i="38"/>
  <c r="N25" i="40"/>
  <c r="O25" i="40" s="1"/>
  <c r="N31" i="40"/>
  <c r="O31" i="40" s="1"/>
  <c r="I42" i="38"/>
  <c r="N36" i="42"/>
  <c r="O36" i="42" s="1"/>
  <c r="F39" i="34"/>
  <c r="D38" i="35"/>
  <c r="N30" i="35"/>
  <c r="O30" i="35" s="1"/>
  <c r="M41" i="37"/>
  <c r="N17" i="38"/>
  <c r="O17" i="38" s="1"/>
  <c r="N25" i="43"/>
  <c r="O25" i="43" s="1"/>
  <c r="D45" i="45"/>
  <c r="N45" i="45" s="1"/>
  <c r="O45" i="45" s="1"/>
  <c r="N40" i="39"/>
  <c r="O40" i="39" s="1"/>
  <c r="N30" i="33"/>
  <c r="O30" i="33" s="1"/>
  <c r="L40" i="36"/>
  <c r="N17" i="37"/>
  <c r="O17" i="37" s="1"/>
  <c r="F40" i="36"/>
  <c r="G40" i="36"/>
  <c r="D40" i="36"/>
  <c r="N40" i="36" s="1"/>
  <c r="O40" i="36" s="1"/>
  <c r="G42" i="38"/>
  <c r="N42" i="38" s="1"/>
  <c r="O42" i="38" s="1"/>
  <c r="N17" i="40"/>
  <c r="O17" i="40" s="1"/>
  <c r="N32" i="42"/>
  <c r="O32" i="42" s="1"/>
  <c r="D42" i="43"/>
  <c r="N18" i="43"/>
  <c r="O18" i="43" s="1"/>
  <c r="O5" i="46"/>
  <c r="P5" i="46" s="1"/>
  <c r="O44" i="47"/>
  <c r="P44" i="47" s="1"/>
  <c r="N38" i="35"/>
  <c r="O38" i="35" s="1"/>
  <c r="O15" i="46"/>
  <c r="P15" i="46" s="1"/>
  <c r="J45" i="45"/>
  <c r="N39" i="44"/>
  <c r="O39" i="44" s="1"/>
  <c r="N5" i="42"/>
  <c r="O5" i="42" s="1"/>
  <c r="D41" i="41"/>
  <c r="N25" i="33"/>
  <c r="O25" i="33" s="1"/>
  <c r="N24" i="35"/>
  <c r="O24" i="35" s="1"/>
  <c r="N35" i="36"/>
  <c r="O35" i="36" s="1"/>
  <c r="F41" i="37"/>
  <c r="N41" i="37" s="1"/>
  <c r="O41" i="37" s="1"/>
  <c r="N13" i="35"/>
  <c r="O13" i="35" s="1"/>
  <c r="I41" i="33"/>
  <c r="N13" i="36"/>
  <c r="O13" i="36" s="1"/>
  <c r="N13" i="38"/>
  <c r="O13" i="38" s="1"/>
  <c r="L45" i="45"/>
  <c r="J42" i="43"/>
  <c r="N38" i="36"/>
  <c r="O38" i="36" s="1"/>
  <c r="E45" i="46"/>
  <c r="O45" i="46" s="1"/>
  <c r="P45" i="46" s="1"/>
  <c r="N14" i="44"/>
  <c r="O14" i="44" s="1"/>
  <c r="N5" i="36"/>
  <c r="O5" i="36" s="1"/>
  <c r="K42" i="39"/>
  <c r="N42" i="39" s="1"/>
  <c r="O42" i="39" s="1"/>
  <c r="G41" i="33"/>
  <c r="N41" i="33" s="1"/>
  <c r="O41" i="33" s="1"/>
  <c r="H39" i="34"/>
  <c r="O19" i="46"/>
  <c r="P19" i="46" s="1"/>
  <c r="H41" i="41"/>
  <c r="N26" i="37"/>
  <c r="O26" i="37" s="1"/>
  <c r="L42" i="43"/>
  <c r="N14" i="42"/>
  <c r="O14" i="42" s="1"/>
  <c r="J44" i="42"/>
  <c r="H42" i="40"/>
  <c r="N42" i="40" s="1"/>
  <c r="O42" i="40" s="1"/>
  <c r="N5" i="37"/>
  <c r="O5" i="37" s="1"/>
  <c r="N24" i="41"/>
  <c r="O24" i="41" s="1"/>
  <c r="N5" i="43"/>
  <c r="O5" i="43" s="1"/>
  <c r="N39" i="34" l="1"/>
  <c r="O39" i="34" s="1"/>
  <c r="N41" i="44"/>
  <c r="O41" i="44" s="1"/>
  <c r="N42" i="43"/>
  <c r="O42" i="43" s="1"/>
  <c r="N41" i="41"/>
  <c r="O41" i="41" s="1"/>
</calcChain>
</file>

<file path=xl/sharedStrings.xml><?xml version="1.0" encoding="utf-8"?>
<sst xmlns="http://schemas.openxmlformats.org/spreadsheetml/2006/main" count="930" uniqueCount="126">
  <si>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</si>
  <si>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</si>
  <si>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</si>
  <si>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</si>
  <si>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</si>
  <si>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</si>
  <si>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</si>
  <si>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</si>
  <si>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</si>
  <si>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</si>
  <si>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</si>
  <si>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</si>
  <si>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</si>
  <si>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</si>
  <si>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</si>
  <si>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</si>
  <si>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</si>
  <si>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</si>
  <si>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</si>
  <si>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</si>
  <si>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Human Services - Public Assistance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</si>
  <si>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</si>
  <si>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</si>
  <si>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</si>
  <si>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</si>
  <si>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</si>
  <si>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</si>
  <si>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</si>
  <si>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</si>
  <si>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</si>
  <si>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</si>
  <si>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</si>
  <si>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</si>
  <si>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</si>
  <si>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</si>
  <si>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</si>
  <si>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Other Public Safety Charges and Fees</t>
  </si>
  <si>
    <t>Physical Environment - Garbage / Solid Waste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</si>
  <si>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</si>
  <si>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</si>
  <si>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</si>
  <si>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</si>
  <si>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Local Ordinance Violations</t>
  </si>
  <si>
    <t>Interest and Other Earnings - Interest</t>
  </si>
  <si>
    <t>Disposition of Fixed Assets</t>
  </si>
  <si>
    <t>Contributions and Donations from Private Sources</t>
  </si>
  <si>
    <t>Other Miscellaneous Revenues - Settlements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</si>
  <si>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</si>
  <si>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</si>
  <si>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</si>
  <si>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</si>
  <si>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</si>
  <si>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</si>
  <si>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</si>
  <si>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</si>
  <si>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Ocean Ridge Revenues Reported by Account Code and Fund Type</t>
  </si>
  <si>
    <t>Local Fiscal Year Ended September 30, 2010</t>
  </si>
  <si>
    <t>Communications Services Taxes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</si>
  <si>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</si>
  <si>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</si>
  <si>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</si>
  <si>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Electric Supply System</t>
  </si>
  <si>
    <t>Public Safety - Law Enforcement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</si>
  <si>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</si>
  <si>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</si>
  <si>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</si>
  <si>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</si>
  <si>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</si>
  <si>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</si>
  <si>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Other Physical Environment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</si>
  <si>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</si>
  <si>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</si>
  <si>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</si>
  <si>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</si>
  <si>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Sewer / Wastewater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</si>
  <si>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</si>
  <si>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</si>
  <si>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</si>
  <si>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</si>
  <si>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</si>
  <si>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Sales - Disposition of Fixed Assets</t>
  </si>
  <si>
    <t>2013 Municipal Population:</t>
  </si>
  <si>
    <t>Local Fiscal Year Ended September 30, 2014</t>
  </si>
  <si>
    <t>Federal Grant - Public Safety</t>
  </si>
  <si>
    <t>Interest and Other Earnings - Net Increase (Decrease) in Fair Value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</si>
  <si>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</si>
  <si>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</si>
  <si>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</si>
  <si>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</si>
  <si>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Special Assessments - Charges for Public Services</t>
  </si>
  <si>
    <t>2016 Municipal Population:</t>
  </si>
  <si>
    <t>Local Fiscal Year Ended September 30, 2017</t>
  </si>
  <si>
    <t>Discretionary Sales Surtaxes</t>
  </si>
  <si>
    <t>Federal Grant - General Government</t>
  </si>
  <si>
    <t>Other Miscellaneous Revenues - Other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</si>
  <si>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</si>
  <si>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</si>
  <si>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</si>
  <si>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</si>
  <si>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</si>
  <si>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</si>
  <si>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</si>
  <si>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</si>
  <si>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</si>
  <si>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</si>
  <si>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</si>
  <si>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</si>
  <si>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</si>
  <si>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</si>
  <si>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</si>
  <si>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</si>
  <si>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</si>
  <si>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</si>
  <si>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</si>
  <si>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</si>
  <si>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</si>
  <si>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</si>
  <si>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</si>
  <si>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</si>
  <si>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</si>
  <si>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Other General Taxes</t>
  </si>
  <si>
    <t>Federal Grant - American Rescue Plan Act Funds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</si>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</sst>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92B6-6A69-4D64-8C51-DDCC8E8D6140}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48</v>
      </c>
      <c r="B3" s="108"/>
      <c r="C3" s="109"/>
      <c r="D3" s="113" t="s">
        <v>27</v>
      </c>
      <c r="E3" s="114"/>
      <c r="F3" s="114"/>
      <c r="G3" s="114"/>
      <c r="H3" s="115"/>
      <c r="I3" s="113" t="s">
        <v>28</v>
      </c>
      <c r="J3" s="115"/>
      <c r="K3" s="113" t="s">
        <v>30</v>
      </c>
      <c r="L3" s="114"/>
      <c r="M3" s="115"/>
      <c r="N3" s="49"/>
      <c r="O3" s="50"/>
      <c r="P3" s="116" t="s">
        <v>105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49</v>
      </c>
      <c r="F4" s="52" t="s">
        <v>50</v>
      </c>
      <c r="G4" s="52" t="s">
        <v>51</v>
      </c>
      <c r="H4" s="52" t="s">
        <v>5</v>
      </c>
      <c r="I4" s="52" t="s">
        <v>6</v>
      </c>
      <c r="J4" s="53" t="s">
        <v>52</v>
      </c>
      <c r="K4" s="53" t="s">
        <v>7</v>
      </c>
      <c r="L4" s="53" t="s">
        <v>8</v>
      </c>
      <c r="M4" s="53" t="s">
        <v>106</v>
      </c>
      <c r="N4" s="53" t="s">
        <v>9</v>
      </c>
      <c r="O4" s="53" t="s">
        <v>107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108</v>
      </c>
      <c r="B5" s="57"/>
      <c r="C5" s="57"/>
      <c r="D5" s="58">
        <f>SUM(D6:D14)</f>
        <v>7963421</v>
      </c>
      <c r="E5" s="58">
        <f>SUM(E6:E14)</f>
        <v>0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7963421</v>
      </c>
      <c r="P5" s="60">
        <f>(O5/P$46)</f>
        <v>4351.5961748633881</v>
      </c>
      <c r="Q5" s="61"/>
    </row>
    <row r="6" spans="1:134">
      <c r="A6" s="63"/>
      <c r="B6" s="64">
        <v>311</v>
      </c>
      <c r="C6" s="65" t="s">
        <v>2</v>
      </c>
      <c r="D6" s="66">
        <v>7201808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7201808</v>
      </c>
      <c r="P6" s="67">
        <f>(O6/P$46)</f>
        <v>3935.4142076502731</v>
      </c>
      <c r="Q6" s="68"/>
    </row>
    <row r="7" spans="1:134">
      <c r="A7" s="63"/>
      <c r="B7" s="64">
        <v>312.41000000000003</v>
      </c>
      <c r="C7" s="65" t="s">
        <v>109</v>
      </c>
      <c r="D7" s="66">
        <v>39549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39549</v>
      </c>
      <c r="P7" s="67">
        <f>(O7/P$46)</f>
        <v>21.611475409836064</v>
      </c>
      <c r="Q7" s="68"/>
    </row>
    <row r="8" spans="1:134">
      <c r="A8" s="63"/>
      <c r="B8" s="64">
        <v>312.43</v>
      </c>
      <c r="C8" s="65" t="s">
        <v>110</v>
      </c>
      <c r="D8" s="66">
        <v>17990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17990</v>
      </c>
      <c r="P8" s="67">
        <f>(O8/P$46)</f>
        <v>9.830601092896174</v>
      </c>
      <c r="Q8" s="68"/>
    </row>
    <row r="9" spans="1:134">
      <c r="A9" s="63"/>
      <c r="B9" s="64">
        <v>312.63</v>
      </c>
      <c r="C9" s="65" t="s">
        <v>111</v>
      </c>
      <c r="D9" s="66">
        <v>178810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178810</v>
      </c>
      <c r="P9" s="67">
        <f>(O9/P$46)</f>
        <v>97.710382513661202</v>
      </c>
      <c r="Q9" s="68"/>
    </row>
    <row r="10" spans="1:134">
      <c r="A10" s="63"/>
      <c r="B10" s="64">
        <v>314.10000000000002</v>
      </c>
      <c r="C10" s="65" t="s">
        <v>11</v>
      </c>
      <c r="D10" s="66">
        <v>333174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333174</v>
      </c>
      <c r="P10" s="67">
        <f>(O10/P$46)</f>
        <v>182.06229508196722</v>
      </c>
      <c r="Q10" s="68"/>
    </row>
    <row r="11" spans="1:134">
      <c r="A11" s="63"/>
      <c r="B11" s="64">
        <v>314.3</v>
      </c>
      <c r="C11" s="65" t="s">
        <v>12</v>
      </c>
      <c r="D11" s="66">
        <v>94443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94443</v>
      </c>
      <c r="P11" s="67">
        <f>(O11/P$46)</f>
        <v>51.608196721311472</v>
      </c>
      <c r="Q11" s="68"/>
    </row>
    <row r="12" spans="1:134">
      <c r="A12" s="63"/>
      <c r="B12" s="64">
        <v>314.8</v>
      </c>
      <c r="C12" s="65" t="s">
        <v>14</v>
      </c>
      <c r="D12" s="66">
        <v>49203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49203</v>
      </c>
      <c r="P12" s="67">
        <f>(O12/P$46)</f>
        <v>26.886885245901638</v>
      </c>
      <c r="Q12" s="68"/>
    </row>
    <row r="13" spans="1:134">
      <c r="A13" s="63"/>
      <c r="B13" s="64">
        <v>315.2</v>
      </c>
      <c r="C13" s="65" t="s">
        <v>112</v>
      </c>
      <c r="D13" s="66">
        <v>47625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47625</v>
      </c>
      <c r="P13" s="67">
        <f>(O13/P$46)</f>
        <v>26.024590163934427</v>
      </c>
      <c r="Q13" s="68"/>
    </row>
    <row r="14" spans="1:134">
      <c r="A14" s="63"/>
      <c r="B14" s="64">
        <v>316</v>
      </c>
      <c r="C14" s="65" t="s">
        <v>73</v>
      </c>
      <c r="D14" s="66">
        <v>819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819</v>
      </c>
      <c r="P14" s="67">
        <f>(O14/P$46)</f>
        <v>0.44754098360655736</v>
      </c>
      <c r="Q14" s="68"/>
    </row>
    <row r="15" spans="1:134" ht="15.75">
      <c r="A15" s="69" t="s">
        <v>16</v>
      </c>
      <c r="B15" s="70"/>
      <c r="C15" s="71"/>
      <c r="D15" s="72">
        <f>SUM(D16:D18)</f>
        <v>915907</v>
      </c>
      <c r="E15" s="72">
        <f>SUM(E16:E18)</f>
        <v>0</v>
      </c>
      <c r="F15" s="72">
        <f>SUM(F16:F18)</f>
        <v>0</v>
      </c>
      <c r="G15" s="72">
        <f>SUM(G16:G18)</f>
        <v>0</v>
      </c>
      <c r="H15" s="72">
        <f>SUM(H16:H18)</f>
        <v>0</v>
      </c>
      <c r="I15" s="72">
        <f>SUM(I16:I18)</f>
        <v>0</v>
      </c>
      <c r="J15" s="72">
        <f>SUM(J16:J18)</f>
        <v>0</v>
      </c>
      <c r="K15" s="72">
        <f>SUM(K16:K18)</f>
        <v>0</v>
      </c>
      <c r="L15" s="72">
        <f>SUM(L16:L18)</f>
        <v>0</v>
      </c>
      <c r="M15" s="72">
        <f>SUM(M16:M18)</f>
        <v>0</v>
      </c>
      <c r="N15" s="72">
        <f>SUM(N16:N18)</f>
        <v>0</v>
      </c>
      <c r="O15" s="73">
        <f>SUM(D15:N15)</f>
        <v>915907</v>
      </c>
      <c r="P15" s="74">
        <f>(O15/P$46)</f>
        <v>500.49562841530053</v>
      </c>
      <c r="Q15" s="75"/>
    </row>
    <row r="16" spans="1:134">
      <c r="A16" s="63"/>
      <c r="B16" s="64">
        <v>322</v>
      </c>
      <c r="C16" s="65" t="s">
        <v>113</v>
      </c>
      <c r="D16" s="66">
        <v>664113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664113</v>
      </c>
      <c r="P16" s="67">
        <f>(O16/P$46)</f>
        <v>362.90327868852461</v>
      </c>
      <c r="Q16" s="68"/>
    </row>
    <row r="17" spans="1:17">
      <c r="A17" s="63"/>
      <c r="B17" s="64">
        <v>323.10000000000002</v>
      </c>
      <c r="C17" s="65" t="s">
        <v>17</v>
      </c>
      <c r="D17" s="66">
        <v>248441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18" si="1">SUM(D17:N17)</f>
        <v>248441</v>
      </c>
      <c r="P17" s="67">
        <f>(O17/P$46)</f>
        <v>135.76010928961747</v>
      </c>
      <c r="Q17" s="68"/>
    </row>
    <row r="18" spans="1:17">
      <c r="A18" s="63"/>
      <c r="B18" s="64">
        <v>329.5</v>
      </c>
      <c r="C18" s="65" t="s">
        <v>114</v>
      </c>
      <c r="D18" s="66">
        <v>3353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3353</v>
      </c>
      <c r="P18" s="67">
        <f>(O18/P$46)</f>
        <v>1.83224043715847</v>
      </c>
      <c r="Q18" s="68"/>
    </row>
    <row r="19" spans="1:17" ht="15.75">
      <c r="A19" s="69" t="s">
        <v>115</v>
      </c>
      <c r="B19" s="70"/>
      <c r="C19" s="71"/>
      <c r="D19" s="72">
        <f>SUM(D20:D26)</f>
        <v>774338</v>
      </c>
      <c r="E19" s="72">
        <f>SUM(E20:E26)</f>
        <v>0</v>
      </c>
      <c r="F19" s="72">
        <f>SUM(F20:F26)</f>
        <v>0</v>
      </c>
      <c r="G19" s="72">
        <f>SUM(G20:G26)</f>
        <v>0</v>
      </c>
      <c r="H19" s="72">
        <f>SUM(H20:H26)</f>
        <v>0</v>
      </c>
      <c r="I19" s="72">
        <f>SUM(I20:I26)</f>
        <v>0</v>
      </c>
      <c r="J19" s="72">
        <f>SUM(J20:J26)</f>
        <v>0</v>
      </c>
      <c r="K19" s="72">
        <f>SUM(K20:K26)</f>
        <v>0</v>
      </c>
      <c r="L19" s="72">
        <f>SUM(L20:L26)</f>
        <v>0</v>
      </c>
      <c r="M19" s="72">
        <f>SUM(M20:M26)</f>
        <v>0</v>
      </c>
      <c r="N19" s="72">
        <f>SUM(N20:N26)</f>
        <v>0</v>
      </c>
      <c r="O19" s="73">
        <f>SUM(D19:N19)</f>
        <v>774338</v>
      </c>
      <c r="P19" s="74">
        <f>(O19/P$46)</f>
        <v>423.13551912568306</v>
      </c>
      <c r="Q19" s="75"/>
    </row>
    <row r="20" spans="1:17">
      <c r="A20" s="63"/>
      <c r="B20" s="64">
        <v>331.2</v>
      </c>
      <c r="C20" s="65" t="s">
        <v>83</v>
      </c>
      <c r="D20" s="66">
        <v>505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505</v>
      </c>
      <c r="P20" s="67">
        <f>(O20/P$46)</f>
        <v>0.27595628415300544</v>
      </c>
      <c r="Q20" s="68"/>
    </row>
    <row r="21" spans="1:17">
      <c r="A21" s="63"/>
      <c r="B21" s="64">
        <v>331.51</v>
      </c>
      <c r="C21" s="65" t="s">
        <v>121</v>
      </c>
      <c r="D21" s="66">
        <v>489835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4" si="2">SUM(D21:N21)</f>
        <v>489835</v>
      </c>
      <c r="P21" s="67">
        <f>(O21/P$46)</f>
        <v>267.66939890710381</v>
      </c>
      <c r="Q21" s="68"/>
    </row>
    <row r="22" spans="1:17">
      <c r="A22" s="63"/>
      <c r="B22" s="64">
        <v>335.125</v>
      </c>
      <c r="C22" s="65" t="s">
        <v>116</v>
      </c>
      <c r="D22" s="66">
        <v>65333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65333</v>
      </c>
      <c r="P22" s="67">
        <f>(O22/P$46)</f>
        <v>35.701092896174863</v>
      </c>
      <c r="Q22" s="68"/>
    </row>
    <row r="23" spans="1:17">
      <c r="A23" s="63"/>
      <c r="B23" s="64">
        <v>335.15</v>
      </c>
      <c r="C23" s="65" t="s">
        <v>76</v>
      </c>
      <c r="D23" s="66">
        <v>140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140</v>
      </c>
      <c r="P23" s="67">
        <f>(O23/P$46)</f>
        <v>7.650273224043716E-2</v>
      </c>
      <c r="Q23" s="68"/>
    </row>
    <row r="24" spans="1:17">
      <c r="A24" s="63"/>
      <c r="B24" s="64">
        <v>335.18</v>
      </c>
      <c r="C24" s="65" t="s">
        <v>117</v>
      </c>
      <c r="D24" s="66">
        <v>188713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188713</v>
      </c>
      <c r="P24" s="67">
        <f>(O24/P$46)</f>
        <v>103.12185792349727</v>
      </c>
      <c r="Q24" s="68"/>
    </row>
    <row r="25" spans="1:17">
      <c r="A25" s="63"/>
      <c r="B25" s="64">
        <v>335.48</v>
      </c>
      <c r="C25" s="65" t="s">
        <v>24</v>
      </c>
      <c r="D25" s="66">
        <v>2479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" si="3">SUM(D25:N25)</f>
        <v>2479</v>
      </c>
      <c r="P25" s="67">
        <f>(O25/P$46)</f>
        <v>1.3546448087431695</v>
      </c>
      <c r="Q25" s="68"/>
    </row>
    <row r="26" spans="1:17">
      <c r="A26" s="63"/>
      <c r="B26" s="64">
        <v>338</v>
      </c>
      <c r="C26" s="65" t="s">
        <v>26</v>
      </c>
      <c r="D26" s="66">
        <v>27333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27333</v>
      </c>
      <c r="P26" s="67">
        <f>(O26/P$46)</f>
        <v>14.936065573770492</v>
      </c>
      <c r="Q26" s="68"/>
    </row>
    <row r="27" spans="1:17" ht="15.75">
      <c r="A27" s="69" t="s">
        <v>31</v>
      </c>
      <c r="B27" s="70"/>
      <c r="C27" s="71"/>
      <c r="D27" s="72">
        <f>SUM(D28:D32)</f>
        <v>629083</v>
      </c>
      <c r="E27" s="72">
        <f>SUM(E28:E32)</f>
        <v>0</v>
      </c>
      <c r="F27" s="72">
        <f>SUM(F28:F32)</f>
        <v>0</v>
      </c>
      <c r="G27" s="72">
        <f>SUM(G28:G32)</f>
        <v>0</v>
      </c>
      <c r="H27" s="72">
        <f>SUM(H28:H32)</f>
        <v>0</v>
      </c>
      <c r="I27" s="72">
        <f>SUM(I28:I32)</f>
        <v>0</v>
      </c>
      <c r="J27" s="72">
        <f>SUM(J28:J32)</f>
        <v>0</v>
      </c>
      <c r="K27" s="72">
        <f>SUM(K28:K32)</f>
        <v>0</v>
      </c>
      <c r="L27" s="72">
        <f>SUM(L28:L32)</f>
        <v>0</v>
      </c>
      <c r="M27" s="72">
        <f>SUM(M28:M32)</f>
        <v>0</v>
      </c>
      <c r="N27" s="72">
        <f>SUM(N28:N32)</f>
        <v>0</v>
      </c>
      <c r="O27" s="72">
        <f>SUM(D27:N27)</f>
        <v>629083</v>
      </c>
      <c r="P27" s="74">
        <f>(O27/P$46)</f>
        <v>343.76120218579234</v>
      </c>
      <c r="Q27" s="75"/>
    </row>
    <row r="28" spans="1:17">
      <c r="A28" s="63"/>
      <c r="B28" s="64">
        <v>341.3</v>
      </c>
      <c r="C28" s="65" t="s">
        <v>78</v>
      </c>
      <c r="D28" s="66">
        <v>19841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2" si="4">SUM(D28:N28)</f>
        <v>19841</v>
      </c>
      <c r="P28" s="67">
        <f>(O28/P$46)</f>
        <v>10.84207650273224</v>
      </c>
      <c r="Q28" s="68"/>
    </row>
    <row r="29" spans="1:17">
      <c r="A29" s="63"/>
      <c r="B29" s="64">
        <v>341.9</v>
      </c>
      <c r="C29" s="65" t="s">
        <v>79</v>
      </c>
      <c r="D29" s="66">
        <v>19420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19420</v>
      </c>
      <c r="P29" s="67">
        <f>(O29/P$46)</f>
        <v>10.612021857923498</v>
      </c>
      <c r="Q29" s="68"/>
    </row>
    <row r="30" spans="1:17">
      <c r="A30" s="63"/>
      <c r="B30" s="64">
        <v>342.1</v>
      </c>
      <c r="C30" s="65" t="s">
        <v>62</v>
      </c>
      <c r="D30" s="66">
        <v>200858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200858</v>
      </c>
      <c r="P30" s="67">
        <f>(O30/P$46)</f>
        <v>109.75846994535519</v>
      </c>
      <c r="Q30" s="68"/>
    </row>
    <row r="31" spans="1:17">
      <c r="A31" s="63"/>
      <c r="B31" s="64">
        <v>342.9</v>
      </c>
      <c r="C31" s="65" t="s">
        <v>36</v>
      </c>
      <c r="D31" s="66">
        <v>50145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50145</v>
      </c>
      <c r="P31" s="67">
        <f>(O31/P$46)</f>
        <v>27.401639344262296</v>
      </c>
      <c r="Q31" s="68"/>
    </row>
    <row r="32" spans="1:17">
      <c r="A32" s="63"/>
      <c r="B32" s="64">
        <v>343.4</v>
      </c>
      <c r="C32" s="65" t="s">
        <v>37</v>
      </c>
      <c r="D32" s="66">
        <v>338819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338819</v>
      </c>
      <c r="P32" s="67">
        <f>(O32/P$46)</f>
        <v>185.14699453551913</v>
      </c>
      <c r="Q32" s="68"/>
    </row>
    <row r="33" spans="1:120" ht="15.75">
      <c r="A33" s="69" t="s">
        <v>32</v>
      </c>
      <c r="B33" s="70"/>
      <c r="C33" s="71"/>
      <c r="D33" s="72">
        <f>SUM(D34:D36)</f>
        <v>36651</v>
      </c>
      <c r="E33" s="72">
        <f>SUM(E34:E36)</f>
        <v>0</v>
      </c>
      <c r="F33" s="72">
        <f>SUM(F34:F36)</f>
        <v>0</v>
      </c>
      <c r="G33" s="72">
        <f>SUM(G34:G36)</f>
        <v>0</v>
      </c>
      <c r="H33" s="72">
        <f>SUM(H34:H36)</f>
        <v>0</v>
      </c>
      <c r="I33" s="72">
        <f>SUM(I34:I36)</f>
        <v>0</v>
      </c>
      <c r="J33" s="72">
        <f>SUM(J34:J36)</f>
        <v>0</v>
      </c>
      <c r="K33" s="72">
        <f>SUM(K34:K36)</f>
        <v>0</v>
      </c>
      <c r="L33" s="72">
        <f>SUM(L34:L36)</f>
        <v>0</v>
      </c>
      <c r="M33" s="72">
        <f>SUM(M34:M36)</f>
        <v>0</v>
      </c>
      <c r="N33" s="72">
        <f>SUM(N34:N36)</f>
        <v>0</v>
      </c>
      <c r="O33" s="72">
        <f>SUM(D33:N33)</f>
        <v>36651</v>
      </c>
      <c r="P33" s="74">
        <f>(O33/P$46)</f>
        <v>20.027868852459015</v>
      </c>
      <c r="Q33" s="75"/>
    </row>
    <row r="34" spans="1:120">
      <c r="A34" s="76"/>
      <c r="B34" s="77">
        <v>351.1</v>
      </c>
      <c r="C34" s="78" t="s">
        <v>40</v>
      </c>
      <c r="D34" s="66">
        <v>3246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3246</v>
      </c>
      <c r="P34" s="67">
        <f>(O34/P$46)</f>
        <v>1.7737704918032786</v>
      </c>
      <c r="Q34" s="68"/>
    </row>
    <row r="35" spans="1:120">
      <c r="A35" s="76"/>
      <c r="B35" s="77">
        <v>351.3</v>
      </c>
      <c r="C35" s="78" t="s">
        <v>41</v>
      </c>
      <c r="D35" s="66">
        <v>511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6" si="5">SUM(D35:N35)</f>
        <v>511</v>
      </c>
      <c r="P35" s="67">
        <f>(O35/P$46)</f>
        <v>0.27923497267759562</v>
      </c>
      <c r="Q35" s="68"/>
    </row>
    <row r="36" spans="1:120">
      <c r="A36" s="76"/>
      <c r="B36" s="77">
        <v>354</v>
      </c>
      <c r="C36" s="78" t="s">
        <v>42</v>
      </c>
      <c r="D36" s="66">
        <v>32894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5"/>
        <v>32894</v>
      </c>
      <c r="P36" s="67">
        <f>(O36/P$46)</f>
        <v>17.974863387978143</v>
      </c>
      <c r="Q36" s="68"/>
    </row>
    <row r="37" spans="1:120" ht="15.75">
      <c r="A37" s="69" t="s">
        <v>3</v>
      </c>
      <c r="B37" s="70"/>
      <c r="C37" s="71"/>
      <c r="D37" s="72">
        <f>SUM(D38:D40)</f>
        <v>110539</v>
      </c>
      <c r="E37" s="72">
        <f>SUM(E38:E40)</f>
        <v>0</v>
      </c>
      <c r="F37" s="72">
        <f>SUM(F38:F40)</f>
        <v>0</v>
      </c>
      <c r="G37" s="72">
        <f>SUM(G38:G40)</f>
        <v>0</v>
      </c>
      <c r="H37" s="72">
        <f>SUM(H38:H40)</f>
        <v>0</v>
      </c>
      <c r="I37" s="72">
        <f>SUM(I38:I40)</f>
        <v>0</v>
      </c>
      <c r="J37" s="72">
        <f>SUM(J38:J40)</f>
        <v>0</v>
      </c>
      <c r="K37" s="72">
        <f>SUM(K38:K40)</f>
        <v>0</v>
      </c>
      <c r="L37" s="72">
        <f>SUM(L38:L40)</f>
        <v>0</v>
      </c>
      <c r="M37" s="72">
        <f>SUM(M38:M40)</f>
        <v>0</v>
      </c>
      <c r="N37" s="72">
        <f>SUM(N38:N40)</f>
        <v>0</v>
      </c>
      <c r="O37" s="72">
        <f>SUM(D37:N37)</f>
        <v>110539</v>
      </c>
      <c r="P37" s="74">
        <f>(O37/P$46)</f>
        <v>60.403825136612021</v>
      </c>
      <c r="Q37" s="75"/>
    </row>
    <row r="38" spans="1:120">
      <c r="A38" s="63"/>
      <c r="B38" s="64">
        <v>361.1</v>
      </c>
      <c r="C38" s="65" t="s">
        <v>43</v>
      </c>
      <c r="D38" s="66">
        <v>88843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88843</v>
      </c>
      <c r="P38" s="67">
        <f>(O38/P$46)</f>
        <v>48.548087431693986</v>
      </c>
      <c r="Q38" s="68"/>
    </row>
    <row r="39" spans="1:120">
      <c r="A39" s="63"/>
      <c r="B39" s="64">
        <v>364</v>
      </c>
      <c r="C39" s="65" t="s">
        <v>80</v>
      </c>
      <c r="D39" s="66">
        <v>21622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3" si="6">SUM(D39:N39)</f>
        <v>21622</v>
      </c>
      <c r="P39" s="67">
        <f>(O39/P$46)</f>
        <v>11.815300546448087</v>
      </c>
      <c r="Q39" s="68"/>
    </row>
    <row r="40" spans="1:120">
      <c r="A40" s="63"/>
      <c r="B40" s="64">
        <v>366</v>
      </c>
      <c r="C40" s="65" t="s">
        <v>45</v>
      </c>
      <c r="D40" s="66">
        <v>74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74</v>
      </c>
      <c r="P40" s="67">
        <f>(O40/P$46)</f>
        <v>4.0437158469945354E-2</v>
      </c>
      <c r="Q40" s="68"/>
    </row>
    <row r="41" spans="1:120" ht="15.75">
      <c r="A41" s="69" t="s">
        <v>33</v>
      </c>
      <c r="B41" s="70"/>
      <c r="C41" s="71"/>
      <c r="D41" s="72">
        <f>SUM(D42:D43)</f>
        <v>0</v>
      </c>
      <c r="E41" s="72">
        <f>SUM(E42:E43)</f>
        <v>0</v>
      </c>
      <c r="F41" s="72">
        <f>SUM(F42:F43)</f>
        <v>0</v>
      </c>
      <c r="G41" s="72">
        <f>SUM(G42:G43)</f>
        <v>341087</v>
      </c>
      <c r="H41" s="72">
        <f>SUM(H42:H43)</f>
        <v>0</v>
      </c>
      <c r="I41" s="72">
        <f>SUM(I42:I43)</f>
        <v>0</v>
      </c>
      <c r="J41" s="72">
        <f>SUM(J42:J43)</f>
        <v>0</v>
      </c>
      <c r="K41" s="72">
        <f>SUM(K42:K43)</f>
        <v>0</v>
      </c>
      <c r="L41" s="72">
        <f>SUM(L42:L43)</f>
        <v>0</v>
      </c>
      <c r="M41" s="72">
        <f>SUM(M42:M43)</f>
        <v>0</v>
      </c>
      <c r="N41" s="72">
        <f>SUM(N42:N43)</f>
        <v>0</v>
      </c>
      <c r="O41" s="72">
        <f t="shared" si="6"/>
        <v>341087</v>
      </c>
      <c r="P41" s="74">
        <f>(O41/P$46)</f>
        <v>186.3863387978142</v>
      </c>
      <c r="Q41" s="68"/>
    </row>
    <row r="42" spans="1:120">
      <c r="A42" s="63"/>
      <c r="B42" s="64">
        <v>381</v>
      </c>
      <c r="C42" s="65" t="s">
        <v>47</v>
      </c>
      <c r="D42" s="66">
        <v>0</v>
      </c>
      <c r="E42" s="66">
        <v>0</v>
      </c>
      <c r="F42" s="66">
        <v>0</v>
      </c>
      <c r="G42" s="66">
        <v>5388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5388</v>
      </c>
      <c r="P42" s="67">
        <f>(O42/P$46)</f>
        <v>2.944262295081967</v>
      </c>
      <c r="Q42" s="68"/>
    </row>
    <row r="43" spans="1:120" ht="15.75" thickBot="1">
      <c r="A43" s="63"/>
      <c r="B43" s="64">
        <v>383.1</v>
      </c>
      <c r="C43" s="65" t="s">
        <v>124</v>
      </c>
      <c r="D43" s="66">
        <v>0</v>
      </c>
      <c r="E43" s="66">
        <v>0</v>
      </c>
      <c r="F43" s="66">
        <v>0</v>
      </c>
      <c r="G43" s="66">
        <v>335699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335699</v>
      </c>
      <c r="P43" s="67">
        <f>(O43/P$46)</f>
        <v>183.44207650273225</v>
      </c>
      <c r="Q43" s="68"/>
    </row>
    <row r="44" spans="1:120" ht="16.5" thickBot="1">
      <c r="A44" s="79" t="s">
        <v>38</v>
      </c>
      <c r="B44" s="80"/>
      <c r="C44" s="81"/>
      <c r="D44" s="82">
        <f>SUM(D5,D15,D19,D27,D33,D37,D41)</f>
        <v>10429939</v>
      </c>
      <c r="E44" s="82">
        <f>SUM(E5,E15,E19,E27,E33,E37,E41)</f>
        <v>0</v>
      </c>
      <c r="F44" s="82">
        <f>SUM(F5,F15,F19,F27,F33,F37,F41)</f>
        <v>0</v>
      </c>
      <c r="G44" s="82">
        <f>SUM(G5,G15,G19,G27,G33,G37,G41)</f>
        <v>341087</v>
      </c>
      <c r="H44" s="82">
        <f>SUM(H5,H15,H19,H27,H33,H37,H41)</f>
        <v>0</v>
      </c>
      <c r="I44" s="82">
        <f>SUM(I5,I15,I19,I27,I33,I37,I41)</f>
        <v>0</v>
      </c>
      <c r="J44" s="82">
        <f>SUM(J5,J15,J19,J27,J33,J37,J41)</f>
        <v>0</v>
      </c>
      <c r="K44" s="82">
        <f>SUM(K5,K15,K19,K27,K33,K37,K41)</f>
        <v>0</v>
      </c>
      <c r="L44" s="82">
        <f>SUM(L5,L15,L19,L27,L33,L37,L41)</f>
        <v>0</v>
      </c>
      <c r="M44" s="82">
        <f>SUM(M5,M15,M19,M27,M33,M37,M41)</f>
        <v>0</v>
      </c>
      <c r="N44" s="82">
        <f>SUM(N5,N15,N19,N27,N33,N37,N41)</f>
        <v>0</v>
      </c>
      <c r="O44" s="82">
        <f>SUM(D44:N44)</f>
        <v>10771026</v>
      </c>
      <c r="P44" s="83">
        <f>(O44/P$46)</f>
        <v>5885.8065573770491</v>
      </c>
      <c r="Q44" s="61"/>
      <c r="R44" s="84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</row>
    <row r="45" spans="1:120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1:120">
      <c r="A46" s="89"/>
      <c r="B46" s="9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4" t="s">
        <v>125</v>
      </c>
      <c r="N46" s="94"/>
      <c r="O46" s="94"/>
      <c r="P46" s="92">
        <v>1830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59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4193548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4193548</v>
      </c>
      <c r="O5" s="33">
        <f t="shared" ref="O5:O42" si="1">(N5/O$44)</f>
        <v>2355.9258426966294</v>
      </c>
      <c r="P5" s="6"/>
    </row>
    <row r="6" spans="1:133">
      <c r="A6" s="12"/>
      <c r="B6" s="25">
        <v>311</v>
      </c>
      <c r="C6" s="20" t="s">
        <v>2</v>
      </c>
      <c r="D6" s="46">
        <v>3749922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3749922</v>
      </c>
      <c r="O6" s="47">
        <f t="shared" si="1"/>
        <v>2106.6977528089888</v>
      </c>
      <c r="P6" s="9"/>
    </row>
    <row r="7" spans="1:133">
      <c r="A7" s="12"/>
      <c r="B7" s="25">
        <v>312.10000000000002</v>
      </c>
      <c r="C7" s="20" t="s">
        <v>10</v>
      </c>
      <c r="D7" s="46">
        <v>50972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50972</v>
      </c>
      <c r="O7" s="47">
        <f t="shared" si="1"/>
        <v>28.635955056179775</v>
      </c>
      <c r="P7" s="9"/>
    </row>
    <row r="8" spans="1:133">
      <c r="A8" s="12"/>
      <c r="B8" s="25">
        <v>314.10000000000002</v>
      </c>
      <c r="C8" s="20" t="s">
        <v>11</v>
      </c>
      <c r="D8" s="46">
        <v>242584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242584</v>
      </c>
      <c r="O8" s="47">
        <f t="shared" si="1"/>
        <v>136.28314606741574</v>
      </c>
      <c r="P8" s="9"/>
    </row>
    <row r="9" spans="1:133">
      <c r="A9" s="12"/>
      <c r="B9" s="25">
        <v>314.3</v>
      </c>
      <c r="C9" s="20" t="s">
        <v>12</v>
      </c>
      <c r="D9" s="46">
        <v>83692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83692</v>
      </c>
      <c r="O9" s="47">
        <f t="shared" si="1"/>
        <v>47.017977528089887</v>
      </c>
      <c r="P9" s="9"/>
    </row>
    <row r="10" spans="1:133">
      <c r="A10" s="12"/>
      <c r="B10" s="25">
        <v>314.8</v>
      </c>
      <c r="C10" s="20" t="s">
        <v>14</v>
      </c>
      <c r="D10" s="46">
        <v>16532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16532</v>
      </c>
      <c r="O10" s="47">
        <f t="shared" si="1"/>
        <v>9.2876404494382019</v>
      </c>
      <c r="P10" s="9"/>
    </row>
    <row r="11" spans="1:133">
      <c r="A11" s="12"/>
      <c r="B11" s="25">
        <v>315</v>
      </c>
      <c r="C11" s="20" t="s">
        <v>72</v>
      </c>
      <c r="D11" s="46">
        <v>47337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47337</v>
      </c>
      <c r="O11" s="47">
        <f t="shared" si="1"/>
        <v>26.593820224719103</v>
      </c>
      <c r="P11" s="9"/>
    </row>
    <row r="12" spans="1:133">
      <c r="A12" s="12"/>
      <c r="B12" s="25">
        <v>316</v>
      </c>
      <c r="C12" s="20" t="s">
        <v>73</v>
      </c>
      <c r="D12" s="46">
        <v>2509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2509</v>
      </c>
      <c r="O12" s="47">
        <f t="shared" si="1"/>
        <v>1.4095505617977528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442109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442109</v>
      </c>
      <c r="O13" s="45">
        <f t="shared" si="1"/>
        <v>248.37584269662921</v>
      </c>
      <c r="P13" s="10"/>
    </row>
    <row r="14" spans="1:133">
      <c r="A14" s="12"/>
      <c r="B14" s="25">
        <v>322</v>
      </c>
      <c r="C14" s="20" t="s">
        <v>0</v>
      </c>
      <c r="D14" s="46">
        <v>250182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250182</v>
      </c>
      <c r="O14" s="47">
        <f t="shared" si="1"/>
        <v>140.55168539325842</v>
      </c>
      <c r="P14" s="9"/>
    </row>
    <row r="15" spans="1:133">
      <c r="A15" s="12"/>
      <c r="B15" s="25">
        <v>323.10000000000002</v>
      </c>
      <c r="C15" s="20" t="s">
        <v>17</v>
      </c>
      <c r="D15" s="46">
        <v>167505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167505</v>
      </c>
      <c r="O15" s="47">
        <f t="shared" si="1"/>
        <v>94.103932584269657</v>
      </c>
      <c r="P15" s="9"/>
    </row>
    <row r="16" spans="1:133">
      <c r="A16" s="12"/>
      <c r="B16" s="25">
        <v>329</v>
      </c>
      <c r="C16" s="20" t="s">
        <v>18</v>
      </c>
      <c r="D16" s="46">
        <v>24422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24422</v>
      </c>
      <c r="O16" s="47">
        <f t="shared" si="1"/>
        <v>13.720224719101124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224818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224818</v>
      </c>
      <c r="O17" s="45">
        <f t="shared" si="1"/>
        <v>126.30224719101123</v>
      </c>
      <c r="P17" s="10"/>
    </row>
    <row r="18" spans="1:16">
      <c r="A18" s="12"/>
      <c r="B18" s="25">
        <v>331.2</v>
      </c>
      <c r="C18" s="20" t="s">
        <v>83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0.5617977528089888</v>
      </c>
      <c r="P18" s="9"/>
    </row>
    <row r="19" spans="1:16">
      <c r="A19" s="12"/>
      <c r="B19" s="25">
        <v>335.12</v>
      </c>
      <c r="C19" s="20" t="s">
        <v>75</v>
      </c>
      <c r="D19" s="46">
        <v>40617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40617</v>
      </c>
      <c r="O19" s="47">
        <f t="shared" si="1"/>
        <v>22.818539325842696</v>
      </c>
      <c r="P19" s="9"/>
    </row>
    <row r="20" spans="1:16">
      <c r="A20" s="12"/>
      <c r="B20" s="25">
        <v>335.15</v>
      </c>
      <c r="C20" s="20" t="s">
        <v>76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7.8651685393258425E-2</v>
      </c>
      <c r="P20" s="9"/>
    </row>
    <row r="21" spans="1:16">
      <c r="A21" s="12"/>
      <c r="B21" s="25">
        <v>335.18</v>
      </c>
      <c r="C21" s="20" t="s">
        <v>77</v>
      </c>
      <c r="D21" s="46">
        <v>132075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132075</v>
      </c>
      <c r="O21" s="47">
        <f t="shared" si="1"/>
        <v>74.199438202247194</v>
      </c>
      <c r="P21" s="9"/>
    </row>
    <row r="22" spans="1:16">
      <c r="A22" s="12"/>
      <c r="B22" s="25">
        <v>335.49</v>
      </c>
      <c r="C22" s="20" t="s">
        <v>24</v>
      </c>
      <c r="D22" s="46">
        <v>1557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1557</v>
      </c>
      <c r="O22" s="47">
        <f t="shared" si="1"/>
        <v>0.87471910112359552</v>
      </c>
      <c r="P22" s="9"/>
    </row>
    <row r="23" spans="1:16">
      <c r="A23" s="12"/>
      <c r="B23" s="25">
        <v>335.9</v>
      </c>
      <c r="C23" s="20" t="s">
        <v>25</v>
      </c>
      <c r="D23" s="46">
        <v>8720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8720</v>
      </c>
      <c r="O23" s="47">
        <f t="shared" si="1"/>
        <v>4.8988764044943824</v>
      </c>
      <c r="P23" s="9"/>
    </row>
    <row r="24" spans="1:16">
      <c r="A24" s="12"/>
      <c r="B24" s="25">
        <v>338</v>
      </c>
      <c r="C24" s="20" t="s">
        <v>26</v>
      </c>
      <c r="D24" s="46">
        <v>40709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40709</v>
      </c>
      <c r="O24" s="47">
        <f t="shared" si="1"/>
        <v>22.870224719101124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SUM(D26:D30)</f>
        <v>581465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581465</v>
      </c>
      <c r="O25" s="45">
        <f t="shared" si="1"/>
        <v>326.66573033707863</v>
      </c>
      <c r="P25" s="10"/>
    </row>
    <row r="26" spans="1:16">
      <c r="A26" s="12"/>
      <c r="B26" s="25">
        <v>341.3</v>
      </c>
      <c r="C26" s="20" t="s">
        <v>78</v>
      </c>
      <c r="D26" s="46">
        <v>9545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9545</v>
      </c>
      <c r="O26" s="47">
        <f t="shared" si="1"/>
        <v>5.3623595505617976</v>
      </c>
      <c r="P26" s="9"/>
    </row>
    <row r="27" spans="1:16">
      <c r="A27" s="12"/>
      <c r="B27" s="25">
        <v>341.9</v>
      </c>
      <c r="C27" s="20" t="s">
        <v>79</v>
      </c>
      <c r="D27" s="46">
        <v>10541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10541</v>
      </c>
      <c r="O27" s="47">
        <f t="shared" si="1"/>
        <v>5.9219101123595506</v>
      </c>
      <c r="P27" s="9"/>
    </row>
    <row r="28" spans="1:16">
      <c r="A28" s="12"/>
      <c r="B28" s="25">
        <v>342.1</v>
      </c>
      <c r="C28" s="20" t="s">
        <v>62</v>
      </c>
      <c r="D28" s="46">
        <v>203515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203515</v>
      </c>
      <c r="O28" s="47">
        <f t="shared" si="1"/>
        <v>114.33426966292134</v>
      </c>
      <c r="P28" s="9"/>
    </row>
    <row r="29" spans="1:16">
      <c r="A29" s="12"/>
      <c r="B29" s="25">
        <v>342.9</v>
      </c>
      <c r="C29" s="20" t="s">
        <v>36</v>
      </c>
      <c r="D29" s="46">
        <v>59194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59194</v>
      </c>
      <c r="O29" s="47">
        <f t="shared" si="1"/>
        <v>33.255056179775281</v>
      </c>
      <c r="P29" s="9"/>
    </row>
    <row r="30" spans="1:16">
      <c r="A30" s="12"/>
      <c r="B30" s="25">
        <v>343.4</v>
      </c>
      <c r="C30" s="20" t="s">
        <v>37</v>
      </c>
      <c r="D30" s="46">
        <v>298670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298670</v>
      </c>
      <c r="O30" s="47">
        <f t="shared" si="1"/>
        <v>167.79213483146069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SUM(D32:D34)</f>
        <v>101094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101094</v>
      </c>
      <c r="O31" s="45">
        <f t="shared" si="1"/>
        <v>56.794382022471908</v>
      </c>
      <c r="P31" s="10"/>
    </row>
    <row r="32" spans="1:16">
      <c r="A32" s="13"/>
      <c r="B32" s="39">
        <v>351.1</v>
      </c>
      <c r="C32" s="21" t="s">
        <v>40</v>
      </c>
      <c r="D32" s="46">
        <v>5697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5697</v>
      </c>
      <c r="O32" s="47">
        <f t="shared" si="1"/>
        <v>3.2005617977528091</v>
      </c>
      <c r="P32" s="9"/>
    </row>
    <row r="33" spans="1:119">
      <c r="A33" s="13"/>
      <c r="B33" s="39">
        <v>351.3</v>
      </c>
      <c r="C33" s="21" t="s">
        <v>41</v>
      </c>
      <c r="D33" s="46">
        <v>472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472</v>
      </c>
      <c r="O33" s="47">
        <f t="shared" si="1"/>
        <v>0.26516853932584272</v>
      </c>
      <c r="P33" s="9"/>
    </row>
    <row r="34" spans="1:119">
      <c r="A34" s="13"/>
      <c r="B34" s="39">
        <v>354</v>
      </c>
      <c r="C34" s="21" t="s">
        <v>42</v>
      </c>
      <c r="D34" s="46">
        <v>94925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94925</v>
      </c>
      <c r="O34" s="47">
        <f t="shared" si="1"/>
        <v>53.328651685393261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SUM(D36:D39)</f>
        <v>43106</v>
      </c>
      <c r="E35" s="32">
        <f t="shared" si="8"/>
        <v>0</v>
      </c>
      <c r="F35" s="32">
        <f t="shared" si="8"/>
        <v>0</v>
      </c>
      <c r="G35" s="32">
        <f t="shared" si="8"/>
        <v>38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43144</v>
      </c>
      <c r="O35" s="45">
        <f t="shared" si="1"/>
        <v>24.238202247191012</v>
      </c>
      <c r="P35" s="10"/>
    </row>
    <row r="36" spans="1:119">
      <c r="A36" s="12"/>
      <c r="B36" s="25">
        <v>361.1</v>
      </c>
      <c r="C36" s="20" t="s">
        <v>43</v>
      </c>
      <c r="D36" s="46">
        <v>31048</v>
      </c>
      <c r="E36" s="46">
        <v>0</v>
      </c>
      <c r="F36" s="46">
        <v>0</v>
      </c>
      <c r="G36" s="46">
        <v>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31086</v>
      </c>
      <c r="O36" s="47">
        <f t="shared" si="1"/>
        <v>17.464044943820223</v>
      </c>
      <c r="P36" s="9"/>
    </row>
    <row r="37" spans="1:119">
      <c r="A37" s="12"/>
      <c r="B37" s="25">
        <v>361.3</v>
      </c>
      <c r="C37" s="20" t="s">
        <v>84</v>
      </c>
      <c r="D37" s="46">
        <v>-4395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-4395</v>
      </c>
      <c r="O37" s="47">
        <f t="shared" si="1"/>
        <v>-2.4691011235955056</v>
      </c>
      <c r="P37" s="9"/>
    </row>
    <row r="38" spans="1:119">
      <c r="A38" s="12"/>
      <c r="B38" s="25">
        <v>364</v>
      </c>
      <c r="C38" s="20" t="s">
        <v>80</v>
      </c>
      <c r="D38" s="46">
        <v>7500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7500</v>
      </c>
      <c r="O38" s="47">
        <f t="shared" si="1"/>
        <v>4.213483146067416</v>
      </c>
      <c r="P38" s="9"/>
    </row>
    <row r="39" spans="1:119">
      <c r="A39" s="12"/>
      <c r="B39" s="25">
        <v>366</v>
      </c>
      <c r="C39" s="20" t="s">
        <v>45</v>
      </c>
      <c r="D39" s="46">
        <v>8953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8953</v>
      </c>
      <c r="O39" s="47">
        <f t="shared" si="1"/>
        <v>5.0297752808988765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0</v>
      </c>
      <c r="F40" s="32">
        <f t="shared" si="9"/>
        <v>0</v>
      </c>
      <c r="G40" s="32">
        <f t="shared" si="9"/>
        <v>300000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300000</v>
      </c>
      <c r="O40" s="45">
        <f t="shared" si="1"/>
        <v>168.53932584269663</v>
      </c>
      <c r="P40" s="9"/>
    </row>
    <row r="41" spans="1:119" ht="15.75" thickBot="1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0</v>
      </c>
      <c r="G41" s="46">
        <v>300000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300000</v>
      </c>
      <c r="O41" s="47">
        <f t="shared" si="1"/>
        <v>168.53932584269663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0">SUM(D5,D13,D17,D25,D31,D35,D40)</f>
        <v>5586140</v>
      </c>
      <c r="E42" s="15">
        <f t="shared" si="10"/>
        <v>0</v>
      </c>
      <c r="F42" s="15">
        <f t="shared" si="10"/>
        <v>0</v>
      </c>
      <c r="G42" s="15">
        <f t="shared" si="10"/>
        <v>300038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5886178</v>
      </c>
      <c r="O42" s="38">
        <f t="shared" si="1"/>
        <v>3306.8415730337078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85</v>
      </c>
      <c r="M44" s="118"/>
      <c r="N44" s="118"/>
      <c r="O44" s="43">
        <v>1780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4022154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4022154</v>
      </c>
      <c r="O5" s="33">
        <f t="shared" ref="O5:O42" si="1">(N5/O$44)</f>
        <v>2237.015572858732</v>
      </c>
      <c r="P5" s="6"/>
    </row>
    <row r="6" spans="1:133">
      <c r="A6" s="12"/>
      <c r="B6" s="25">
        <v>311</v>
      </c>
      <c r="C6" s="20" t="s">
        <v>2</v>
      </c>
      <c r="D6" s="46">
        <v>3611937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3611937</v>
      </c>
      <c r="O6" s="47">
        <f t="shared" si="1"/>
        <v>2008.8637374860957</v>
      </c>
      <c r="P6" s="9"/>
    </row>
    <row r="7" spans="1:133">
      <c r="A7" s="12"/>
      <c r="B7" s="25">
        <v>312.10000000000002</v>
      </c>
      <c r="C7" s="20" t="s">
        <v>10</v>
      </c>
      <c r="D7" s="46">
        <v>49504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49504</v>
      </c>
      <c r="O7" s="47">
        <f t="shared" si="1"/>
        <v>27.53281423804227</v>
      </c>
      <c r="P7" s="9"/>
    </row>
    <row r="8" spans="1:133">
      <c r="A8" s="12"/>
      <c r="B8" s="25">
        <v>314.10000000000002</v>
      </c>
      <c r="C8" s="20" t="s">
        <v>11</v>
      </c>
      <c r="D8" s="46">
        <v>216909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216909</v>
      </c>
      <c r="O8" s="47">
        <f t="shared" si="1"/>
        <v>120.63904338153503</v>
      </c>
      <c r="P8" s="9"/>
    </row>
    <row r="9" spans="1:133">
      <c r="A9" s="12"/>
      <c r="B9" s="25">
        <v>314.3</v>
      </c>
      <c r="C9" s="20" t="s">
        <v>12</v>
      </c>
      <c r="D9" s="46">
        <v>79478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79478</v>
      </c>
      <c r="O9" s="47">
        <f t="shared" si="1"/>
        <v>44.203559510567295</v>
      </c>
      <c r="P9" s="9"/>
    </row>
    <row r="10" spans="1:133">
      <c r="A10" s="12"/>
      <c r="B10" s="25">
        <v>314.8</v>
      </c>
      <c r="C10" s="20" t="s">
        <v>14</v>
      </c>
      <c r="D10" s="46">
        <v>10362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10362</v>
      </c>
      <c r="O10" s="47">
        <f t="shared" si="1"/>
        <v>5.7630700778642936</v>
      </c>
      <c r="P10" s="9"/>
    </row>
    <row r="11" spans="1:133">
      <c r="A11" s="12"/>
      <c r="B11" s="25">
        <v>315</v>
      </c>
      <c r="C11" s="20" t="s">
        <v>72</v>
      </c>
      <c r="D11" s="46">
        <v>51475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51475</v>
      </c>
      <c r="O11" s="47">
        <f t="shared" si="1"/>
        <v>28.629032258064516</v>
      </c>
      <c r="P11" s="9"/>
    </row>
    <row r="12" spans="1:133">
      <c r="A12" s="12"/>
      <c r="B12" s="25">
        <v>316</v>
      </c>
      <c r="C12" s="20" t="s">
        <v>73</v>
      </c>
      <c r="D12" s="46">
        <v>2489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2489</v>
      </c>
      <c r="O12" s="47">
        <f t="shared" si="1"/>
        <v>1.3843159065628476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331219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331219</v>
      </c>
      <c r="O13" s="45">
        <f t="shared" si="1"/>
        <v>184.21523915461623</v>
      </c>
      <c r="P13" s="10"/>
    </row>
    <row r="14" spans="1:133">
      <c r="A14" s="12"/>
      <c r="B14" s="25">
        <v>322</v>
      </c>
      <c r="C14" s="20" t="s">
        <v>0</v>
      </c>
      <c r="D14" s="46">
        <v>159005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159005</v>
      </c>
      <c r="O14" s="47">
        <f t="shared" si="1"/>
        <v>88.434371523915459</v>
      </c>
      <c r="P14" s="9"/>
    </row>
    <row r="15" spans="1:133">
      <c r="A15" s="12"/>
      <c r="B15" s="25">
        <v>323.10000000000002</v>
      </c>
      <c r="C15" s="20" t="s">
        <v>17</v>
      </c>
      <c r="D15" s="46">
        <v>151526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151526</v>
      </c>
      <c r="O15" s="47">
        <f t="shared" si="1"/>
        <v>84.274749721913238</v>
      </c>
      <c r="P15" s="9"/>
    </row>
    <row r="16" spans="1:133">
      <c r="A16" s="12"/>
      <c r="B16" s="25">
        <v>329</v>
      </c>
      <c r="C16" s="20" t="s">
        <v>18</v>
      </c>
      <c r="D16" s="46">
        <v>20688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20688</v>
      </c>
      <c r="O16" s="47">
        <f t="shared" si="1"/>
        <v>11.506117908787541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SUM(D18:D25)</f>
        <v>263987</v>
      </c>
      <c r="E17" s="32">
        <f t="shared" si="5"/>
        <v>0</v>
      </c>
      <c r="F17" s="32">
        <f t="shared" si="5"/>
        <v>0</v>
      </c>
      <c r="G17" s="32">
        <f t="shared" si="5"/>
        <v>119415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383402</v>
      </c>
      <c r="O17" s="45">
        <f t="shared" si="1"/>
        <v>213.23804226918799</v>
      </c>
      <c r="P17" s="10"/>
    </row>
    <row r="18" spans="1:16">
      <c r="A18" s="12"/>
      <c r="B18" s="25">
        <v>331.35</v>
      </c>
      <c r="C18" s="20" t="s">
        <v>74</v>
      </c>
      <c r="D18" s="46">
        <v>0</v>
      </c>
      <c r="E18" s="46">
        <v>0</v>
      </c>
      <c r="F18" s="46">
        <v>0</v>
      </c>
      <c r="G18" s="46">
        <v>119415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119415</v>
      </c>
      <c r="O18" s="47">
        <f t="shared" si="1"/>
        <v>66.41546162402669</v>
      </c>
      <c r="P18" s="9"/>
    </row>
    <row r="19" spans="1:16">
      <c r="A19" s="12"/>
      <c r="B19" s="25">
        <v>334.32</v>
      </c>
      <c r="C19" s="20" t="s">
        <v>61</v>
      </c>
      <c r="D19" s="46">
        <v>47465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47465</v>
      </c>
      <c r="O19" s="47">
        <f t="shared" si="1"/>
        <v>26.398776418242491</v>
      </c>
      <c r="P19" s="9"/>
    </row>
    <row r="20" spans="1:16">
      <c r="A20" s="12"/>
      <c r="B20" s="25">
        <v>335.12</v>
      </c>
      <c r="C20" s="20" t="s">
        <v>75</v>
      </c>
      <c r="D20" s="46">
        <v>38560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38560</v>
      </c>
      <c r="O20" s="47">
        <f t="shared" si="1"/>
        <v>21.446051167964406</v>
      </c>
      <c r="P20" s="9"/>
    </row>
    <row r="21" spans="1:16">
      <c r="A21" s="12"/>
      <c r="B21" s="25">
        <v>335.15</v>
      </c>
      <c r="C21" s="20" t="s">
        <v>76</v>
      </c>
      <c r="D21" s="46">
        <v>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</v>
      </c>
      <c r="O21" s="47">
        <f t="shared" si="1"/>
        <v>7.7864293659621803E-2</v>
      </c>
      <c r="P21" s="9"/>
    </row>
    <row r="22" spans="1:16">
      <c r="A22" s="12"/>
      <c r="B22" s="25">
        <v>335.18</v>
      </c>
      <c r="C22" s="20" t="s">
        <v>77</v>
      </c>
      <c r="D22" s="46">
        <v>122640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122640</v>
      </c>
      <c r="O22" s="47">
        <f t="shared" si="1"/>
        <v>68.209121245828698</v>
      </c>
      <c r="P22" s="9"/>
    </row>
    <row r="23" spans="1:16">
      <c r="A23" s="12"/>
      <c r="B23" s="25">
        <v>335.49</v>
      </c>
      <c r="C23" s="20" t="s">
        <v>24</v>
      </c>
      <c r="D23" s="46">
        <v>1971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1971</v>
      </c>
      <c r="O23" s="47">
        <f t="shared" si="1"/>
        <v>1.0962180200222469</v>
      </c>
      <c r="P23" s="9"/>
    </row>
    <row r="24" spans="1:16">
      <c r="A24" s="12"/>
      <c r="B24" s="25">
        <v>335.9</v>
      </c>
      <c r="C24" s="20" t="s">
        <v>25</v>
      </c>
      <c r="D24" s="46">
        <v>8466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8466</v>
      </c>
      <c r="O24" s="47">
        <f t="shared" si="1"/>
        <v>4.7085650723025587</v>
      </c>
      <c r="P24" s="9"/>
    </row>
    <row r="25" spans="1:16">
      <c r="A25" s="12"/>
      <c r="B25" s="25">
        <v>338</v>
      </c>
      <c r="C25" s="20" t="s">
        <v>26</v>
      </c>
      <c r="D25" s="46">
        <v>44745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44745</v>
      </c>
      <c r="O25" s="47">
        <f t="shared" si="1"/>
        <v>24.885984427141267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SUM(D27:D31)</f>
        <v>567151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567151</v>
      </c>
      <c r="O26" s="45">
        <f t="shared" si="1"/>
        <v>315.43437152391544</v>
      </c>
      <c r="P26" s="10"/>
    </row>
    <row r="27" spans="1:16">
      <c r="A27" s="12"/>
      <c r="B27" s="25">
        <v>341.3</v>
      </c>
      <c r="C27" s="20" t="s">
        <v>78</v>
      </c>
      <c r="D27" s="46">
        <v>12491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12491</v>
      </c>
      <c r="O27" s="47">
        <f t="shared" si="1"/>
        <v>6.9471635150166851</v>
      </c>
      <c r="P27" s="9"/>
    </row>
    <row r="28" spans="1:16">
      <c r="A28" s="12"/>
      <c r="B28" s="25">
        <v>341.9</v>
      </c>
      <c r="C28" s="20" t="s">
        <v>79</v>
      </c>
      <c r="D28" s="46">
        <v>8024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8024</v>
      </c>
      <c r="O28" s="47">
        <f t="shared" si="1"/>
        <v>4.4627363737486094</v>
      </c>
      <c r="P28" s="9"/>
    </row>
    <row r="29" spans="1:16">
      <c r="A29" s="12"/>
      <c r="B29" s="25">
        <v>342.1</v>
      </c>
      <c r="C29" s="20" t="s">
        <v>62</v>
      </c>
      <c r="D29" s="46">
        <v>185002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185002</v>
      </c>
      <c r="O29" s="47">
        <f t="shared" si="1"/>
        <v>102.8932146829811</v>
      </c>
      <c r="P29" s="9"/>
    </row>
    <row r="30" spans="1:16">
      <c r="A30" s="12"/>
      <c r="B30" s="25">
        <v>342.9</v>
      </c>
      <c r="C30" s="20" t="s">
        <v>36</v>
      </c>
      <c r="D30" s="46">
        <v>67517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67517</v>
      </c>
      <c r="O30" s="47">
        <f t="shared" si="1"/>
        <v>37.551167964404897</v>
      </c>
      <c r="P30" s="9"/>
    </row>
    <row r="31" spans="1:16">
      <c r="A31" s="12"/>
      <c r="B31" s="25">
        <v>343.4</v>
      </c>
      <c r="C31" s="20" t="s">
        <v>37</v>
      </c>
      <c r="D31" s="46">
        <v>294117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294117</v>
      </c>
      <c r="O31" s="47">
        <f t="shared" si="1"/>
        <v>163.58008898776419</v>
      </c>
      <c r="P31" s="9"/>
    </row>
    <row r="32" spans="1:16" ht="15.75">
      <c r="A32" s="29" t="s">
        <v>32</v>
      </c>
      <c r="B32" s="30"/>
      <c r="C32" s="31"/>
      <c r="D32" s="32">
        <f t="shared" ref="D32:M32" si="7">SUM(D33:D35)</f>
        <v>14201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14201</v>
      </c>
      <c r="O32" s="45">
        <f t="shared" si="1"/>
        <v>7.8982202447163514</v>
      </c>
      <c r="P32" s="10"/>
    </row>
    <row r="33" spans="1:119">
      <c r="A33" s="13"/>
      <c r="B33" s="39">
        <v>351.1</v>
      </c>
      <c r="C33" s="21" t="s">
        <v>40</v>
      </c>
      <c r="D33" s="46">
        <v>4618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4618</v>
      </c>
      <c r="O33" s="47">
        <f t="shared" si="1"/>
        <v>2.5684093437152393</v>
      </c>
      <c r="P33" s="9"/>
    </row>
    <row r="34" spans="1:119">
      <c r="A34" s="13"/>
      <c r="B34" s="39">
        <v>351.3</v>
      </c>
      <c r="C34" s="21" t="s">
        <v>41</v>
      </c>
      <c r="D34" s="46">
        <v>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369</v>
      </c>
      <c r="O34" s="47">
        <f t="shared" si="1"/>
        <v>0.20522803114571747</v>
      </c>
      <c r="P34" s="9"/>
    </row>
    <row r="35" spans="1:119">
      <c r="A35" s="13"/>
      <c r="B35" s="39">
        <v>354</v>
      </c>
      <c r="C35" s="21" t="s">
        <v>42</v>
      </c>
      <c r="D35" s="46">
        <v>9214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9214</v>
      </c>
      <c r="O35" s="47">
        <f t="shared" si="1"/>
        <v>5.124582869855395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SUM(D37:D39)</f>
        <v>55467</v>
      </c>
      <c r="E36" s="32">
        <f t="shared" si="8"/>
        <v>0</v>
      </c>
      <c r="F36" s="32">
        <f t="shared" si="8"/>
        <v>0</v>
      </c>
      <c r="G36" s="32">
        <f t="shared" si="8"/>
        <v>77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55544</v>
      </c>
      <c r="O36" s="45">
        <f t="shared" si="1"/>
        <v>30.892102335928811</v>
      </c>
      <c r="P36" s="10"/>
    </row>
    <row r="37" spans="1:119">
      <c r="A37" s="12"/>
      <c r="B37" s="25">
        <v>361.1</v>
      </c>
      <c r="C37" s="20" t="s">
        <v>43</v>
      </c>
      <c r="D37" s="46">
        <v>17967</v>
      </c>
      <c r="E37" s="46">
        <v>0</v>
      </c>
      <c r="F37" s="46">
        <v>0</v>
      </c>
      <c r="G37" s="46">
        <v>77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18044</v>
      </c>
      <c r="O37" s="47">
        <f t="shared" si="1"/>
        <v>10.03559510567297</v>
      </c>
      <c r="P37" s="9"/>
    </row>
    <row r="38" spans="1:119">
      <c r="A38" s="12"/>
      <c r="B38" s="25">
        <v>364</v>
      </c>
      <c r="C38" s="20" t="s">
        <v>80</v>
      </c>
      <c r="D38" s="46">
        <v>7000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7000</v>
      </c>
      <c r="O38" s="47">
        <f t="shared" si="1"/>
        <v>3.8932146829810903</v>
      </c>
      <c r="P38" s="9"/>
    </row>
    <row r="39" spans="1:119">
      <c r="A39" s="12"/>
      <c r="B39" s="25">
        <v>366</v>
      </c>
      <c r="C39" s="20" t="s">
        <v>45</v>
      </c>
      <c r="D39" s="46">
        <v>30500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30500</v>
      </c>
      <c r="O39" s="47">
        <f t="shared" si="1"/>
        <v>16.963292547274751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0</v>
      </c>
      <c r="F40" s="32">
        <f t="shared" si="9"/>
        <v>0</v>
      </c>
      <c r="G40" s="32">
        <f t="shared" si="9"/>
        <v>325000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325000</v>
      </c>
      <c r="O40" s="45">
        <f t="shared" si="1"/>
        <v>180.7563959955506</v>
      </c>
      <c r="P40" s="9"/>
    </row>
    <row r="41" spans="1:119" ht="15.75" thickBot="1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0</v>
      </c>
      <c r="G41" s="46">
        <v>325000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325000</v>
      </c>
      <c r="O41" s="47">
        <f t="shared" si="1"/>
        <v>180.7563959955506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0">SUM(D5,D13,D17,D26,D32,D36,D40)</f>
        <v>5254179</v>
      </c>
      <c r="E42" s="15">
        <f t="shared" si="10"/>
        <v>0</v>
      </c>
      <c r="F42" s="15">
        <f t="shared" si="10"/>
        <v>0</v>
      </c>
      <c r="G42" s="15">
        <f t="shared" si="10"/>
        <v>444492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5698671</v>
      </c>
      <c r="O42" s="38">
        <f t="shared" si="1"/>
        <v>3169.4499443826476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81</v>
      </c>
      <c r="M44" s="118"/>
      <c r="N44" s="118"/>
      <c r="O44" s="43">
        <v>1798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3827529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3827529</v>
      </c>
      <c r="O5" s="33">
        <f t="shared" ref="O5:O40" si="1">(N5/O$42)</f>
        <v>2118.1676812396236</v>
      </c>
      <c r="P5" s="6"/>
    </row>
    <row r="6" spans="1:133">
      <c r="A6" s="12"/>
      <c r="B6" s="25">
        <v>311</v>
      </c>
      <c r="C6" s="20" t="s">
        <v>2</v>
      </c>
      <c r="D6" s="46">
        <v>3437863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3437863</v>
      </c>
      <c r="O6" s="47">
        <f t="shared" si="1"/>
        <v>1902.5251798561151</v>
      </c>
      <c r="P6" s="9"/>
    </row>
    <row r="7" spans="1:133">
      <c r="A7" s="12"/>
      <c r="B7" s="25">
        <v>312.10000000000002</v>
      </c>
      <c r="C7" s="20" t="s">
        <v>10</v>
      </c>
      <c r="D7" s="46">
        <v>49943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49943</v>
      </c>
      <c r="O7" s="47">
        <f t="shared" si="1"/>
        <v>27.638627559490867</v>
      </c>
      <c r="P7" s="9"/>
    </row>
    <row r="8" spans="1:133">
      <c r="A8" s="12"/>
      <c r="B8" s="25">
        <v>314.10000000000002</v>
      </c>
      <c r="C8" s="20" t="s">
        <v>11</v>
      </c>
      <c r="D8" s="46">
        <v>205909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205909</v>
      </c>
      <c r="O8" s="47">
        <f t="shared" si="1"/>
        <v>113.95074709463199</v>
      </c>
      <c r="P8" s="9"/>
    </row>
    <row r="9" spans="1:133">
      <c r="A9" s="12"/>
      <c r="B9" s="25">
        <v>314.3</v>
      </c>
      <c r="C9" s="20" t="s">
        <v>12</v>
      </c>
      <c r="D9" s="46">
        <v>77375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77375</v>
      </c>
      <c r="O9" s="47">
        <f t="shared" si="1"/>
        <v>42.819590481460985</v>
      </c>
      <c r="P9" s="9"/>
    </row>
    <row r="10" spans="1:133">
      <c r="A10" s="12"/>
      <c r="B10" s="25">
        <v>314.8</v>
      </c>
      <c r="C10" s="20" t="s">
        <v>14</v>
      </c>
      <c r="D10" s="46">
        <v>10249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10249</v>
      </c>
      <c r="O10" s="47">
        <f t="shared" si="1"/>
        <v>5.671831765356945</v>
      </c>
      <c r="P10" s="9"/>
    </row>
    <row r="11" spans="1:133">
      <c r="A11" s="12"/>
      <c r="B11" s="25">
        <v>315</v>
      </c>
      <c r="C11" s="20" t="s">
        <v>57</v>
      </c>
      <c r="D11" s="46">
        <v>44853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44853</v>
      </c>
      <c r="O11" s="47">
        <f t="shared" si="1"/>
        <v>24.821804095185389</v>
      </c>
      <c r="P11" s="9"/>
    </row>
    <row r="12" spans="1:133">
      <c r="A12" s="12"/>
      <c r="B12" s="25">
        <v>316</v>
      </c>
      <c r="C12" s="20" t="s">
        <v>15</v>
      </c>
      <c r="D12" s="46">
        <v>1337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1337</v>
      </c>
      <c r="O12" s="47">
        <f t="shared" si="1"/>
        <v>0.73990038738240183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384117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384117</v>
      </c>
      <c r="O13" s="45">
        <f t="shared" si="1"/>
        <v>212.57166574432762</v>
      </c>
      <c r="P13" s="10"/>
    </row>
    <row r="14" spans="1:133">
      <c r="A14" s="12"/>
      <c r="B14" s="25">
        <v>322</v>
      </c>
      <c r="C14" s="20" t="s">
        <v>0</v>
      </c>
      <c r="D14" s="46">
        <v>206068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206068</v>
      </c>
      <c r="O14" s="47">
        <f t="shared" si="1"/>
        <v>114.03873824017708</v>
      </c>
      <c r="P14" s="9"/>
    </row>
    <row r="15" spans="1:133">
      <c r="A15" s="12"/>
      <c r="B15" s="25">
        <v>323.10000000000002</v>
      </c>
      <c r="C15" s="20" t="s">
        <v>17</v>
      </c>
      <c r="D15" s="46">
        <v>155573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155573</v>
      </c>
      <c r="O15" s="47">
        <f t="shared" si="1"/>
        <v>86.094631986718312</v>
      </c>
      <c r="P15" s="9"/>
    </row>
    <row r="16" spans="1:133">
      <c r="A16" s="12"/>
      <c r="B16" s="25">
        <v>329</v>
      </c>
      <c r="C16" s="20" t="s">
        <v>18</v>
      </c>
      <c r="D16" s="46">
        <v>22476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22476</v>
      </c>
      <c r="O16" s="47">
        <f t="shared" si="1"/>
        <v>12.438295517432207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297403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297403</v>
      </c>
      <c r="O17" s="45">
        <f t="shared" si="1"/>
        <v>164.58384061981184</v>
      </c>
      <c r="P17" s="10"/>
    </row>
    <row r="18" spans="1:16">
      <c r="A18" s="12"/>
      <c r="B18" s="25">
        <v>334.32</v>
      </c>
      <c r="C18" s="20" t="s">
        <v>61</v>
      </c>
      <c r="D18" s="46">
        <v>64085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64085</v>
      </c>
      <c r="O18" s="47">
        <f t="shared" si="1"/>
        <v>35.464858882125071</v>
      </c>
      <c r="P18" s="9"/>
    </row>
    <row r="19" spans="1:16">
      <c r="A19" s="12"/>
      <c r="B19" s="25">
        <v>335.12</v>
      </c>
      <c r="C19" s="20" t="s">
        <v>21</v>
      </c>
      <c r="D19" s="46">
        <v>39996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39996</v>
      </c>
      <c r="O19" s="47">
        <f t="shared" si="1"/>
        <v>22.133923630326507</v>
      </c>
      <c r="P19" s="9"/>
    </row>
    <row r="20" spans="1:16">
      <c r="A20" s="12"/>
      <c r="B20" s="25">
        <v>335.15</v>
      </c>
      <c r="C20" s="20" t="s">
        <v>22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7.7476480354178201E-2</v>
      </c>
      <c r="P20" s="9"/>
    </row>
    <row r="21" spans="1:16">
      <c r="A21" s="12"/>
      <c r="B21" s="25">
        <v>335.18</v>
      </c>
      <c r="C21" s="20" t="s">
        <v>23</v>
      </c>
      <c r="D21" s="46">
        <v>116801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116801</v>
      </c>
      <c r="O21" s="47">
        <f t="shared" si="1"/>
        <v>64.638074156059773</v>
      </c>
      <c r="P21" s="9"/>
    </row>
    <row r="22" spans="1:16">
      <c r="A22" s="12"/>
      <c r="B22" s="25">
        <v>335.49</v>
      </c>
      <c r="C22" s="20" t="s">
        <v>24</v>
      </c>
      <c r="D22" s="46">
        <v>1955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1955</v>
      </c>
      <c r="O22" s="47">
        <f t="shared" si="1"/>
        <v>1.0819037078029883</v>
      </c>
      <c r="P22" s="9"/>
    </row>
    <row r="23" spans="1:16">
      <c r="A23" s="12"/>
      <c r="B23" s="25">
        <v>335.9</v>
      </c>
      <c r="C23" s="20" t="s">
        <v>25</v>
      </c>
      <c r="D23" s="46">
        <v>8358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8358</v>
      </c>
      <c r="O23" s="47">
        <f t="shared" si="1"/>
        <v>4.6253458771444382</v>
      </c>
      <c r="P23" s="9"/>
    </row>
    <row r="24" spans="1:16">
      <c r="A24" s="12"/>
      <c r="B24" s="25">
        <v>338</v>
      </c>
      <c r="C24" s="20" t="s">
        <v>26</v>
      </c>
      <c r="D24" s="46">
        <v>66068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66068</v>
      </c>
      <c r="O24" s="47">
        <f t="shared" si="1"/>
        <v>36.562257885998896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SUM(D26:D30)</f>
        <v>559991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559991</v>
      </c>
      <c r="O25" s="45">
        <f t="shared" si="1"/>
        <v>309.90094078583286</v>
      </c>
      <c r="P25" s="10"/>
    </row>
    <row r="26" spans="1:16">
      <c r="A26" s="12"/>
      <c r="B26" s="25">
        <v>341.3</v>
      </c>
      <c r="C26" s="20" t="s">
        <v>34</v>
      </c>
      <c r="D26" s="46">
        <v>7984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7984</v>
      </c>
      <c r="O26" s="47">
        <f t="shared" si="1"/>
        <v>4.4183729939125627</v>
      </c>
      <c r="P26" s="9"/>
    </row>
    <row r="27" spans="1:16">
      <c r="A27" s="12"/>
      <c r="B27" s="25">
        <v>341.9</v>
      </c>
      <c r="C27" s="20" t="s">
        <v>35</v>
      </c>
      <c r="D27" s="46">
        <v>4240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4240</v>
      </c>
      <c r="O27" s="47">
        <f t="shared" si="1"/>
        <v>2.3464305478693968</v>
      </c>
      <c r="P27" s="9"/>
    </row>
    <row r="28" spans="1:16">
      <c r="A28" s="12"/>
      <c r="B28" s="25">
        <v>342.1</v>
      </c>
      <c r="C28" s="20" t="s">
        <v>62</v>
      </c>
      <c r="D28" s="46">
        <v>185000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185000</v>
      </c>
      <c r="O28" s="47">
        <f t="shared" si="1"/>
        <v>102.37963475373547</v>
      </c>
      <c r="P28" s="9"/>
    </row>
    <row r="29" spans="1:16">
      <c r="A29" s="12"/>
      <c r="B29" s="25">
        <v>342.9</v>
      </c>
      <c r="C29" s="20" t="s">
        <v>36</v>
      </c>
      <c r="D29" s="46">
        <v>71192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71192</v>
      </c>
      <c r="O29" s="47">
        <f t="shared" si="1"/>
        <v>39.397897066961818</v>
      </c>
      <c r="P29" s="9"/>
    </row>
    <row r="30" spans="1:16">
      <c r="A30" s="12"/>
      <c r="B30" s="25">
        <v>343.4</v>
      </c>
      <c r="C30" s="20" t="s">
        <v>37</v>
      </c>
      <c r="D30" s="46">
        <v>291575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291575</v>
      </c>
      <c r="O30" s="47">
        <f t="shared" si="1"/>
        <v>161.35860542335362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SUM(D32:D34)</f>
        <v>28009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28009</v>
      </c>
      <c r="O31" s="45">
        <f t="shared" si="1"/>
        <v>15.500276701715551</v>
      </c>
      <c r="P31" s="10"/>
    </row>
    <row r="32" spans="1:16">
      <c r="A32" s="13"/>
      <c r="B32" s="39">
        <v>351.1</v>
      </c>
      <c r="C32" s="21" t="s">
        <v>40</v>
      </c>
      <c r="D32" s="46">
        <v>4033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4033</v>
      </c>
      <c r="O32" s="47">
        <f t="shared" si="1"/>
        <v>2.2318760376314333</v>
      </c>
      <c r="P32" s="9"/>
    </row>
    <row r="33" spans="1:119">
      <c r="A33" s="13"/>
      <c r="B33" s="39">
        <v>351.3</v>
      </c>
      <c r="C33" s="21" t="s">
        <v>41</v>
      </c>
      <c r="D33" s="46">
        <v>326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326</v>
      </c>
      <c r="O33" s="47">
        <f t="shared" si="1"/>
        <v>0.18040951853901493</v>
      </c>
      <c r="P33" s="9"/>
    </row>
    <row r="34" spans="1:119">
      <c r="A34" s="13"/>
      <c r="B34" s="39">
        <v>354</v>
      </c>
      <c r="C34" s="21" t="s">
        <v>42</v>
      </c>
      <c r="D34" s="46">
        <v>23650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23650</v>
      </c>
      <c r="O34" s="47">
        <f t="shared" si="1"/>
        <v>13.087991145545102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SUM(D36:D37)</f>
        <v>20042</v>
      </c>
      <c r="E35" s="32">
        <f t="shared" si="8"/>
        <v>0</v>
      </c>
      <c r="F35" s="32">
        <f t="shared" si="8"/>
        <v>0</v>
      </c>
      <c r="G35" s="32">
        <f t="shared" si="8"/>
        <v>756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20798</v>
      </c>
      <c r="O35" s="45">
        <f t="shared" si="1"/>
        <v>11.509684560044272</v>
      </c>
      <c r="P35" s="10"/>
    </row>
    <row r="36" spans="1:119">
      <c r="A36" s="12"/>
      <c r="B36" s="25">
        <v>361.1</v>
      </c>
      <c r="C36" s="20" t="s">
        <v>43</v>
      </c>
      <c r="D36" s="46">
        <v>19112</v>
      </c>
      <c r="E36" s="46">
        <v>0</v>
      </c>
      <c r="F36" s="46">
        <v>0</v>
      </c>
      <c r="G36" s="46">
        <v>756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19868</v>
      </c>
      <c r="O36" s="47">
        <f t="shared" si="1"/>
        <v>10.995019369120088</v>
      </c>
      <c r="P36" s="9"/>
    </row>
    <row r="37" spans="1:119">
      <c r="A37" s="12"/>
      <c r="B37" s="25">
        <v>366</v>
      </c>
      <c r="C37" s="20" t="s">
        <v>45</v>
      </c>
      <c r="D37" s="46">
        <v>930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930</v>
      </c>
      <c r="O37" s="47">
        <f t="shared" si="1"/>
        <v>0.51466519092418372</v>
      </c>
      <c r="P37" s="9"/>
    </row>
    <row r="38" spans="1:119" ht="15.75">
      <c r="A38" s="29" t="s">
        <v>33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60000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60000</v>
      </c>
      <c r="O38" s="45">
        <f t="shared" si="1"/>
        <v>33.204205866076371</v>
      </c>
      <c r="P38" s="9"/>
    </row>
    <row r="39" spans="1:119" ht="15.75" thickBot="1">
      <c r="A39" s="12"/>
      <c r="B39" s="25">
        <v>381</v>
      </c>
      <c r="C39" s="20" t="s">
        <v>47</v>
      </c>
      <c r="D39" s="46">
        <v>0</v>
      </c>
      <c r="E39" s="46">
        <v>0</v>
      </c>
      <c r="F39" s="46">
        <v>0</v>
      </c>
      <c r="G39" s="46">
        <v>60000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60000</v>
      </c>
      <c r="O39" s="47">
        <f t="shared" si="1"/>
        <v>33.204205866076371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0">SUM(D5,D13,D17,D25,D31,D35,D38)</f>
        <v>5117091</v>
      </c>
      <c r="E40" s="15">
        <f t="shared" si="10"/>
        <v>0</v>
      </c>
      <c r="F40" s="15">
        <f t="shared" si="10"/>
        <v>0</v>
      </c>
      <c r="G40" s="15">
        <f t="shared" si="10"/>
        <v>60756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5177847</v>
      </c>
      <c r="O40" s="38">
        <f t="shared" si="1"/>
        <v>2865.4382955174324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65</v>
      </c>
      <c r="M42" s="118"/>
      <c r="N42" s="118"/>
      <c r="O42" s="43">
        <v>1807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3855436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3855436</v>
      </c>
      <c r="O5" s="33">
        <f t="shared" ref="O5:O38" si="1">(N5/O$40)</f>
        <v>2162.3309029725183</v>
      </c>
      <c r="P5" s="6"/>
    </row>
    <row r="6" spans="1:133">
      <c r="A6" s="12"/>
      <c r="B6" s="25">
        <v>311</v>
      </c>
      <c r="C6" s="20" t="s">
        <v>2</v>
      </c>
      <c r="D6" s="46">
        <v>3454649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3454649</v>
      </c>
      <c r="O6" s="47">
        <f t="shared" si="1"/>
        <v>1937.5485137408862</v>
      </c>
      <c r="P6" s="9"/>
    </row>
    <row r="7" spans="1:133">
      <c r="A7" s="12"/>
      <c r="B7" s="25">
        <v>312.10000000000002</v>
      </c>
      <c r="C7" s="20" t="s">
        <v>10</v>
      </c>
      <c r="D7" s="46">
        <v>47982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47982</v>
      </c>
      <c r="O7" s="47">
        <f t="shared" si="1"/>
        <v>26.910824453168818</v>
      </c>
      <c r="P7" s="9"/>
    </row>
    <row r="8" spans="1:133">
      <c r="A8" s="12"/>
      <c r="B8" s="25">
        <v>314.10000000000002</v>
      </c>
      <c r="C8" s="20" t="s">
        <v>11</v>
      </c>
      <c r="D8" s="46">
        <v>204158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204158</v>
      </c>
      <c r="O8" s="47">
        <f t="shared" si="1"/>
        <v>114.50252383623108</v>
      </c>
      <c r="P8" s="9"/>
    </row>
    <row r="9" spans="1:133">
      <c r="A9" s="12"/>
      <c r="B9" s="25">
        <v>314.3</v>
      </c>
      <c r="C9" s="20" t="s">
        <v>12</v>
      </c>
      <c r="D9" s="46">
        <v>88148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88148</v>
      </c>
      <c r="O9" s="47">
        <f t="shared" si="1"/>
        <v>49.438025799214806</v>
      </c>
      <c r="P9" s="9"/>
    </row>
    <row r="10" spans="1:133">
      <c r="A10" s="12"/>
      <c r="B10" s="25">
        <v>314.8</v>
      </c>
      <c r="C10" s="20" t="s">
        <v>14</v>
      </c>
      <c r="D10" s="46">
        <v>7462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7462</v>
      </c>
      <c r="O10" s="47">
        <f t="shared" si="1"/>
        <v>4.1850813236118904</v>
      </c>
      <c r="P10" s="9"/>
    </row>
    <row r="11" spans="1:133">
      <c r="A11" s="12"/>
      <c r="B11" s="25">
        <v>315</v>
      </c>
      <c r="C11" s="20" t="s">
        <v>57</v>
      </c>
      <c r="D11" s="46">
        <v>48352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48352</v>
      </c>
      <c r="O11" s="47">
        <f t="shared" si="1"/>
        <v>27.118339876612453</v>
      </c>
      <c r="P11" s="9"/>
    </row>
    <row r="12" spans="1:133">
      <c r="A12" s="12"/>
      <c r="B12" s="25">
        <v>316</v>
      </c>
      <c r="C12" s="20" t="s">
        <v>15</v>
      </c>
      <c r="D12" s="46">
        <v>4685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4685</v>
      </c>
      <c r="O12" s="47">
        <f t="shared" si="1"/>
        <v>2.6275939427930455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370453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370453</v>
      </c>
      <c r="O13" s="45">
        <f t="shared" si="1"/>
        <v>207.76948962422884</v>
      </c>
      <c r="P13" s="10"/>
    </row>
    <row r="14" spans="1:133">
      <c r="A14" s="12"/>
      <c r="B14" s="25">
        <v>322</v>
      </c>
      <c r="C14" s="20" t="s">
        <v>0</v>
      </c>
      <c r="D14" s="46">
        <v>184050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184050</v>
      </c>
      <c r="O14" s="47">
        <f t="shared" si="1"/>
        <v>103.22490185081324</v>
      </c>
      <c r="P14" s="9"/>
    </row>
    <row r="15" spans="1:133">
      <c r="A15" s="12"/>
      <c r="B15" s="25">
        <v>323.10000000000002</v>
      </c>
      <c r="C15" s="20" t="s">
        <v>17</v>
      </c>
      <c r="D15" s="46">
        <v>162832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162832</v>
      </c>
      <c r="O15" s="47">
        <f t="shared" si="1"/>
        <v>91.324733595064501</v>
      </c>
      <c r="P15" s="9"/>
    </row>
    <row r="16" spans="1:133">
      <c r="A16" s="12"/>
      <c r="B16" s="25">
        <v>329</v>
      </c>
      <c r="C16" s="20" t="s">
        <v>18</v>
      </c>
      <c r="D16" s="46">
        <v>23571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23571</v>
      </c>
      <c r="O16" s="47">
        <f t="shared" si="1"/>
        <v>13.219854178351094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199998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199998</v>
      </c>
      <c r="O17" s="45">
        <f t="shared" si="1"/>
        <v>112.16937745372967</v>
      </c>
      <c r="P17" s="10"/>
    </row>
    <row r="18" spans="1:16">
      <c r="A18" s="12"/>
      <c r="B18" s="25">
        <v>334.32</v>
      </c>
      <c r="C18" s="20" t="s">
        <v>61</v>
      </c>
      <c r="D18" s="46">
        <v>6915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6915</v>
      </c>
      <c r="O18" s="47">
        <f t="shared" si="1"/>
        <v>3.8782950084127874</v>
      </c>
      <c r="P18" s="9"/>
    </row>
    <row r="19" spans="1:16">
      <c r="A19" s="12"/>
      <c r="B19" s="25">
        <v>335.12</v>
      </c>
      <c r="C19" s="20" t="s">
        <v>21</v>
      </c>
      <c r="D19" s="46">
        <v>35364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35364</v>
      </c>
      <c r="O19" s="47">
        <f t="shared" si="1"/>
        <v>19.833987661245093</v>
      </c>
      <c r="P19" s="9"/>
    </row>
    <row r="20" spans="1:16">
      <c r="A20" s="12"/>
      <c r="B20" s="25">
        <v>335.18</v>
      </c>
      <c r="C20" s="20" t="s">
        <v>23</v>
      </c>
      <c r="D20" s="46">
        <v>108661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108661</v>
      </c>
      <c r="O20" s="47">
        <f t="shared" si="1"/>
        <v>60.942793045429049</v>
      </c>
      <c r="P20" s="9"/>
    </row>
    <row r="21" spans="1:16">
      <c r="A21" s="12"/>
      <c r="B21" s="25">
        <v>335.49</v>
      </c>
      <c r="C21" s="20" t="s">
        <v>24</v>
      </c>
      <c r="D21" s="46">
        <v>1910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1910</v>
      </c>
      <c r="O21" s="47">
        <f t="shared" si="1"/>
        <v>1.071228266965788</v>
      </c>
      <c r="P21" s="9"/>
    </row>
    <row r="22" spans="1:16">
      <c r="A22" s="12"/>
      <c r="B22" s="25">
        <v>335.9</v>
      </c>
      <c r="C22" s="20" t="s">
        <v>25</v>
      </c>
      <c r="D22" s="46">
        <v>7758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7758</v>
      </c>
      <c r="O22" s="47">
        <f t="shared" si="1"/>
        <v>4.3510936623667975</v>
      </c>
      <c r="P22" s="9"/>
    </row>
    <row r="23" spans="1:16">
      <c r="A23" s="12"/>
      <c r="B23" s="25">
        <v>338</v>
      </c>
      <c r="C23" s="20" t="s">
        <v>26</v>
      </c>
      <c r="D23" s="46">
        <v>39390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39390</v>
      </c>
      <c r="O23" s="47">
        <f t="shared" si="1"/>
        <v>22.09197980931015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SUM(D25:D29)</f>
        <v>516064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516064</v>
      </c>
      <c r="O24" s="45">
        <f t="shared" si="1"/>
        <v>289.43578238923163</v>
      </c>
      <c r="P24" s="10"/>
    </row>
    <row r="25" spans="1:16">
      <c r="A25" s="12"/>
      <c r="B25" s="25">
        <v>341.3</v>
      </c>
      <c r="C25" s="20" t="s">
        <v>34</v>
      </c>
      <c r="D25" s="46">
        <v>4977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4977</v>
      </c>
      <c r="O25" s="47">
        <f t="shared" si="1"/>
        <v>2.7913628715647785</v>
      </c>
      <c r="P25" s="9"/>
    </row>
    <row r="26" spans="1:16">
      <c r="A26" s="12"/>
      <c r="B26" s="25">
        <v>341.9</v>
      </c>
      <c r="C26" s="20" t="s">
        <v>35</v>
      </c>
      <c r="D26" s="46">
        <v>5002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5002</v>
      </c>
      <c r="O26" s="47">
        <f t="shared" si="1"/>
        <v>2.8053841839596187</v>
      </c>
      <c r="P26" s="9"/>
    </row>
    <row r="27" spans="1:16">
      <c r="A27" s="12"/>
      <c r="B27" s="25">
        <v>342.1</v>
      </c>
      <c r="C27" s="20" t="s">
        <v>62</v>
      </c>
      <c r="D27" s="46">
        <v>185001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185001</v>
      </c>
      <c r="O27" s="47">
        <f t="shared" si="1"/>
        <v>103.75827257431295</v>
      </c>
      <c r="P27" s="9"/>
    </row>
    <row r="28" spans="1:16">
      <c r="A28" s="12"/>
      <c r="B28" s="25">
        <v>342.9</v>
      </c>
      <c r="C28" s="20" t="s">
        <v>36</v>
      </c>
      <c r="D28" s="46">
        <v>54575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54575</v>
      </c>
      <c r="O28" s="47">
        <f t="shared" si="1"/>
        <v>30.608524957936062</v>
      </c>
      <c r="P28" s="9"/>
    </row>
    <row r="29" spans="1:16">
      <c r="A29" s="12"/>
      <c r="B29" s="25">
        <v>343.4</v>
      </c>
      <c r="C29" s="20" t="s">
        <v>37</v>
      </c>
      <c r="D29" s="46">
        <v>266509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266509</v>
      </c>
      <c r="O29" s="47">
        <f t="shared" si="1"/>
        <v>149.47223780145822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SUM(D31:D33)</f>
        <v>37129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37129</v>
      </c>
      <c r="O30" s="45">
        <f t="shared" si="1"/>
        <v>20.823892316320809</v>
      </c>
      <c r="P30" s="10"/>
    </row>
    <row r="31" spans="1:16">
      <c r="A31" s="13"/>
      <c r="B31" s="39">
        <v>351.1</v>
      </c>
      <c r="C31" s="21" t="s">
        <v>40</v>
      </c>
      <c r="D31" s="46">
        <v>4844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4844</v>
      </c>
      <c r="O31" s="47">
        <f t="shared" si="1"/>
        <v>2.7167694896242289</v>
      </c>
      <c r="P31" s="9"/>
    </row>
    <row r="32" spans="1:16">
      <c r="A32" s="13"/>
      <c r="B32" s="39">
        <v>351.3</v>
      </c>
      <c r="C32" s="21" t="s">
        <v>41</v>
      </c>
      <c r="D32" s="46">
        <v>493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493</v>
      </c>
      <c r="O32" s="47">
        <f t="shared" si="1"/>
        <v>0.27650028042624791</v>
      </c>
      <c r="P32" s="9"/>
    </row>
    <row r="33" spans="1:119">
      <c r="A33" s="13"/>
      <c r="B33" s="39">
        <v>354</v>
      </c>
      <c r="C33" s="21" t="s">
        <v>42</v>
      </c>
      <c r="D33" s="46">
        <v>31792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31792</v>
      </c>
      <c r="O33" s="47">
        <f t="shared" si="1"/>
        <v>17.83062254627033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48814</v>
      </c>
      <c r="E34" s="32">
        <f t="shared" si="8"/>
        <v>0</v>
      </c>
      <c r="F34" s="32">
        <f t="shared" si="8"/>
        <v>0</v>
      </c>
      <c r="G34" s="32">
        <f t="shared" si="8"/>
        <v>30521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79335</v>
      </c>
      <c r="O34" s="45">
        <f t="shared" si="1"/>
        <v>44.495232753785757</v>
      </c>
      <c r="P34" s="10"/>
    </row>
    <row r="35" spans="1:119">
      <c r="A35" s="12"/>
      <c r="B35" s="25">
        <v>361.1</v>
      </c>
      <c r="C35" s="20" t="s">
        <v>43</v>
      </c>
      <c r="D35" s="46">
        <v>29509</v>
      </c>
      <c r="E35" s="46">
        <v>0</v>
      </c>
      <c r="F35" s="46">
        <v>0</v>
      </c>
      <c r="G35" s="46">
        <v>1521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31030</v>
      </c>
      <c r="O35" s="47">
        <f t="shared" si="1"/>
        <v>17.403252944475604</v>
      </c>
      <c r="P35" s="9"/>
    </row>
    <row r="36" spans="1:119">
      <c r="A36" s="12"/>
      <c r="B36" s="25">
        <v>364</v>
      </c>
      <c r="C36" s="20" t="s">
        <v>44</v>
      </c>
      <c r="D36" s="46">
        <v>15875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15875</v>
      </c>
      <c r="O36" s="47">
        <f t="shared" si="1"/>
        <v>8.9035333707234994</v>
      </c>
      <c r="P36" s="9"/>
    </row>
    <row r="37" spans="1:119" ht="15.75" thickBot="1">
      <c r="A37" s="12"/>
      <c r="B37" s="25">
        <v>366</v>
      </c>
      <c r="C37" s="20" t="s">
        <v>45</v>
      </c>
      <c r="D37" s="46">
        <v>3430</v>
      </c>
      <c r="E37" s="46">
        <v>0</v>
      </c>
      <c r="F37" s="46">
        <v>0</v>
      </c>
      <c r="G37" s="46">
        <v>29000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32430</v>
      </c>
      <c r="O37" s="47">
        <f t="shared" si="1"/>
        <v>18.188446438586652</v>
      </c>
      <c r="P37" s="9"/>
    </row>
    <row r="38" spans="1:119" ht="16.5" thickBot="1">
      <c r="A38" s="14" t="s">
        <v>38</v>
      </c>
      <c r="B38" s="23"/>
      <c r="C38" s="22"/>
      <c r="D38" s="15">
        <f>SUM(D5,D13,D17,D24,D30,D34)</f>
        <v>5027894</v>
      </c>
      <c r="E38" s="15">
        <f t="shared" ref="E38:M38" si="9">SUM(E5,E13,E17,E24,E30,E34)</f>
        <v>0</v>
      </c>
      <c r="F38" s="15">
        <f t="shared" si="9"/>
        <v>0</v>
      </c>
      <c r="G38" s="15">
        <f t="shared" si="9"/>
        <v>30521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5058415</v>
      </c>
      <c r="O38" s="38">
        <f t="shared" si="1"/>
        <v>2837.0246775098149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63</v>
      </c>
      <c r="M40" s="118"/>
      <c r="N40" s="118"/>
      <c r="O40" s="43">
        <v>1783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4191663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4191663</v>
      </c>
      <c r="O5" s="33">
        <f t="shared" ref="O5:O39" si="1">(N5/O$41)</f>
        <v>2346.9557670772674</v>
      </c>
      <c r="P5" s="6"/>
    </row>
    <row r="6" spans="1:133">
      <c r="A6" s="12"/>
      <c r="B6" s="25">
        <v>311</v>
      </c>
      <c r="C6" s="20" t="s">
        <v>2</v>
      </c>
      <c r="D6" s="46">
        <v>3791112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3791112</v>
      </c>
      <c r="O6" s="47">
        <f t="shared" si="1"/>
        <v>2122.6830907054873</v>
      </c>
      <c r="P6" s="9"/>
    </row>
    <row r="7" spans="1:133">
      <c r="A7" s="12"/>
      <c r="B7" s="25">
        <v>312.10000000000002</v>
      </c>
      <c r="C7" s="20" t="s">
        <v>10</v>
      </c>
      <c r="D7" s="46">
        <v>48049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48049</v>
      </c>
      <c r="O7" s="47">
        <f t="shared" si="1"/>
        <v>26.903135498320268</v>
      </c>
      <c r="P7" s="9"/>
    </row>
    <row r="8" spans="1:133">
      <c r="A8" s="12"/>
      <c r="B8" s="25">
        <v>314.10000000000002</v>
      </c>
      <c r="C8" s="20" t="s">
        <v>11</v>
      </c>
      <c r="D8" s="46">
        <v>206888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206888</v>
      </c>
      <c r="O8" s="47">
        <f t="shared" si="1"/>
        <v>115.83874580067189</v>
      </c>
      <c r="P8" s="9"/>
    </row>
    <row r="9" spans="1:133">
      <c r="A9" s="12"/>
      <c r="B9" s="25">
        <v>314.3</v>
      </c>
      <c r="C9" s="20" t="s">
        <v>12</v>
      </c>
      <c r="D9" s="46">
        <v>81201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81201</v>
      </c>
      <c r="O9" s="47">
        <f t="shared" si="1"/>
        <v>45.465285554311308</v>
      </c>
      <c r="P9" s="9"/>
    </row>
    <row r="10" spans="1:133">
      <c r="A10" s="12"/>
      <c r="B10" s="25">
        <v>314.8</v>
      </c>
      <c r="C10" s="20" t="s">
        <v>14</v>
      </c>
      <c r="D10" s="46">
        <v>8649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8649</v>
      </c>
      <c r="O10" s="47">
        <f t="shared" si="1"/>
        <v>4.8426651735722288</v>
      </c>
      <c r="P10" s="9"/>
    </row>
    <row r="11" spans="1:133">
      <c r="A11" s="12"/>
      <c r="B11" s="25">
        <v>315</v>
      </c>
      <c r="C11" s="20" t="s">
        <v>57</v>
      </c>
      <c r="D11" s="46">
        <v>51935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51935</v>
      </c>
      <c r="O11" s="47">
        <f t="shared" si="1"/>
        <v>29.078947368421051</v>
      </c>
      <c r="P11" s="9"/>
    </row>
    <row r="12" spans="1:133">
      <c r="A12" s="12"/>
      <c r="B12" s="25">
        <v>316</v>
      </c>
      <c r="C12" s="20" t="s">
        <v>15</v>
      </c>
      <c r="D12" s="46">
        <v>3829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3829</v>
      </c>
      <c r="O12" s="47">
        <f t="shared" si="1"/>
        <v>2.1438969764837625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335288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335288</v>
      </c>
      <c r="O13" s="45">
        <f t="shared" si="1"/>
        <v>187.73124300111982</v>
      </c>
      <c r="P13" s="10"/>
    </row>
    <row r="14" spans="1:133">
      <c r="A14" s="12"/>
      <c r="B14" s="25">
        <v>322</v>
      </c>
      <c r="C14" s="20" t="s">
        <v>0</v>
      </c>
      <c r="D14" s="46">
        <v>144570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144570</v>
      </c>
      <c r="O14" s="47">
        <f t="shared" si="1"/>
        <v>80.946248600223967</v>
      </c>
      <c r="P14" s="9"/>
    </row>
    <row r="15" spans="1:133">
      <c r="A15" s="12"/>
      <c r="B15" s="25">
        <v>323.10000000000002</v>
      </c>
      <c r="C15" s="20" t="s">
        <v>17</v>
      </c>
      <c r="D15" s="46">
        <v>166934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166934</v>
      </c>
      <c r="O15" s="47">
        <f t="shared" si="1"/>
        <v>93.468085106382972</v>
      </c>
      <c r="P15" s="9"/>
    </row>
    <row r="16" spans="1:133">
      <c r="A16" s="12"/>
      <c r="B16" s="25">
        <v>329</v>
      </c>
      <c r="C16" s="20" t="s">
        <v>18</v>
      </c>
      <c r="D16" s="46">
        <v>23784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23784</v>
      </c>
      <c r="O16" s="47">
        <f t="shared" si="1"/>
        <v>13.316909294512877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171782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171782</v>
      </c>
      <c r="O17" s="45">
        <f t="shared" si="1"/>
        <v>96.182530795072793</v>
      </c>
      <c r="P17" s="10"/>
    </row>
    <row r="18" spans="1:16">
      <c r="A18" s="12"/>
      <c r="B18" s="25">
        <v>335.12</v>
      </c>
      <c r="C18" s="20" t="s">
        <v>21</v>
      </c>
      <c r="D18" s="46">
        <v>34980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34980</v>
      </c>
      <c r="O18" s="47">
        <f t="shared" si="1"/>
        <v>19.585666293393057</v>
      </c>
      <c r="P18" s="9"/>
    </row>
    <row r="19" spans="1:16">
      <c r="A19" s="12"/>
      <c r="B19" s="25">
        <v>335.15</v>
      </c>
      <c r="C19" s="20" t="s">
        <v>22</v>
      </c>
      <c r="D19" s="46">
        <v>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</v>
      </c>
      <c r="O19" s="47">
        <f t="shared" si="1"/>
        <v>7.8387458006718924E-2</v>
      </c>
      <c r="P19" s="9"/>
    </row>
    <row r="20" spans="1:16">
      <c r="A20" s="12"/>
      <c r="B20" s="25">
        <v>335.18</v>
      </c>
      <c r="C20" s="20" t="s">
        <v>23</v>
      </c>
      <c r="D20" s="46">
        <v>100324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100324</v>
      </c>
      <c r="O20" s="47">
        <f t="shared" si="1"/>
        <v>56.172452407614784</v>
      </c>
      <c r="P20" s="9"/>
    </row>
    <row r="21" spans="1:16">
      <c r="A21" s="12"/>
      <c r="B21" s="25">
        <v>335.49</v>
      </c>
      <c r="C21" s="20" t="s">
        <v>24</v>
      </c>
      <c r="D21" s="46">
        <v>1912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1912</v>
      </c>
      <c r="O21" s="47">
        <f t="shared" si="1"/>
        <v>1.0705487122060471</v>
      </c>
      <c r="P21" s="9"/>
    </row>
    <row r="22" spans="1:16">
      <c r="A22" s="12"/>
      <c r="B22" s="25">
        <v>335.9</v>
      </c>
      <c r="C22" s="20" t="s">
        <v>25</v>
      </c>
      <c r="D22" s="46">
        <v>7532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7532</v>
      </c>
      <c r="O22" s="47">
        <f t="shared" si="1"/>
        <v>4.2172452407614784</v>
      </c>
      <c r="P22" s="9"/>
    </row>
    <row r="23" spans="1:16">
      <c r="A23" s="12"/>
      <c r="B23" s="25">
        <v>338</v>
      </c>
      <c r="C23" s="20" t="s">
        <v>26</v>
      </c>
      <c r="D23" s="46">
        <v>26894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26894</v>
      </c>
      <c r="O23" s="47">
        <f t="shared" si="1"/>
        <v>15.058230683090706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SUM(D25:D28)</f>
        <v>334580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334580</v>
      </c>
      <c r="O24" s="45">
        <f t="shared" si="1"/>
        <v>187.33482642777156</v>
      </c>
      <c r="P24" s="10"/>
    </row>
    <row r="25" spans="1:16">
      <c r="A25" s="12"/>
      <c r="B25" s="25">
        <v>341.3</v>
      </c>
      <c r="C25" s="20" t="s">
        <v>34</v>
      </c>
      <c r="D25" s="46">
        <v>7899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7899</v>
      </c>
      <c r="O25" s="47">
        <f t="shared" si="1"/>
        <v>4.4227323628219484</v>
      </c>
      <c r="P25" s="9"/>
    </row>
    <row r="26" spans="1:16">
      <c r="A26" s="12"/>
      <c r="B26" s="25">
        <v>341.9</v>
      </c>
      <c r="C26" s="20" t="s">
        <v>35</v>
      </c>
      <c r="D26" s="46">
        <v>9452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9452</v>
      </c>
      <c r="O26" s="47">
        <f t="shared" si="1"/>
        <v>5.2922732362821945</v>
      </c>
      <c r="P26" s="9"/>
    </row>
    <row r="27" spans="1:16">
      <c r="A27" s="12"/>
      <c r="B27" s="25">
        <v>342.9</v>
      </c>
      <c r="C27" s="20" t="s">
        <v>36</v>
      </c>
      <c r="D27" s="46">
        <v>54785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54785</v>
      </c>
      <c r="O27" s="47">
        <f t="shared" si="1"/>
        <v>30.674692049272117</v>
      </c>
      <c r="P27" s="9"/>
    </row>
    <row r="28" spans="1:16">
      <c r="A28" s="12"/>
      <c r="B28" s="25">
        <v>343.4</v>
      </c>
      <c r="C28" s="20" t="s">
        <v>37</v>
      </c>
      <c r="D28" s="46">
        <v>262444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262444</v>
      </c>
      <c r="O28" s="47">
        <f t="shared" si="1"/>
        <v>146.9451287793953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SUM(D30:D32)</f>
        <v>26441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26441</v>
      </c>
      <c r="O29" s="45">
        <f t="shared" si="1"/>
        <v>14.804591265397537</v>
      </c>
      <c r="P29" s="10"/>
    </row>
    <row r="30" spans="1:16">
      <c r="A30" s="13"/>
      <c r="B30" s="39">
        <v>351.1</v>
      </c>
      <c r="C30" s="21" t="s">
        <v>40</v>
      </c>
      <c r="D30" s="46">
        <v>14338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14338</v>
      </c>
      <c r="O30" s="47">
        <f t="shared" si="1"/>
        <v>8.0279955207166847</v>
      </c>
      <c r="P30" s="9"/>
    </row>
    <row r="31" spans="1:16">
      <c r="A31" s="13"/>
      <c r="B31" s="39">
        <v>351.3</v>
      </c>
      <c r="C31" s="21" t="s">
        <v>41</v>
      </c>
      <c r="D31" s="46">
        <v>1628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1628</v>
      </c>
      <c r="O31" s="47">
        <f t="shared" si="1"/>
        <v>0.91153415453527431</v>
      </c>
      <c r="P31" s="9"/>
    </row>
    <row r="32" spans="1:16">
      <c r="A32" s="13"/>
      <c r="B32" s="39">
        <v>354</v>
      </c>
      <c r="C32" s="21" t="s">
        <v>42</v>
      </c>
      <c r="D32" s="46">
        <v>10475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10475</v>
      </c>
      <c r="O32" s="47">
        <f t="shared" si="1"/>
        <v>5.8650615901455767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56162</v>
      </c>
      <c r="E33" s="32">
        <f t="shared" si="8"/>
        <v>0</v>
      </c>
      <c r="F33" s="32">
        <f t="shared" si="8"/>
        <v>0</v>
      </c>
      <c r="G33" s="32">
        <f t="shared" si="8"/>
        <v>2653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58815</v>
      </c>
      <c r="O33" s="45">
        <f t="shared" si="1"/>
        <v>32.931131019036954</v>
      </c>
      <c r="P33" s="10"/>
    </row>
    <row r="34" spans="1:119">
      <c r="A34" s="12"/>
      <c r="B34" s="25">
        <v>361.1</v>
      </c>
      <c r="C34" s="20" t="s">
        <v>43</v>
      </c>
      <c r="D34" s="46">
        <v>38442</v>
      </c>
      <c r="E34" s="46">
        <v>0</v>
      </c>
      <c r="F34" s="46">
        <v>0</v>
      </c>
      <c r="G34" s="46">
        <v>2653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41095</v>
      </c>
      <c r="O34" s="47">
        <f t="shared" si="1"/>
        <v>23.009518477043674</v>
      </c>
      <c r="P34" s="9"/>
    </row>
    <row r="35" spans="1:119">
      <c r="A35" s="12"/>
      <c r="B35" s="25">
        <v>364</v>
      </c>
      <c r="C35" s="20" t="s">
        <v>44</v>
      </c>
      <c r="D35" s="46">
        <v>10360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10360</v>
      </c>
      <c r="O35" s="47">
        <f t="shared" si="1"/>
        <v>5.8006718924972001</v>
      </c>
      <c r="P35" s="9"/>
    </row>
    <row r="36" spans="1:119">
      <c r="A36" s="12"/>
      <c r="B36" s="25">
        <v>366</v>
      </c>
      <c r="C36" s="20" t="s">
        <v>45</v>
      </c>
      <c r="D36" s="46">
        <v>7360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7360</v>
      </c>
      <c r="O36" s="47">
        <f t="shared" si="1"/>
        <v>4.120940649496081</v>
      </c>
      <c r="P36" s="9"/>
    </row>
    <row r="37" spans="1:119" ht="15.75">
      <c r="A37" s="29" t="s">
        <v>33</v>
      </c>
      <c r="B37" s="30"/>
      <c r="C37" s="31"/>
      <c r="D37" s="32">
        <f t="shared" ref="D37:M37" si="9">SUM(D38:D38)</f>
        <v>0</v>
      </c>
      <c r="E37" s="32">
        <f t="shared" si="9"/>
        <v>0</v>
      </c>
      <c r="F37" s="32">
        <f t="shared" si="9"/>
        <v>0</v>
      </c>
      <c r="G37" s="32">
        <f t="shared" si="9"/>
        <v>160000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160000</v>
      </c>
      <c r="O37" s="45">
        <f t="shared" si="1"/>
        <v>89.585666293393061</v>
      </c>
      <c r="P37" s="9"/>
    </row>
    <row r="38" spans="1:119" ht="15.75" thickBot="1">
      <c r="A38" s="12"/>
      <c r="B38" s="25">
        <v>381</v>
      </c>
      <c r="C38" s="20" t="s">
        <v>47</v>
      </c>
      <c r="D38" s="46">
        <v>0</v>
      </c>
      <c r="E38" s="46">
        <v>0</v>
      </c>
      <c r="F38" s="46">
        <v>0</v>
      </c>
      <c r="G38" s="46">
        <v>160000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160000</v>
      </c>
      <c r="O38" s="47">
        <f t="shared" si="1"/>
        <v>89.585666293393061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10">SUM(D5,D13,D17,D24,D29,D33,D37)</f>
        <v>5115916</v>
      </c>
      <c r="E39" s="15">
        <f t="shared" si="10"/>
        <v>0</v>
      </c>
      <c r="F39" s="15">
        <f t="shared" si="10"/>
        <v>0</v>
      </c>
      <c r="G39" s="15">
        <f t="shared" si="10"/>
        <v>162653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5278569</v>
      </c>
      <c r="O39" s="38">
        <f t="shared" si="1"/>
        <v>2955.5257558790595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58</v>
      </c>
      <c r="M41" s="118"/>
      <c r="N41" s="118"/>
      <c r="O41" s="43">
        <v>1786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4554010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4554010</v>
      </c>
      <c r="O5" s="33">
        <f t="shared" ref="O5:O41" si="1">(N5/O$43)</f>
        <v>2694.6804733727809</v>
      </c>
      <c r="P5" s="6"/>
    </row>
    <row r="6" spans="1:133">
      <c r="A6" s="12"/>
      <c r="B6" s="25">
        <v>311</v>
      </c>
      <c r="C6" s="20" t="s">
        <v>2</v>
      </c>
      <c r="D6" s="46">
        <v>4192725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4192725</v>
      </c>
      <c r="O6" s="47">
        <f t="shared" si="1"/>
        <v>2480.9023668639052</v>
      </c>
      <c r="P6" s="9"/>
    </row>
    <row r="7" spans="1:133">
      <c r="A7" s="12"/>
      <c r="B7" s="25">
        <v>312.10000000000002</v>
      </c>
      <c r="C7" s="20" t="s">
        <v>10</v>
      </c>
      <c r="D7" s="46">
        <v>48434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48434</v>
      </c>
      <c r="O7" s="47">
        <f t="shared" si="1"/>
        <v>28.659171597633136</v>
      </c>
      <c r="P7" s="9"/>
    </row>
    <row r="8" spans="1:133">
      <c r="A8" s="12"/>
      <c r="B8" s="25">
        <v>314.10000000000002</v>
      </c>
      <c r="C8" s="20" t="s">
        <v>11</v>
      </c>
      <c r="D8" s="46">
        <v>178664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178664</v>
      </c>
      <c r="O8" s="47">
        <f t="shared" si="1"/>
        <v>105.71834319526627</v>
      </c>
      <c r="P8" s="9"/>
    </row>
    <row r="9" spans="1:133">
      <c r="A9" s="12"/>
      <c r="B9" s="25">
        <v>314.2</v>
      </c>
      <c r="C9" s="20" t="s">
        <v>13</v>
      </c>
      <c r="D9" s="46">
        <v>59489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59489</v>
      </c>
      <c r="O9" s="47">
        <f t="shared" si="1"/>
        <v>35.20059171597633</v>
      </c>
      <c r="P9" s="9"/>
    </row>
    <row r="10" spans="1:133">
      <c r="A10" s="12"/>
      <c r="B10" s="25">
        <v>314.3</v>
      </c>
      <c r="C10" s="20" t="s">
        <v>12</v>
      </c>
      <c r="D10" s="46">
        <v>62768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62768</v>
      </c>
      <c r="O10" s="47">
        <f t="shared" si="1"/>
        <v>37.140828402366864</v>
      </c>
      <c r="P10" s="9"/>
    </row>
    <row r="11" spans="1:133">
      <c r="A11" s="12"/>
      <c r="B11" s="25">
        <v>314.8</v>
      </c>
      <c r="C11" s="20" t="s">
        <v>14</v>
      </c>
      <c r="D11" s="46">
        <v>7998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7998</v>
      </c>
      <c r="O11" s="47">
        <f t="shared" si="1"/>
        <v>4.7325443786982246</v>
      </c>
      <c r="P11" s="9"/>
    </row>
    <row r="12" spans="1:133">
      <c r="A12" s="12"/>
      <c r="B12" s="25">
        <v>316</v>
      </c>
      <c r="C12" s="20" t="s">
        <v>15</v>
      </c>
      <c r="D12" s="46">
        <v>3932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3932</v>
      </c>
      <c r="O12" s="47">
        <f t="shared" si="1"/>
        <v>2.3266272189349113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302118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302118</v>
      </c>
      <c r="O13" s="45">
        <f t="shared" si="1"/>
        <v>178.76804733727812</v>
      </c>
      <c r="P13" s="10"/>
    </row>
    <row r="14" spans="1:133">
      <c r="A14" s="12"/>
      <c r="B14" s="25">
        <v>322</v>
      </c>
      <c r="C14" s="20" t="s">
        <v>0</v>
      </c>
      <c r="D14" s="46">
        <v>99435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99435</v>
      </c>
      <c r="O14" s="47">
        <f t="shared" si="1"/>
        <v>58.837278106508876</v>
      </c>
      <c r="P14" s="9"/>
    </row>
    <row r="15" spans="1:133">
      <c r="A15" s="12"/>
      <c r="B15" s="25">
        <v>323.10000000000002</v>
      </c>
      <c r="C15" s="20" t="s">
        <v>17</v>
      </c>
      <c r="D15" s="46">
        <v>179977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179977</v>
      </c>
      <c r="O15" s="47">
        <f t="shared" si="1"/>
        <v>106.49526627218935</v>
      </c>
      <c r="P15" s="9"/>
    </row>
    <row r="16" spans="1:133">
      <c r="A16" s="12"/>
      <c r="B16" s="25">
        <v>329</v>
      </c>
      <c r="C16" s="20" t="s">
        <v>18</v>
      </c>
      <c r="D16" s="46">
        <v>22706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22706</v>
      </c>
      <c r="O16" s="47">
        <f t="shared" si="1"/>
        <v>13.435502958579882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SUM(D18:D24)</f>
        <v>600957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600957</v>
      </c>
      <c r="O17" s="45">
        <f t="shared" si="1"/>
        <v>355.59585798816568</v>
      </c>
      <c r="P17" s="10"/>
    </row>
    <row r="18" spans="1:16">
      <c r="A18" s="12"/>
      <c r="B18" s="25">
        <v>331.62</v>
      </c>
      <c r="C18" s="20" t="s">
        <v>20</v>
      </c>
      <c r="D18" s="46">
        <v>420257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420257</v>
      </c>
      <c r="O18" s="47">
        <f t="shared" si="1"/>
        <v>248.67278106508877</v>
      </c>
      <c r="P18" s="9"/>
    </row>
    <row r="19" spans="1:16">
      <c r="A19" s="12"/>
      <c r="B19" s="25">
        <v>335.12</v>
      </c>
      <c r="C19" s="20" t="s">
        <v>21</v>
      </c>
      <c r="D19" s="46">
        <v>34997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34997</v>
      </c>
      <c r="O19" s="47">
        <f t="shared" si="1"/>
        <v>20.708284023668639</v>
      </c>
      <c r="P19" s="9"/>
    </row>
    <row r="20" spans="1:16">
      <c r="A20" s="12"/>
      <c r="B20" s="25">
        <v>335.15</v>
      </c>
      <c r="C20" s="20" t="s">
        <v>22</v>
      </c>
      <c r="D20" s="46">
        <v>141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141</v>
      </c>
      <c r="O20" s="47">
        <f t="shared" si="1"/>
        <v>8.3431952662721895E-2</v>
      </c>
      <c r="P20" s="9"/>
    </row>
    <row r="21" spans="1:16">
      <c r="A21" s="12"/>
      <c r="B21" s="25">
        <v>335.18</v>
      </c>
      <c r="C21" s="20" t="s">
        <v>23</v>
      </c>
      <c r="D21" s="46">
        <v>100500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100500</v>
      </c>
      <c r="O21" s="47">
        <f t="shared" si="1"/>
        <v>59.467455621301774</v>
      </c>
      <c r="P21" s="9"/>
    </row>
    <row r="22" spans="1:16">
      <c r="A22" s="12"/>
      <c r="B22" s="25">
        <v>335.49</v>
      </c>
      <c r="C22" s="20" t="s">
        <v>24</v>
      </c>
      <c r="D22" s="46">
        <v>1714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1714</v>
      </c>
      <c r="O22" s="47">
        <f t="shared" si="1"/>
        <v>1.0142011834319526</v>
      </c>
      <c r="P22" s="9"/>
    </row>
    <row r="23" spans="1:16">
      <c r="A23" s="12"/>
      <c r="B23" s="25">
        <v>335.9</v>
      </c>
      <c r="C23" s="20" t="s">
        <v>25</v>
      </c>
      <c r="D23" s="46">
        <v>7532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7532</v>
      </c>
      <c r="O23" s="47">
        <f t="shared" si="1"/>
        <v>4.4568047337278109</v>
      </c>
      <c r="P23" s="9"/>
    </row>
    <row r="24" spans="1:16">
      <c r="A24" s="12"/>
      <c r="B24" s="25">
        <v>338</v>
      </c>
      <c r="C24" s="20" t="s">
        <v>26</v>
      </c>
      <c r="D24" s="46">
        <v>35816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41" si="6">SUM(D24:M24)</f>
        <v>35816</v>
      </c>
      <c r="O24" s="47">
        <f t="shared" si="1"/>
        <v>21.192899408284024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SUM(D26:D29)</f>
        <v>284240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284240</v>
      </c>
      <c r="O25" s="45">
        <f t="shared" si="1"/>
        <v>168.18934911242604</v>
      </c>
      <c r="P25" s="10"/>
    </row>
    <row r="26" spans="1:16">
      <c r="A26" s="12"/>
      <c r="B26" s="25">
        <v>341.3</v>
      </c>
      <c r="C26" s="20" t="s">
        <v>34</v>
      </c>
      <c r="D26" s="46">
        <v>3360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3360</v>
      </c>
      <c r="O26" s="47">
        <f t="shared" si="1"/>
        <v>1.9881656804733727</v>
      </c>
      <c r="P26" s="9"/>
    </row>
    <row r="27" spans="1:16">
      <c r="A27" s="12"/>
      <c r="B27" s="25">
        <v>341.9</v>
      </c>
      <c r="C27" s="20" t="s">
        <v>35</v>
      </c>
      <c r="D27" s="46">
        <v>6080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6080</v>
      </c>
      <c r="O27" s="47">
        <f t="shared" si="1"/>
        <v>3.5976331360946747</v>
      </c>
      <c r="P27" s="9"/>
    </row>
    <row r="28" spans="1:16">
      <c r="A28" s="12"/>
      <c r="B28" s="25">
        <v>342.9</v>
      </c>
      <c r="C28" s="20" t="s">
        <v>36</v>
      </c>
      <c r="D28" s="46">
        <v>55144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55144</v>
      </c>
      <c r="O28" s="47">
        <f t="shared" si="1"/>
        <v>32.629585798816571</v>
      </c>
      <c r="P28" s="9"/>
    </row>
    <row r="29" spans="1:16">
      <c r="A29" s="12"/>
      <c r="B29" s="25">
        <v>343.4</v>
      </c>
      <c r="C29" s="20" t="s">
        <v>37</v>
      </c>
      <c r="D29" s="46">
        <v>219656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219656</v>
      </c>
      <c r="O29" s="47">
        <f t="shared" si="1"/>
        <v>129.97396449704141</v>
      </c>
      <c r="P29" s="9"/>
    </row>
    <row r="30" spans="1:16" ht="15.75">
      <c r="A30" s="29" t="s">
        <v>32</v>
      </c>
      <c r="B30" s="30"/>
      <c r="C30" s="31"/>
      <c r="D30" s="32">
        <f t="shared" ref="D30:M30" si="8">SUM(D31:D33)</f>
        <v>58514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58514</v>
      </c>
      <c r="O30" s="45">
        <f t="shared" si="1"/>
        <v>34.623668639053257</v>
      </c>
      <c r="P30" s="10"/>
    </row>
    <row r="31" spans="1:16">
      <c r="A31" s="13"/>
      <c r="B31" s="39">
        <v>351.1</v>
      </c>
      <c r="C31" s="21" t="s">
        <v>40</v>
      </c>
      <c r="D31" s="46">
        <v>11628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11628</v>
      </c>
      <c r="O31" s="47">
        <f t="shared" si="1"/>
        <v>6.880473372781065</v>
      </c>
      <c r="P31" s="9"/>
    </row>
    <row r="32" spans="1:16">
      <c r="A32" s="13"/>
      <c r="B32" s="39">
        <v>351.3</v>
      </c>
      <c r="C32" s="21" t="s">
        <v>41</v>
      </c>
      <c r="D32" s="46">
        <v>1011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1011</v>
      </c>
      <c r="O32" s="47">
        <f t="shared" si="1"/>
        <v>0.59822485207100595</v>
      </c>
      <c r="P32" s="9"/>
    </row>
    <row r="33" spans="1:119">
      <c r="A33" s="13"/>
      <c r="B33" s="39">
        <v>354</v>
      </c>
      <c r="C33" s="21" t="s">
        <v>42</v>
      </c>
      <c r="D33" s="46">
        <v>45875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45875</v>
      </c>
      <c r="O33" s="47">
        <f t="shared" si="1"/>
        <v>27.144970414201183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164431</v>
      </c>
      <c r="E34" s="32">
        <f t="shared" si="9"/>
        <v>0</v>
      </c>
      <c r="F34" s="32">
        <f t="shared" si="9"/>
        <v>0</v>
      </c>
      <c r="G34" s="32">
        <f t="shared" si="9"/>
        <v>4896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169327</v>
      </c>
      <c r="O34" s="45">
        <f t="shared" si="1"/>
        <v>100.19349112426036</v>
      </c>
      <c r="P34" s="10"/>
    </row>
    <row r="35" spans="1:119">
      <c r="A35" s="12"/>
      <c r="B35" s="25">
        <v>361.1</v>
      </c>
      <c r="C35" s="20" t="s">
        <v>43</v>
      </c>
      <c r="D35" s="46">
        <v>64919</v>
      </c>
      <c r="E35" s="46">
        <v>0</v>
      </c>
      <c r="F35" s="46">
        <v>0</v>
      </c>
      <c r="G35" s="46">
        <v>4896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69815</v>
      </c>
      <c r="O35" s="47">
        <f t="shared" si="1"/>
        <v>41.310650887573964</v>
      </c>
      <c r="P35" s="9"/>
    </row>
    <row r="36" spans="1:119">
      <c r="A36" s="12"/>
      <c r="B36" s="25">
        <v>364</v>
      </c>
      <c r="C36" s="20" t="s">
        <v>44</v>
      </c>
      <c r="D36" s="46">
        <v>794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794</v>
      </c>
      <c r="O36" s="47">
        <f t="shared" si="1"/>
        <v>0.46982248520710057</v>
      </c>
      <c r="P36" s="9"/>
    </row>
    <row r="37" spans="1:119">
      <c r="A37" s="12"/>
      <c r="B37" s="25">
        <v>366</v>
      </c>
      <c r="C37" s="20" t="s">
        <v>45</v>
      </c>
      <c r="D37" s="46">
        <v>4350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4350</v>
      </c>
      <c r="O37" s="47">
        <f t="shared" si="1"/>
        <v>2.5739644970414202</v>
      </c>
      <c r="P37" s="9"/>
    </row>
    <row r="38" spans="1:119">
      <c r="A38" s="12"/>
      <c r="B38" s="25">
        <v>369.3</v>
      </c>
      <c r="C38" s="20" t="s">
        <v>46</v>
      </c>
      <c r="D38" s="46">
        <v>94368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94368</v>
      </c>
      <c r="O38" s="47">
        <f t="shared" si="1"/>
        <v>55.839053254437871</v>
      </c>
      <c r="P38" s="9"/>
    </row>
    <row r="39" spans="1:119" ht="15.75">
      <c r="A39" s="29" t="s">
        <v>33</v>
      </c>
      <c r="B39" s="30"/>
      <c r="C39" s="31"/>
      <c r="D39" s="32">
        <f t="shared" ref="D39:M39" si="10">SUM(D40:D40)</f>
        <v>0</v>
      </c>
      <c r="E39" s="32">
        <f t="shared" si="10"/>
        <v>0</v>
      </c>
      <c r="F39" s="32">
        <f t="shared" si="10"/>
        <v>0</v>
      </c>
      <c r="G39" s="32">
        <f t="shared" si="10"/>
        <v>1426189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1426189</v>
      </c>
      <c r="O39" s="45">
        <f t="shared" si="1"/>
        <v>843.89881656804732</v>
      </c>
      <c r="P39" s="9"/>
    </row>
    <row r="40" spans="1:119" ht="15.75" thickBot="1">
      <c r="A40" s="12"/>
      <c r="B40" s="25">
        <v>381</v>
      </c>
      <c r="C40" s="20" t="s">
        <v>47</v>
      </c>
      <c r="D40" s="46">
        <v>0</v>
      </c>
      <c r="E40" s="46">
        <v>0</v>
      </c>
      <c r="F40" s="46">
        <v>0</v>
      </c>
      <c r="G40" s="46">
        <v>1426189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1426189</v>
      </c>
      <c r="O40" s="47">
        <f t="shared" si="1"/>
        <v>843.89881656804732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SUM(D5,D13,D17,D25,D30,D34,D39)</f>
        <v>5964270</v>
      </c>
      <c r="E41" s="15">
        <f t="shared" si="11"/>
        <v>0</v>
      </c>
      <c r="F41" s="15">
        <f t="shared" si="11"/>
        <v>0</v>
      </c>
      <c r="G41" s="15">
        <f t="shared" si="11"/>
        <v>1431085</v>
      </c>
      <c r="H41" s="15">
        <f t="shared" si="11"/>
        <v>0</v>
      </c>
      <c r="I41" s="15">
        <f t="shared" si="11"/>
        <v>0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7395355</v>
      </c>
      <c r="O41" s="38">
        <f t="shared" si="1"/>
        <v>4375.9497041420118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54</v>
      </c>
      <c r="M43" s="118"/>
      <c r="N43" s="118"/>
      <c r="O43" s="43">
        <v>1690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4111598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4111598</v>
      </c>
      <c r="O5" s="33">
        <f t="shared" ref="O5:O41" si="1">(N5/O$43)</f>
        <v>2522.4527607361965</v>
      </c>
      <c r="P5" s="6"/>
    </row>
    <row r="6" spans="1:133">
      <c r="A6" s="12"/>
      <c r="B6" s="25">
        <v>311</v>
      </c>
      <c r="C6" s="20" t="s">
        <v>2</v>
      </c>
      <c r="D6" s="46">
        <v>3812795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3812795</v>
      </c>
      <c r="O6" s="47">
        <f t="shared" si="1"/>
        <v>2339.1380368098157</v>
      </c>
      <c r="P6" s="9"/>
    </row>
    <row r="7" spans="1:133">
      <c r="A7" s="12"/>
      <c r="B7" s="25">
        <v>312.10000000000002</v>
      </c>
      <c r="C7" s="20" t="s">
        <v>10</v>
      </c>
      <c r="D7" s="46">
        <v>50682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50682</v>
      </c>
      <c r="O7" s="47">
        <f t="shared" si="1"/>
        <v>31.093251533742333</v>
      </c>
      <c r="P7" s="9"/>
    </row>
    <row r="8" spans="1:133">
      <c r="A8" s="12"/>
      <c r="B8" s="25">
        <v>314.10000000000002</v>
      </c>
      <c r="C8" s="20" t="s">
        <v>11</v>
      </c>
      <c r="D8" s="46">
        <v>148498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148498</v>
      </c>
      <c r="O8" s="47">
        <f t="shared" si="1"/>
        <v>91.103067484662574</v>
      </c>
      <c r="P8" s="9"/>
    </row>
    <row r="9" spans="1:133">
      <c r="A9" s="12"/>
      <c r="B9" s="25">
        <v>314.2</v>
      </c>
      <c r="C9" s="20" t="s">
        <v>13</v>
      </c>
      <c r="D9" s="46">
        <v>46242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46242</v>
      </c>
      <c r="O9" s="47">
        <f t="shared" si="1"/>
        <v>28.369325153374234</v>
      </c>
      <c r="P9" s="9"/>
    </row>
    <row r="10" spans="1:133">
      <c r="A10" s="12"/>
      <c r="B10" s="25">
        <v>314.3</v>
      </c>
      <c r="C10" s="20" t="s">
        <v>12</v>
      </c>
      <c r="D10" s="46">
        <v>42708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42708</v>
      </c>
      <c r="O10" s="47">
        <f t="shared" si="1"/>
        <v>26.201226993865031</v>
      </c>
      <c r="P10" s="9"/>
    </row>
    <row r="11" spans="1:133">
      <c r="A11" s="12"/>
      <c r="B11" s="25">
        <v>314.8</v>
      </c>
      <c r="C11" s="20" t="s">
        <v>14</v>
      </c>
      <c r="D11" s="46">
        <v>6329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6329</v>
      </c>
      <c r="O11" s="47">
        <f t="shared" si="1"/>
        <v>3.8828220858895706</v>
      </c>
      <c r="P11" s="9"/>
    </row>
    <row r="12" spans="1:133">
      <c r="A12" s="12"/>
      <c r="B12" s="25">
        <v>316</v>
      </c>
      <c r="C12" s="20" t="s">
        <v>15</v>
      </c>
      <c r="D12" s="46">
        <v>4344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4344</v>
      </c>
      <c r="O12" s="47">
        <f t="shared" si="1"/>
        <v>2.6650306748466259</v>
      </c>
      <c r="P12" s="9"/>
    </row>
    <row r="13" spans="1:133" ht="15.75">
      <c r="A13" s="29" t="s">
        <v>67</v>
      </c>
      <c r="B13" s="30"/>
      <c r="C13" s="31"/>
      <c r="D13" s="32">
        <f t="shared" ref="D13:M13" si="3">SUM(D14:D16)</f>
        <v>343329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343329</v>
      </c>
      <c r="O13" s="45">
        <f t="shared" si="1"/>
        <v>210.63128834355828</v>
      </c>
      <c r="P13" s="10"/>
    </row>
    <row r="14" spans="1:133">
      <c r="A14" s="12"/>
      <c r="B14" s="25">
        <v>322</v>
      </c>
      <c r="C14" s="20" t="s">
        <v>0</v>
      </c>
      <c r="D14" s="46">
        <v>146310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146310</v>
      </c>
      <c r="O14" s="47">
        <f t="shared" si="1"/>
        <v>89.760736196319016</v>
      </c>
      <c r="P14" s="9"/>
    </row>
    <row r="15" spans="1:133">
      <c r="A15" s="12"/>
      <c r="B15" s="25">
        <v>323.10000000000002</v>
      </c>
      <c r="C15" s="20" t="s">
        <v>17</v>
      </c>
      <c r="D15" s="46">
        <v>173034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173034</v>
      </c>
      <c r="O15" s="47">
        <f t="shared" si="1"/>
        <v>106.15582822085889</v>
      </c>
      <c r="P15" s="9"/>
    </row>
    <row r="16" spans="1:133">
      <c r="A16" s="12"/>
      <c r="B16" s="25">
        <v>329</v>
      </c>
      <c r="C16" s="20" t="s">
        <v>68</v>
      </c>
      <c r="D16" s="46">
        <v>23985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23985</v>
      </c>
      <c r="O16" s="47">
        <f t="shared" si="1"/>
        <v>14.714723926380367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SUM(D18:D25)</f>
        <v>205047</v>
      </c>
      <c r="E17" s="32">
        <f t="shared" si="4"/>
        <v>0</v>
      </c>
      <c r="F17" s="32">
        <f t="shared" si="4"/>
        <v>0</v>
      </c>
      <c r="G17" s="32">
        <f t="shared" si="4"/>
        <v>22277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227324</v>
      </c>
      <c r="O17" s="45">
        <f t="shared" si="1"/>
        <v>139.46257668711655</v>
      </c>
      <c r="P17" s="10"/>
    </row>
    <row r="18" spans="1:16">
      <c r="A18" s="12"/>
      <c r="B18" s="25">
        <v>331.39</v>
      </c>
      <c r="C18" s="20" t="s">
        <v>69</v>
      </c>
      <c r="D18" s="46">
        <v>0</v>
      </c>
      <c r="E18" s="46">
        <v>0</v>
      </c>
      <c r="F18" s="46">
        <v>0</v>
      </c>
      <c r="G18" s="46">
        <v>22277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22277</v>
      </c>
      <c r="O18" s="47">
        <f t="shared" si="1"/>
        <v>13.666871165644173</v>
      </c>
      <c r="P18" s="9"/>
    </row>
    <row r="19" spans="1:16">
      <c r="A19" s="12"/>
      <c r="B19" s="25">
        <v>331.62</v>
      </c>
      <c r="C19" s="20" t="s">
        <v>20</v>
      </c>
      <c r="D19" s="46">
        <v>8804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8804</v>
      </c>
      <c r="O19" s="47">
        <f t="shared" si="1"/>
        <v>5.4012269938650306</v>
      </c>
      <c r="P19" s="9"/>
    </row>
    <row r="20" spans="1:16">
      <c r="A20" s="12"/>
      <c r="B20" s="25">
        <v>335.12</v>
      </c>
      <c r="C20" s="20" t="s">
        <v>21</v>
      </c>
      <c r="D20" s="46">
        <v>36203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36203</v>
      </c>
      <c r="O20" s="47">
        <f t="shared" si="1"/>
        <v>22.210429447852761</v>
      </c>
      <c r="P20" s="9"/>
    </row>
    <row r="21" spans="1:16">
      <c r="A21" s="12"/>
      <c r="B21" s="25">
        <v>335.15</v>
      </c>
      <c r="C21" s="20" t="s">
        <v>22</v>
      </c>
      <c r="D21" s="46">
        <v>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141</v>
      </c>
      <c r="O21" s="47">
        <f t="shared" si="1"/>
        <v>8.6503067484662577E-2</v>
      </c>
      <c r="P21" s="9"/>
    </row>
    <row r="22" spans="1:16">
      <c r="A22" s="12"/>
      <c r="B22" s="25">
        <v>335.18</v>
      </c>
      <c r="C22" s="20" t="s">
        <v>23</v>
      </c>
      <c r="D22" s="46">
        <v>113869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113869</v>
      </c>
      <c r="O22" s="47">
        <f t="shared" si="1"/>
        <v>69.85828220858896</v>
      </c>
      <c r="P22" s="9"/>
    </row>
    <row r="23" spans="1:16">
      <c r="A23" s="12"/>
      <c r="B23" s="25">
        <v>335.49</v>
      </c>
      <c r="C23" s="20" t="s">
        <v>24</v>
      </c>
      <c r="D23" s="46">
        <v>1603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1603</v>
      </c>
      <c r="O23" s="47">
        <f t="shared" si="1"/>
        <v>0.98343558282208587</v>
      </c>
      <c r="P23" s="9"/>
    </row>
    <row r="24" spans="1:16">
      <c r="A24" s="12"/>
      <c r="B24" s="25">
        <v>335.9</v>
      </c>
      <c r="C24" s="20" t="s">
        <v>25</v>
      </c>
      <c r="D24" s="46">
        <v>7532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7532</v>
      </c>
      <c r="O24" s="47">
        <f t="shared" si="1"/>
        <v>4.6208588957055214</v>
      </c>
      <c r="P24" s="9"/>
    </row>
    <row r="25" spans="1:16">
      <c r="A25" s="12"/>
      <c r="B25" s="25">
        <v>338</v>
      </c>
      <c r="C25" s="20" t="s">
        <v>26</v>
      </c>
      <c r="D25" s="46">
        <v>36895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36895</v>
      </c>
      <c r="O25" s="47">
        <f t="shared" si="1"/>
        <v>22.634969325153374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SUM(D27:D30)</f>
        <v>261528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261528</v>
      </c>
      <c r="O26" s="45">
        <f t="shared" si="1"/>
        <v>160.44662576687116</v>
      </c>
      <c r="P26" s="10"/>
    </row>
    <row r="27" spans="1:16">
      <c r="A27" s="12"/>
      <c r="B27" s="25">
        <v>341.3</v>
      </c>
      <c r="C27" s="20" t="s">
        <v>34</v>
      </c>
      <c r="D27" s="46">
        <v>10531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10531</v>
      </c>
      <c r="O27" s="47">
        <f t="shared" si="1"/>
        <v>6.4607361963190186</v>
      </c>
      <c r="P27" s="9"/>
    </row>
    <row r="28" spans="1:16">
      <c r="A28" s="12"/>
      <c r="B28" s="25">
        <v>341.9</v>
      </c>
      <c r="C28" s="20" t="s">
        <v>35</v>
      </c>
      <c r="D28" s="46">
        <v>17013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17013</v>
      </c>
      <c r="O28" s="47">
        <f t="shared" si="1"/>
        <v>10.437423312883435</v>
      </c>
      <c r="P28" s="9"/>
    </row>
    <row r="29" spans="1:16">
      <c r="A29" s="12"/>
      <c r="B29" s="25">
        <v>342.9</v>
      </c>
      <c r="C29" s="20" t="s">
        <v>36</v>
      </c>
      <c r="D29" s="46">
        <v>55528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55528</v>
      </c>
      <c r="O29" s="47">
        <f t="shared" si="1"/>
        <v>34.066257668711657</v>
      </c>
      <c r="P29" s="9"/>
    </row>
    <row r="30" spans="1:16">
      <c r="A30" s="12"/>
      <c r="B30" s="25">
        <v>343.4</v>
      </c>
      <c r="C30" s="20" t="s">
        <v>37</v>
      </c>
      <c r="D30" s="46">
        <v>178456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178456</v>
      </c>
      <c r="O30" s="47">
        <f t="shared" si="1"/>
        <v>109.48220858895705</v>
      </c>
      <c r="P30" s="9"/>
    </row>
    <row r="31" spans="1:16" ht="15.75">
      <c r="A31" s="29" t="s">
        <v>32</v>
      </c>
      <c r="B31" s="30"/>
      <c r="C31" s="31"/>
      <c r="D31" s="32">
        <f t="shared" ref="D31:M31" si="8">SUM(D32:D34)</f>
        <v>35016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35016</v>
      </c>
      <c r="O31" s="45">
        <f t="shared" si="1"/>
        <v>21.482208588957054</v>
      </c>
      <c r="P31" s="10"/>
    </row>
    <row r="32" spans="1:16">
      <c r="A32" s="13"/>
      <c r="B32" s="39">
        <v>351.1</v>
      </c>
      <c r="C32" s="21" t="s">
        <v>40</v>
      </c>
      <c r="D32" s="46">
        <v>19300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19300</v>
      </c>
      <c r="O32" s="47">
        <f t="shared" si="1"/>
        <v>11.840490797546012</v>
      </c>
      <c r="P32" s="9"/>
    </row>
    <row r="33" spans="1:119">
      <c r="A33" s="13"/>
      <c r="B33" s="39">
        <v>351.3</v>
      </c>
      <c r="C33" s="21" t="s">
        <v>41</v>
      </c>
      <c r="D33" s="46">
        <v>896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896</v>
      </c>
      <c r="O33" s="47">
        <f t="shared" si="1"/>
        <v>0.54969325153374238</v>
      </c>
      <c r="P33" s="9"/>
    </row>
    <row r="34" spans="1:119">
      <c r="A34" s="13"/>
      <c r="B34" s="39">
        <v>354</v>
      </c>
      <c r="C34" s="21" t="s">
        <v>42</v>
      </c>
      <c r="D34" s="46">
        <v>14820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9">SUM(D34:M34)</f>
        <v>14820</v>
      </c>
      <c r="O34" s="47">
        <f t="shared" si="1"/>
        <v>9.0920245398773005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SUM(D36:D38)</f>
        <v>149288</v>
      </c>
      <c r="E35" s="32">
        <f t="shared" si="10"/>
        <v>0</v>
      </c>
      <c r="F35" s="32">
        <f t="shared" si="10"/>
        <v>0</v>
      </c>
      <c r="G35" s="32">
        <f t="shared" si="10"/>
        <v>104718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254006</v>
      </c>
      <c r="O35" s="45">
        <f t="shared" si="1"/>
        <v>155.83190184049079</v>
      </c>
      <c r="P35" s="10"/>
    </row>
    <row r="36" spans="1:119">
      <c r="A36" s="12"/>
      <c r="B36" s="25">
        <v>361.1</v>
      </c>
      <c r="C36" s="20" t="s">
        <v>43</v>
      </c>
      <c r="D36" s="46">
        <v>118194</v>
      </c>
      <c r="E36" s="46">
        <v>0</v>
      </c>
      <c r="F36" s="46">
        <v>0</v>
      </c>
      <c r="G36" s="46">
        <v>104718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222912</v>
      </c>
      <c r="O36" s="47">
        <f t="shared" si="1"/>
        <v>136.75582822085889</v>
      </c>
      <c r="P36" s="9"/>
    </row>
    <row r="37" spans="1:119">
      <c r="A37" s="12"/>
      <c r="B37" s="25">
        <v>364</v>
      </c>
      <c r="C37" s="20" t="s">
        <v>44</v>
      </c>
      <c r="D37" s="46">
        <v>24260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24260</v>
      </c>
      <c r="O37" s="47">
        <f t="shared" si="1"/>
        <v>14.883435582822086</v>
      </c>
      <c r="P37" s="9"/>
    </row>
    <row r="38" spans="1:119">
      <c r="A38" s="12"/>
      <c r="B38" s="25">
        <v>366</v>
      </c>
      <c r="C38" s="20" t="s">
        <v>45</v>
      </c>
      <c r="D38" s="46">
        <v>6834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6834</v>
      </c>
      <c r="O38" s="47">
        <f t="shared" si="1"/>
        <v>4.1926380368098162</v>
      </c>
      <c r="P38" s="9"/>
    </row>
    <row r="39" spans="1:119" ht="15.75">
      <c r="A39" s="29" t="s">
        <v>33</v>
      </c>
      <c r="B39" s="30"/>
      <c r="C39" s="31"/>
      <c r="D39" s="32">
        <f t="shared" ref="D39:M39" si="11">SUM(D40:D40)</f>
        <v>0</v>
      </c>
      <c r="E39" s="32">
        <f t="shared" si="11"/>
        <v>0</v>
      </c>
      <c r="F39" s="32">
        <f t="shared" si="11"/>
        <v>0</v>
      </c>
      <c r="G39" s="32">
        <f t="shared" si="11"/>
        <v>450000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450000</v>
      </c>
      <c r="O39" s="45">
        <f t="shared" si="1"/>
        <v>276.07361963190186</v>
      </c>
      <c r="P39" s="9"/>
    </row>
    <row r="40" spans="1:119" ht="15.75" thickBot="1">
      <c r="A40" s="12"/>
      <c r="B40" s="25">
        <v>381</v>
      </c>
      <c r="C40" s="20" t="s">
        <v>47</v>
      </c>
      <c r="D40" s="46">
        <v>0</v>
      </c>
      <c r="E40" s="46">
        <v>0</v>
      </c>
      <c r="F40" s="46">
        <v>0</v>
      </c>
      <c r="G40" s="46">
        <v>450000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450000</v>
      </c>
      <c r="O40" s="47">
        <f t="shared" si="1"/>
        <v>276.07361963190186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2">SUM(D5,D13,D17,D26,D31,D35,D39)</f>
        <v>5105806</v>
      </c>
      <c r="E41" s="15">
        <f t="shared" si="12"/>
        <v>0</v>
      </c>
      <c r="F41" s="15">
        <f t="shared" si="12"/>
        <v>0</v>
      </c>
      <c r="G41" s="15">
        <f t="shared" si="12"/>
        <v>576995</v>
      </c>
      <c r="H41" s="15">
        <f t="shared" si="12"/>
        <v>0</v>
      </c>
      <c r="I41" s="15">
        <f t="shared" si="12"/>
        <v>0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5682801</v>
      </c>
      <c r="O41" s="38">
        <f t="shared" si="1"/>
        <v>3486.3809815950922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70</v>
      </c>
      <c r="M43" s="118"/>
      <c r="N43" s="118"/>
      <c r="O43" s="43">
        <v>1630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105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SUM(D6:D14)</f>
        <v>6767899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6767899</v>
      </c>
      <c r="P5" s="33">
        <f t="shared" ref="P5:P44" si="1">(O5/P$46)</f>
        <v>3696.2856362643365</v>
      </c>
      <c r="Q5" s="6"/>
    </row>
    <row r="6" spans="1:134">
      <c r="A6" s="12"/>
      <c r="B6" s="25">
        <v>311</v>
      </c>
      <c r="C6" s="20" t="s">
        <v>2</v>
      </c>
      <c r="D6" s="46">
        <v>6094357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6094357</v>
      </c>
      <c r="P6" s="47">
        <f t="shared" si="1"/>
        <v>3328.4309120699072</v>
      </c>
      <c r="Q6" s="9"/>
    </row>
    <row r="7" spans="1:134">
      <c r="A7" s="12"/>
      <c r="B7" s="25">
        <v>312.41000000000003</v>
      </c>
      <c r="C7" s="20" t="s">
        <v>109</v>
      </c>
      <c r="D7" s="46">
        <v>38789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38789</v>
      </c>
      <c r="P7" s="47">
        <f t="shared" si="1"/>
        <v>21.184598580010924</v>
      </c>
      <c r="Q7" s="9"/>
    </row>
    <row r="8" spans="1:134">
      <c r="A8" s="12"/>
      <c r="B8" s="25">
        <v>312.43</v>
      </c>
      <c r="C8" s="20" t="s">
        <v>110</v>
      </c>
      <c r="D8" s="46">
        <v>17685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17685</v>
      </c>
      <c r="P8" s="47">
        <f t="shared" si="1"/>
        <v>9.658656471873293</v>
      </c>
      <c r="Q8" s="9"/>
    </row>
    <row r="9" spans="1:134">
      <c r="A9" s="12"/>
      <c r="B9" s="25">
        <v>314.10000000000002</v>
      </c>
      <c r="C9" s="20" t="s">
        <v>11</v>
      </c>
      <c r="D9" s="46">
        <v>289269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289269</v>
      </c>
      <c r="P9" s="47">
        <f t="shared" si="1"/>
        <v>157.98416166029492</v>
      </c>
      <c r="Q9" s="9"/>
    </row>
    <row r="10" spans="1:134">
      <c r="A10" s="12"/>
      <c r="B10" s="25">
        <v>314.3</v>
      </c>
      <c r="C10" s="20" t="s">
        <v>12</v>
      </c>
      <c r="D10" s="46">
        <v>79368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79368</v>
      </c>
      <c r="P10" s="47">
        <f t="shared" si="1"/>
        <v>43.346805024576732</v>
      </c>
      <c r="Q10" s="9"/>
    </row>
    <row r="11" spans="1:134">
      <c r="A11" s="12"/>
      <c r="B11" s="25">
        <v>314.8</v>
      </c>
      <c r="C11" s="20" t="s">
        <v>14</v>
      </c>
      <c r="D11" s="46">
        <v>26625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26625</v>
      </c>
      <c r="P11" s="47">
        <f t="shared" si="1"/>
        <v>14.541234298197706</v>
      </c>
      <c r="Q11" s="9"/>
    </row>
    <row r="12" spans="1:134">
      <c r="A12" s="12"/>
      <c r="B12" s="25">
        <v>315.2</v>
      </c>
      <c r="C12" s="20" t="s">
        <v>112</v>
      </c>
      <c r="D12" s="46">
        <v>44047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44047</v>
      </c>
      <c r="P12" s="47">
        <f t="shared" si="1"/>
        <v>24.056253413435282</v>
      </c>
      <c r="Q12" s="9"/>
    </row>
    <row r="13" spans="1:134">
      <c r="A13" s="12"/>
      <c r="B13" s="25">
        <v>316</v>
      </c>
      <c r="C13" s="20" t="s">
        <v>73</v>
      </c>
      <c r="D13" s="46">
        <v>718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718</v>
      </c>
      <c r="P13" s="47">
        <f t="shared" si="1"/>
        <v>0.39213544511196069</v>
      </c>
      <c r="Q13" s="9"/>
    </row>
    <row r="14" spans="1:134">
      <c r="A14" s="12"/>
      <c r="B14" s="25">
        <v>319.89999999999998</v>
      </c>
      <c r="C14" s="20" t="s">
        <v>120</v>
      </c>
      <c r="D14" s="46">
        <v>177041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177041</v>
      </c>
      <c r="P14" s="47">
        <f t="shared" si="1"/>
        <v>96.690879300928458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SUM(D16:D18)</f>
        <v>1092245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1092245</v>
      </c>
      <c r="P15" s="45">
        <f t="shared" si="1"/>
        <v>596.52921900600768</v>
      </c>
      <c r="Q15" s="10"/>
    </row>
    <row r="16" spans="1:134">
      <c r="A16" s="12"/>
      <c r="B16" s="25">
        <v>322</v>
      </c>
      <c r="C16" s="20" t="s">
        <v>113</v>
      </c>
      <c r="D16" s="46">
        <v>865785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865785</v>
      </c>
      <c r="P16" s="47">
        <f t="shared" si="1"/>
        <v>472.84817039868926</v>
      </c>
      <c r="Q16" s="9"/>
    </row>
    <row r="17" spans="1:17">
      <c r="A17" s="12"/>
      <c r="B17" s="25">
        <v>323.10000000000002</v>
      </c>
      <c r="C17" s="20" t="s">
        <v>17</v>
      </c>
      <c r="D17" s="46">
        <v>222905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222905</v>
      </c>
      <c r="P17" s="47">
        <f t="shared" si="1"/>
        <v>121.7394866193337</v>
      </c>
      <c r="Q17" s="9"/>
    </row>
    <row r="18" spans="1:17">
      <c r="A18" s="12"/>
      <c r="B18" s="25">
        <v>329.5</v>
      </c>
      <c r="C18" s="20" t="s">
        <v>114</v>
      </c>
      <c r="D18" s="46">
        <v>3555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3555</v>
      </c>
      <c r="P18" s="47">
        <f t="shared" si="1"/>
        <v>1.9415619879847079</v>
      </c>
      <c r="Q18" s="9"/>
    </row>
    <row r="19" spans="1:17" ht="15.75">
      <c r="A19" s="29" t="s">
        <v>115</v>
      </c>
      <c r="B19" s="30"/>
      <c r="C19" s="31"/>
      <c r="D19" s="32">
        <f t="shared" ref="D19:N19" si="5">SUM(D20:D27)</f>
        <v>796752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796752</v>
      </c>
      <c r="P19" s="45">
        <f t="shared" si="1"/>
        <v>435.14582195521575</v>
      </c>
      <c r="Q19" s="10"/>
    </row>
    <row r="20" spans="1:17">
      <c r="A20" s="12"/>
      <c r="B20" s="25">
        <v>331.1</v>
      </c>
      <c r="C20" s="20" t="s">
        <v>93</v>
      </c>
      <c r="D20" s="46">
        <v>2870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2870</v>
      </c>
      <c r="P20" s="47">
        <f t="shared" si="1"/>
        <v>1.5674494811578372</v>
      </c>
      <c r="Q20" s="9"/>
    </row>
    <row r="21" spans="1:17">
      <c r="A21" s="12"/>
      <c r="B21" s="25">
        <v>331.2</v>
      </c>
      <c r="C21" s="20" t="s">
        <v>83</v>
      </c>
      <c r="D21" s="46">
        <v>33582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33582</v>
      </c>
      <c r="P21" s="47">
        <f t="shared" si="1"/>
        <v>18.340797378481703</v>
      </c>
      <c r="Q21" s="9"/>
    </row>
    <row r="22" spans="1:17">
      <c r="A22" s="12"/>
      <c r="B22" s="25">
        <v>331.51</v>
      </c>
      <c r="C22" s="20" t="s">
        <v>121</v>
      </c>
      <c r="D22" s="46">
        <v>489835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5" si="6">SUM(D22:N22)</f>
        <v>489835</v>
      </c>
      <c r="P22" s="47">
        <f t="shared" si="1"/>
        <v>267.52321135991264</v>
      </c>
      <c r="Q22" s="9"/>
    </row>
    <row r="23" spans="1:17">
      <c r="A23" s="12"/>
      <c r="B23" s="25">
        <v>335.125</v>
      </c>
      <c r="C23" s="20" t="s">
        <v>116</v>
      </c>
      <c r="D23" s="46">
        <v>62990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62990</v>
      </c>
      <c r="P23" s="47">
        <f t="shared" si="1"/>
        <v>34.40196613872201</v>
      </c>
      <c r="Q23" s="9"/>
    </row>
    <row r="24" spans="1:17">
      <c r="A24" s="12"/>
      <c r="B24" s="25">
        <v>335.15</v>
      </c>
      <c r="C24" s="20" t="s">
        <v>76</v>
      </c>
      <c r="D24" s="46">
        <v>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140</v>
      </c>
      <c r="P24" s="47">
        <f t="shared" si="1"/>
        <v>7.6460950300382302E-2</v>
      </c>
      <c r="Q24" s="9"/>
    </row>
    <row r="25" spans="1:17">
      <c r="A25" s="12"/>
      <c r="B25" s="25">
        <v>335.18</v>
      </c>
      <c r="C25" s="20" t="s">
        <v>117</v>
      </c>
      <c r="D25" s="46">
        <v>188517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188517</v>
      </c>
      <c r="P25" s="47">
        <f t="shared" si="1"/>
        <v>102.95849262697979</v>
      </c>
      <c r="Q25" s="9"/>
    </row>
    <row r="26" spans="1:17">
      <c r="A26" s="12"/>
      <c r="B26" s="25">
        <v>335.48</v>
      </c>
      <c r="C26" s="20" t="s">
        <v>24</v>
      </c>
      <c r="D26" s="46">
        <v>1566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7">SUM(D26:N26)</f>
        <v>1566</v>
      </c>
      <c r="P26" s="47">
        <f t="shared" si="1"/>
        <v>0.85527034407427638</v>
      </c>
      <c r="Q26" s="9"/>
    </row>
    <row r="27" spans="1:17">
      <c r="A27" s="12"/>
      <c r="B27" s="25">
        <v>338</v>
      </c>
      <c r="C27" s="20" t="s">
        <v>26</v>
      </c>
      <c r="D27" s="46">
        <v>17252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17252</v>
      </c>
      <c r="P27" s="47">
        <f t="shared" si="1"/>
        <v>9.4221736755871106</v>
      </c>
      <c r="Q27" s="9"/>
    </row>
    <row r="28" spans="1:17" ht="15.75">
      <c r="A28" s="29" t="s">
        <v>31</v>
      </c>
      <c r="B28" s="30"/>
      <c r="C28" s="31"/>
      <c r="D28" s="32">
        <f t="shared" ref="D28:N28" si="8">SUM(D29:D33)</f>
        <v>631239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631239</v>
      </c>
      <c r="P28" s="45">
        <f t="shared" si="1"/>
        <v>344.75095576187874</v>
      </c>
      <c r="Q28" s="10"/>
    </row>
    <row r="29" spans="1:17">
      <c r="A29" s="12"/>
      <c r="B29" s="25">
        <v>341.3</v>
      </c>
      <c r="C29" s="20" t="s">
        <v>78</v>
      </c>
      <c r="D29" s="46">
        <v>25817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3" si="9">SUM(D29:N29)</f>
        <v>25817</v>
      </c>
      <c r="P29" s="47">
        <f t="shared" si="1"/>
        <v>14.0999453850355</v>
      </c>
      <c r="Q29" s="9"/>
    </row>
    <row r="30" spans="1:17">
      <c r="A30" s="12"/>
      <c r="B30" s="25">
        <v>341.9</v>
      </c>
      <c r="C30" s="20" t="s">
        <v>79</v>
      </c>
      <c r="D30" s="46">
        <v>23342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23342</v>
      </c>
      <c r="P30" s="47">
        <f t="shared" si="1"/>
        <v>12.748225013653741</v>
      </c>
      <c r="Q30" s="9"/>
    </row>
    <row r="31" spans="1:17">
      <c r="A31" s="12"/>
      <c r="B31" s="25">
        <v>342.1</v>
      </c>
      <c r="C31" s="20" t="s">
        <v>62</v>
      </c>
      <c r="D31" s="46">
        <v>190962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190962</v>
      </c>
      <c r="P31" s="47">
        <f t="shared" si="1"/>
        <v>104.29382850901148</v>
      </c>
      <c r="Q31" s="9"/>
    </row>
    <row r="32" spans="1:17">
      <c r="A32" s="12"/>
      <c r="B32" s="25">
        <v>342.9</v>
      </c>
      <c r="C32" s="20" t="s">
        <v>36</v>
      </c>
      <c r="D32" s="46">
        <v>54034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54034</v>
      </c>
      <c r="P32" s="47">
        <f t="shared" si="1"/>
        <v>29.510649918077554</v>
      </c>
      <c r="Q32" s="9"/>
    </row>
    <row r="33" spans="1:120">
      <c r="A33" s="12"/>
      <c r="B33" s="25">
        <v>343.4</v>
      </c>
      <c r="C33" s="20" t="s">
        <v>37</v>
      </c>
      <c r="D33" s="46">
        <v>337084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337084</v>
      </c>
      <c r="P33" s="47">
        <f t="shared" si="1"/>
        <v>184.0983069361005</v>
      </c>
      <c r="Q33" s="9"/>
    </row>
    <row r="34" spans="1:120" ht="15.75">
      <c r="A34" s="29" t="s">
        <v>32</v>
      </c>
      <c r="B34" s="30"/>
      <c r="C34" s="31"/>
      <c r="D34" s="32">
        <f t="shared" ref="D34:N34" si="10">SUM(D35:D37)</f>
        <v>94865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10"/>
        <v>0</v>
      </c>
      <c r="O34" s="32">
        <f>SUM(D34:N34)</f>
        <v>94865</v>
      </c>
      <c r="P34" s="45">
        <f t="shared" si="1"/>
        <v>51.810486073184052</v>
      </c>
      <c r="Q34" s="10"/>
    </row>
    <row r="35" spans="1:120">
      <c r="A35" s="13"/>
      <c r="B35" s="39">
        <v>351.1</v>
      </c>
      <c r="C35" s="21" t="s">
        <v>40</v>
      </c>
      <c r="D35" s="46">
        <v>5212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5212</v>
      </c>
      <c r="P35" s="47">
        <f t="shared" si="1"/>
        <v>2.8465319497542327</v>
      </c>
      <c r="Q35" s="9"/>
    </row>
    <row r="36" spans="1:120">
      <c r="A36" s="13"/>
      <c r="B36" s="39">
        <v>351.3</v>
      </c>
      <c r="C36" s="21" t="s">
        <v>41</v>
      </c>
      <c r="D36" s="46">
        <v>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11">SUM(D36:N36)</f>
        <v>933</v>
      </c>
      <c r="P36" s="47">
        <f t="shared" si="1"/>
        <v>0.50955761878754779</v>
      </c>
      <c r="Q36" s="9"/>
    </row>
    <row r="37" spans="1:120">
      <c r="A37" s="13"/>
      <c r="B37" s="39">
        <v>354</v>
      </c>
      <c r="C37" s="21" t="s">
        <v>42</v>
      </c>
      <c r="D37" s="46">
        <v>88720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88720</v>
      </c>
      <c r="P37" s="47">
        <f t="shared" si="1"/>
        <v>48.454396504642268</v>
      </c>
      <c r="Q37" s="9"/>
    </row>
    <row r="38" spans="1:120" ht="15.75">
      <c r="A38" s="29" t="s">
        <v>3</v>
      </c>
      <c r="B38" s="30"/>
      <c r="C38" s="31"/>
      <c r="D38" s="32">
        <f t="shared" ref="D38:N38" si="12">SUM(D39:D41)</f>
        <v>48113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>SUM(D38:N38)</f>
        <v>48113</v>
      </c>
      <c r="P38" s="45">
        <f t="shared" si="1"/>
        <v>26.276897870016384</v>
      </c>
      <c r="Q38" s="10"/>
    </row>
    <row r="39" spans="1:120">
      <c r="A39" s="12"/>
      <c r="B39" s="25">
        <v>361.1</v>
      </c>
      <c r="C39" s="20" t="s">
        <v>43</v>
      </c>
      <c r="D39" s="46">
        <v>42113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42113</v>
      </c>
      <c r="P39" s="47">
        <f t="shared" si="1"/>
        <v>23</v>
      </c>
      <c r="Q39" s="9"/>
    </row>
    <row r="40" spans="1:120">
      <c r="A40" s="12"/>
      <c r="B40" s="25">
        <v>364</v>
      </c>
      <c r="C40" s="20" t="s">
        <v>80</v>
      </c>
      <c r="D40" s="46">
        <v>5781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3" si="13">SUM(D40:N40)</f>
        <v>5781</v>
      </c>
      <c r="P40" s="47">
        <f t="shared" si="1"/>
        <v>3.1572910977607864</v>
      </c>
      <c r="Q40" s="9"/>
    </row>
    <row r="41" spans="1:120">
      <c r="A41" s="12"/>
      <c r="B41" s="25">
        <v>366</v>
      </c>
      <c r="C41" s="20" t="s">
        <v>45</v>
      </c>
      <c r="D41" s="46">
        <v>219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219</v>
      </c>
      <c r="P41" s="47">
        <f t="shared" si="1"/>
        <v>0.11960677225559803</v>
      </c>
      <c r="Q41" s="9"/>
    </row>
    <row r="42" spans="1:120" ht="15.75">
      <c r="A42" s="29" t="s">
        <v>33</v>
      </c>
      <c r="B42" s="30"/>
      <c r="C42" s="31"/>
      <c r="D42" s="32">
        <f t="shared" ref="D42:N42" si="14">SUM(D43:D43)</f>
        <v>0</v>
      </c>
      <c r="E42" s="32">
        <f t="shared" si="14"/>
        <v>0</v>
      </c>
      <c r="F42" s="32">
        <f t="shared" si="14"/>
        <v>0</v>
      </c>
      <c r="G42" s="32">
        <f t="shared" si="14"/>
        <v>2095500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2095500</v>
      </c>
      <c r="P42" s="45">
        <f t="shared" si="1"/>
        <v>1144.4565811032223</v>
      </c>
      <c r="Q42" s="9"/>
    </row>
    <row r="43" spans="1:120" ht="15.75" thickBot="1">
      <c r="A43" s="12"/>
      <c r="B43" s="25">
        <v>381</v>
      </c>
      <c r="C43" s="20" t="s">
        <v>47</v>
      </c>
      <c r="D43" s="46">
        <v>0</v>
      </c>
      <c r="E43" s="46">
        <v>0</v>
      </c>
      <c r="F43" s="46">
        <v>0</v>
      </c>
      <c r="G43" s="46">
        <v>2095500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2095500</v>
      </c>
      <c r="P43" s="47">
        <f t="shared" si="1"/>
        <v>1144.4565811032223</v>
      </c>
      <c r="Q43" s="9"/>
    </row>
    <row r="44" spans="1:120" ht="16.5" thickBot="1">
      <c r="A44" s="14" t="s">
        <v>38</v>
      </c>
      <c r="B44" s="23"/>
      <c r="C44" s="22"/>
      <c r="D44" s="15">
        <f t="shared" ref="D44:N44" si="15">SUM(D5,D15,D19,D28,D34,D38,D42)</f>
        <v>9431113</v>
      </c>
      <c r="E44" s="15">
        <f t="shared" si="15"/>
        <v>0</v>
      </c>
      <c r="F44" s="15">
        <f t="shared" si="15"/>
        <v>0</v>
      </c>
      <c r="G44" s="15">
        <f t="shared" si="15"/>
        <v>2095500</v>
      </c>
      <c r="H44" s="15">
        <f t="shared" si="15"/>
        <v>0</v>
      </c>
      <c r="I44" s="15">
        <f t="shared" si="15"/>
        <v>0</v>
      </c>
      <c r="J44" s="15">
        <f t="shared" si="15"/>
        <v>0</v>
      </c>
      <c r="K44" s="15">
        <f t="shared" si="15"/>
        <v>0</v>
      </c>
      <c r="L44" s="15">
        <f t="shared" si="15"/>
        <v>0</v>
      </c>
      <c r="M44" s="15">
        <f t="shared" si="15"/>
        <v>0</v>
      </c>
      <c r="N44" s="15">
        <f t="shared" si="15"/>
        <v>0</v>
      </c>
      <c r="O44" s="15">
        <f>SUM(D44:N44)</f>
        <v>11526613</v>
      </c>
      <c r="P44" s="38">
        <f t="shared" si="1"/>
        <v>6295.2555980338611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118" t="s">
        <v>122</v>
      </c>
      <c r="N46" s="118"/>
      <c r="O46" s="118"/>
      <c r="P46" s="43">
        <v>1831</v>
      </c>
    </row>
    <row r="47" spans="1:120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120" t="s">
        <v>59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105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106</v>
      </c>
      <c r="N4" s="35" t="s">
        <v>9</v>
      </c>
      <c r="O4" s="35" t="s">
        <v>107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SUM(D6:D14)</f>
        <v>6317889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6317889</v>
      </c>
      <c r="P5" s="33">
        <f t="shared" ref="P5:P45" si="1">(O5/P$47)</f>
        <v>3456.1756017505472</v>
      </c>
      <c r="Q5" s="6"/>
    </row>
    <row r="6" spans="1:134">
      <c r="A6" s="12"/>
      <c r="B6" s="25">
        <v>311</v>
      </c>
      <c r="C6" s="20" t="s">
        <v>2</v>
      </c>
      <c r="D6" s="46">
        <v>5676607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5676607</v>
      </c>
      <c r="P6" s="47">
        <f t="shared" si="1"/>
        <v>3105.3648796498906</v>
      </c>
      <c r="Q6" s="9"/>
    </row>
    <row r="7" spans="1:134">
      <c r="A7" s="12"/>
      <c r="B7" s="25">
        <v>312.41000000000003</v>
      </c>
      <c r="C7" s="20" t="s">
        <v>109</v>
      </c>
      <c r="D7" s="46">
        <v>36997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36997</v>
      </c>
      <c r="P7" s="47">
        <f t="shared" si="1"/>
        <v>20.2390590809628</v>
      </c>
      <c r="Q7" s="9"/>
    </row>
    <row r="8" spans="1:134">
      <c r="A8" s="12"/>
      <c r="B8" s="25">
        <v>312.43</v>
      </c>
      <c r="C8" s="20" t="s">
        <v>110</v>
      </c>
      <c r="D8" s="46">
        <v>16847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16847</v>
      </c>
      <c r="P8" s="47">
        <f t="shared" si="1"/>
        <v>9.2160831509846819</v>
      </c>
      <c r="Q8" s="9"/>
    </row>
    <row r="9" spans="1:134">
      <c r="A9" s="12"/>
      <c r="B9" s="25">
        <v>312.63</v>
      </c>
      <c r="C9" s="20" t="s">
        <v>111</v>
      </c>
      <c r="D9" s="46">
        <v>147071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147071</v>
      </c>
      <c r="P9" s="47">
        <f t="shared" si="1"/>
        <v>80.454595185995629</v>
      </c>
      <c r="Q9" s="9"/>
    </row>
    <row r="10" spans="1:134">
      <c r="A10" s="12"/>
      <c r="B10" s="25">
        <v>314.10000000000002</v>
      </c>
      <c r="C10" s="20" t="s">
        <v>11</v>
      </c>
      <c r="D10" s="46">
        <v>276829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276829</v>
      </c>
      <c r="P10" s="47">
        <f t="shared" si="1"/>
        <v>151.43818380743983</v>
      </c>
      <c r="Q10" s="9"/>
    </row>
    <row r="11" spans="1:134">
      <c r="A11" s="12"/>
      <c r="B11" s="25">
        <v>314.3</v>
      </c>
      <c r="C11" s="20" t="s">
        <v>12</v>
      </c>
      <c r="D11" s="46">
        <v>99486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99486</v>
      </c>
      <c r="P11" s="47">
        <f t="shared" si="1"/>
        <v>54.423413566739605</v>
      </c>
      <c r="Q11" s="9"/>
    </row>
    <row r="12" spans="1:134">
      <c r="A12" s="12"/>
      <c r="B12" s="25">
        <v>314.8</v>
      </c>
      <c r="C12" s="20" t="s">
        <v>14</v>
      </c>
      <c r="D12" s="46">
        <v>22601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22601</v>
      </c>
      <c r="P12" s="47">
        <f t="shared" si="1"/>
        <v>12.363785557986871</v>
      </c>
      <c r="Q12" s="9"/>
    </row>
    <row r="13" spans="1:134">
      <c r="A13" s="12"/>
      <c r="B13" s="25">
        <v>315.2</v>
      </c>
      <c r="C13" s="20" t="s">
        <v>112</v>
      </c>
      <c r="D13" s="46">
        <v>40103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40103</v>
      </c>
      <c r="P13" s="47">
        <f t="shared" si="1"/>
        <v>21.938183807439824</v>
      </c>
      <c r="Q13" s="9"/>
    </row>
    <row r="14" spans="1:134">
      <c r="A14" s="12"/>
      <c r="B14" s="25">
        <v>316</v>
      </c>
      <c r="C14" s="20" t="s">
        <v>73</v>
      </c>
      <c r="D14" s="46">
        <v>1348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1348</v>
      </c>
      <c r="P14" s="47">
        <f t="shared" si="1"/>
        <v>0.73741794310722097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SUM(D16:D18)</f>
        <v>1318312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45" si="4">SUM(D15:N15)</f>
        <v>1318312</v>
      </c>
      <c r="P15" s="45">
        <f t="shared" si="1"/>
        <v>721.17724288840259</v>
      </c>
      <c r="Q15" s="10"/>
    </row>
    <row r="16" spans="1:134">
      <c r="A16" s="12"/>
      <c r="B16" s="25">
        <v>322</v>
      </c>
      <c r="C16" s="20" t="s">
        <v>113</v>
      </c>
      <c r="D16" s="46">
        <v>1118818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1118818</v>
      </c>
      <c r="P16" s="47">
        <f t="shared" si="1"/>
        <v>612.04485776805257</v>
      </c>
      <c r="Q16" s="9"/>
    </row>
    <row r="17" spans="1:17">
      <c r="A17" s="12"/>
      <c r="B17" s="25">
        <v>323.10000000000002</v>
      </c>
      <c r="C17" s="20" t="s">
        <v>17</v>
      </c>
      <c r="D17" s="46">
        <v>195529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195529</v>
      </c>
      <c r="P17" s="47">
        <f t="shared" si="1"/>
        <v>106.96334792122538</v>
      </c>
      <c r="Q17" s="9"/>
    </row>
    <row r="18" spans="1:17">
      <c r="A18" s="12"/>
      <c r="B18" s="25">
        <v>329.5</v>
      </c>
      <c r="C18" s="20" t="s">
        <v>114</v>
      </c>
      <c r="D18" s="46">
        <v>3965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3965</v>
      </c>
      <c r="P18" s="47">
        <f t="shared" si="1"/>
        <v>2.1690371991247264</v>
      </c>
      <c r="Q18" s="9"/>
    </row>
    <row r="19" spans="1:17" ht="15.75">
      <c r="A19" s="29" t="s">
        <v>115</v>
      </c>
      <c r="B19" s="30"/>
      <c r="C19" s="31"/>
      <c r="D19" s="32">
        <f t="shared" ref="D19:N19" si="5">SUM(D20:D27)</f>
        <v>271176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271176</v>
      </c>
      <c r="P19" s="45">
        <f t="shared" si="1"/>
        <v>148.3457330415755</v>
      </c>
      <c r="Q19" s="10"/>
    </row>
    <row r="20" spans="1:17">
      <c r="A20" s="12"/>
      <c r="B20" s="25">
        <v>331.1</v>
      </c>
      <c r="C20" s="20" t="s">
        <v>93</v>
      </c>
      <c r="D20" s="46">
        <v>33490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33490</v>
      </c>
      <c r="P20" s="47">
        <f t="shared" si="1"/>
        <v>18.320568927789935</v>
      </c>
      <c r="Q20" s="9"/>
    </row>
    <row r="21" spans="1:17">
      <c r="A21" s="12"/>
      <c r="B21" s="25">
        <v>331.2</v>
      </c>
      <c r="C21" s="20" t="s">
        <v>83</v>
      </c>
      <c r="D21" s="46">
        <v>2388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2388</v>
      </c>
      <c r="P21" s="47">
        <f t="shared" si="1"/>
        <v>1.3063457330415755</v>
      </c>
      <c r="Q21" s="9"/>
    </row>
    <row r="22" spans="1:17">
      <c r="A22" s="12"/>
      <c r="B22" s="25">
        <v>335.125</v>
      </c>
      <c r="C22" s="20" t="s">
        <v>116</v>
      </c>
      <c r="D22" s="46">
        <v>50572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50572</v>
      </c>
      <c r="P22" s="47">
        <f t="shared" si="1"/>
        <v>27.665207877461707</v>
      </c>
      <c r="Q22" s="9"/>
    </row>
    <row r="23" spans="1:17">
      <c r="A23" s="12"/>
      <c r="B23" s="25">
        <v>335.15</v>
      </c>
      <c r="C23" s="20" t="s">
        <v>76</v>
      </c>
      <c r="D23" s="46">
        <v>140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140</v>
      </c>
      <c r="P23" s="47">
        <f t="shared" si="1"/>
        <v>7.6586433260393869E-2</v>
      </c>
      <c r="Q23" s="9"/>
    </row>
    <row r="24" spans="1:17">
      <c r="A24" s="12"/>
      <c r="B24" s="25">
        <v>335.18</v>
      </c>
      <c r="C24" s="20" t="s">
        <v>117</v>
      </c>
      <c r="D24" s="46">
        <v>160462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160462</v>
      </c>
      <c r="P24" s="47">
        <f t="shared" si="1"/>
        <v>87.780087527352293</v>
      </c>
      <c r="Q24" s="9"/>
    </row>
    <row r="25" spans="1:17">
      <c r="A25" s="12"/>
      <c r="B25" s="25">
        <v>335.48</v>
      </c>
      <c r="C25" s="20" t="s">
        <v>24</v>
      </c>
      <c r="D25" s="46">
        <v>2956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2956</v>
      </c>
      <c r="P25" s="47">
        <f t="shared" si="1"/>
        <v>1.6170678336980306</v>
      </c>
      <c r="Q25" s="9"/>
    </row>
    <row r="26" spans="1:17">
      <c r="A26" s="12"/>
      <c r="B26" s="25">
        <v>335.9</v>
      </c>
      <c r="C26" s="20" t="s">
        <v>25</v>
      </c>
      <c r="D26" s="46">
        <v>12604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12604</v>
      </c>
      <c r="P26" s="47">
        <f t="shared" si="1"/>
        <v>6.8949671772428882</v>
      </c>
      <c r="Q26" s="9"/>
    </row>
    <row r="27" spans="1:17">
      <c r="A27" s="12"/>
      <c r="B27" s="25">
        <v>338</v>
      </c>
      <c r="C27" s="20" t="s">
        <v>26</v>
      </c>
      <c r="D27" s="46">
        <v>8564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8564</v>
      </c>
      <c r="P27" s="47">
        <f t="shared" si="1"/>
        <v>4.6849015317286655</v>
      </c>
      <c r="Q27" s="9"/>
    </row>
    <row r="28" spans="1:17" ht="15.75">
      <c r="A28" s="29" t="s">
        <v>31</v>
      </c>
      <c r="B28" s="30"/>
      <c r="C28" s="31"/>
      <c r="D28" s="32">
        <f t="shared" ref="D28:N28" si="6">SUM(D29:D33)</f>
        <v>707330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4"/>
        <v>707330</v>
      </c>
      <c r="P28" s="45">
        <f t="shared" si="1"/>
        <v>386.94201312910286</v>
      </c>
      <c r="Q28" s="10"/>
    </row>
    <row r="29" spans="1:17">
      <c r="A29" s="12"/>
      <c r="B29" s="25">
        <v>341.3</v>
      </c>
      <c r="C29" s="20" t="s">
        <v>78</v>
      </c>
      <c r="D29" s="46">
        <v>55798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55798</v>
      </c>
      <c r="P29" s="47">
        <f t="shared" si="1"/>
        <v>30.524070021881837</v>
      </c>
      <c r="Q29" s="9"/>
    </row>
    <row r="30" spans="1:17">
      <c r="A30" s="12"/>
      <c r="B30" s="25">
        <v>341.9</v>
      </c>
      <c r="C30" s="20" t="s">
        <v>79</v>
      </c>
      <c r="D30" s="46">
        <v>11608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11608</v>
      </c>
      <c r="P30" s="47">
        <f t="shared" si="1"/>
        <v>6.350109409190372</v>
      </c>
      <c r="Q30" s="9"/>
    </row>
    <row r="31" spans="1:17">
      <c r="A31" s="12"/>
      <c r="B31" s="25">
        <v>342.1</v>
      </c>
      <c r="C31" s="20" t="s">
        <v>62</v>
      </c>
      <c r="D31" s="46">
        <v>190900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190900</v>
      </c>
      <c r="P31" s="47">
        <f t="shared" si="1"/>
        <v>104.43107221006565</v>
      </c>
      <c r="Q31" s="9"/>
    </row>
    <row r="32" spans="1:17">
      <c r="A32" s="12"/>
      <c r="B32" s="25">
        <v>342.9</v>
      </c>
      <c r="C32" s="20" t="s">
        <v>36</v>
      </c>
      <c r="D32" s="46">
        <v>108756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108756</v>
      </c>
      <c r="P32" s="47">
        <f t="shared" si="1"/>
        <v>59.494529540481402</v>
      </c>
      <c r="Q32" s="9"/>
    </row>
    <row r="33" spans="1:120">
      <c r="A33" s="12"/>
      <c r="B33" s="25">
        <v>343.4</v>
      </c>
      <c r="C33" s="20" t="s">
        <v>37</v>
      </c>
      <c r="D33" s="46">
        <v>340268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340268</v>
      </c>
      <c r="P33" s="47">
        <f t="shared" si="1"/>
        <v>186.14223194748359</v>
      </c>
      <c r="Q33" s="9"/>
    </row>
    <row r="34" spans="1:120" ht="15.75">
      <c r="A34" s="29" t="s">
        <v>32</v>
      </c>
      <c r="B34" s="30"/>
      <c r="C34" s="31"/>
      <c r="D34" s="32">
        <f t="shared" ref="D34:N34" si="7">SUM(D35:D37)</f>
        <v>172541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 t="shared" si="4"/>
        <v>172541</v>
      </c>
      <c r="P34" s="45">
        <f t="shared" si="1"/>
        <v>94.387855579868713</v>
      </c>
      <c r="Q34" s="10"/>
    </row>
    <row r="35" spans="1:120">
      <c r="A35" s="13"/>
      <c r="B35" s="39">
        <v>351.1</v>
      </c>
      <c r="C35" s="21" t="s">
        <v>40</v>
      </c>
      <c r="D35" s="46">
        <v>1713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1713</v>
      </c>
      <c r="P35" s="47">
        <f t="shared" si="1"/>
        <v>0.93708971553610498</v>
      </c>
      <c r="Q35" s="9"/>
    </row>
    <row r="36" spans="1:120">
      <c r="A36" s="13"/>
      <c r="B36" s="39">
        <v>351.3</v>
      </c>
      <c r="C36" s="21" t="s">
        <v>41</v>
      </c>
      <c r="D36" s="46">
        <v>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250</v>
      </c>
      <c r="P36" s="47">
        <f t="shared" si="1"/>
        <v>0.13676148796498905</v>
      </c>
      <c r="Q36" s="9"/>
    </row>
    <row r="37" spans="1:120">
      <c r="A37" s="13"/>
      <c r="B37" s="39">
        <v>354</v>
      </c>
      <c r="C37" s="21" t="s">
        <v>42</v>
      </c>
      <c r="D37" s="46">
        <v>170578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170578</v>
      </c>
      <c r="P37" s="47">
        <f t="shared" si="1"/>
        <v>93.31400437636762</v>
      </c>
      <c r="Q37" s="9"/>
    </row>
    <row r="38" spans="1:120" ht="15.75">
      <c r="A38" s="29" t="s">
        <v>3</v>
      </c>
      <c r="B38" s="30"/>
      <c r="C38" s="31"/>
      <c r="D38" s="32">
        <f t="shared" ref="D38:N38" si="8">SUM(D39:D42)</f>
        <v>41686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 t="shared" si="4"/>
        <v>41686</v>
      </c>
      <c r="P38" s="45">
        <f t="shared" si="1"/>
        <v>22.804157549234137</v>
      </c>
      <c r="Q38" s="10"/>
    </row>
    <row r="39" spans="1:120">
      <c r="A39" s="12"/>
      <c r="B39" s="25">
        <v>361.1</v>
      </c>
      <c r="C39" s="20" t="s">
        <v>43</v>
      </c>
      <c r="D39" s="46">
        <v>34606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34606</v>
      </c>
      <c r="P39" s="47">
        <f t="shared" si="1"/>
        <v>18.931072210065647</v>
      </c>
      <c r="Q39" s="9"/>
    </row>
    <row r="40" spans="1:120">
      <c r="A40" s="12"/>
      <c r="B40" s="25">
        <v>364</v>
      </c>
      <c r="C40" s="20" t="s">
        <v>80</v>
      </c>
      <c r="D40" s="46">
        <v>340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340</v>
      </c>
      <c r="P40" s="47">
        <f t="shared" si="1"/>
        <v>0.18599562363238512</v>
      </c>
      <c r="Q40" s="9"/>
    </row>
    <row r="41" spans="1:120">
      <c r="A41" s="12"/>
      <c r="B41" s="25">
        <v>366</v>
      </c>
      <c r="C41" s="20" t="s">
        <v>45</v>
      </c>
      <c r="D41" s="46">
        <v>454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454</v>
      </c>
      <c r="P41" s="47">
        <f t="shared" si="1"/>
        <v>0.24835886214442013</v>
      </c>
      <c r="Q41" s="9"/>
    </row>
    <row r="42" spans="1:120">
      <c r="A42" s="12"/>
      <c r="B42" s="25">
        <v>369.9</v>
      </c>
      <c r="C42" s="20" t="s">
        <v>94</v>
      </c>
      <c r="D42" s="46">
        <v>6286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6286</v>
      </c>
      <c r="P42" s="47">
        <f t="shared" si="1"/>
        <v>3.4387308533916849</v>
      </c>
      <c r="Q42" s="9"/>
    </row>
    <row r="43" spans="1:120" ht="15.75">
      <c r="A43" s="29" t="s">
        <v>33</v>
      </c>
      <c r="B43" s="30"/>
      <c r="C43" s="31"/>
      <c r="D43" s="32">
        <f t="shared" ref="D43:N43" si="9">SUM(D44:D44)</f>
        <v>0</v>
      </c>
      <c r="E43" s="32">
        <f t="shared" si="9"/>
        <v>0</v>
      </c>
      <c r="F43" s="32">
        <f t="shared" si="9"/>
        <v>0</v>
      </c>
      <c r="G43" s="32">
        <f t="shared" si="9"/>
        <v>421000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4"/>
        <v>421000</v>
      </c>
      <c r="P43" s="45">
        <f t="shared" si="1"/>
        <v>230.30634573304158</v>
      </c>
      <c r="Q43" s="9"/>
    </row>
    <row r="44" spans="1:120" ht="15.75" thickBot="1">
      <c r="A44" s="12"/>
      <c r="B44" s="25">
        <v>381</v>
      </c>
      <c r="C44" s="20" t="s">
        <v>47</v>
      </c>
      <c r="D44" s="46">
        <v>0</v>
      </c>
      <c r="E44" s="46">
        <v>0</v>
      </c>
      <c r="F44" s="46">
        <v>0</v>
      </c>
      <c r="G44" s="46">
        <v>421000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421000</v>
      </c>
      <c r="P44" s="47">
        <f t="shared" si="1"/>
        <v>230.30634573304158</v>
      </c>
      <c r="Q44" s="9"/>
    </row>
    <row r="45" spans="1:120" ht="16.5" thickBot="1">
      <c r="A45" s="14" t="s">
        <v>38</v>
      </c>
      <c r="B45" s="23"/>
      <c r="C45" s="22"/>
      <c r="D45" s="15">
        <f t="shared" ref="D45:N45" si="10">SUM(D5,D15,D19,D28,D34,D38,D43)</f>
        <v>8828934</v>
      </c>
      <c r="E45" s="15">
        <f t="shared" si="10"/>
        <v>0</v>
      </c>
      <c r="F45" s="15">
        <f t="shared" si="10"/>
        <v>0</v>
      </c>
      <c r="G45" s="15">
        <f t="shared" si="10"/>
        <v>421000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10"/>
        <v>0</v>
      </c>
      <c r="O45" s="15">
        <f t="shared" si="4"/>
        <v>9249934</v>
      </c>
      <c r="P45" s="38">
        <f t="shared" si="1"/>
        <v>5060.138949671772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118</v>
      </c>
      <c r="N47" s="118"/>
      <c r="O47" s="118"/>
      <c r="P47" s="43">
        <v>1828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59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6036750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6036750</v>
      </c>
      <c r="O5" s="33">
        <f t="shared" ref="O5:O45" si="1">(N5/O$47)</f>
        <v>3256.0679611650485</v>
      </c>
      <c r="P5" s="6"/>
    </row>
    <row r="6" spans="1:133">
      <c r="A6" s="12"/>
      <c r="B6" s="25">
        <v>311</v>
      </c>
      <c r="C6" s="20" t="s">
        <v>2</v>
      </c>
      <c r="D6" s="46">
        <v>5425863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5425863</v>
      </c>
      <c r="O6" s="47">
        <f t="shared" si="1"/>
        <v>2926.5711974110031</v>
      </c>
      <c r="P6" s="9"/>
    </row>
    <row r="7" spans="1:133">
      <c r="A7" s="12"/>
      <c r="B7" s="25">
        <v>312.41000000000003</v>
      </c>
      <c r="C7" s="20" t="s">
        <v>101</v>
      </c>
      <c r="D7" s="46">
        <v>35445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35445</v>
      </c>
      <c r="O7" s="47">
        <f t="shared" si="1"/>
        <v>19.118122977346278</v>
      </c>
      <c r="P7" s="9"/>
    </row>
    <row r="8" spans="1:133">
      <c r="A8" s="12"/>
      <c r="B8" s="25">
        <v>312.42</v>
      </c>
      <c r="C8" s="20" t="s">
        <v>102</v>
      </c>
      <c r="D8" s="46">
        <v>16298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16298</v>
      </c>
      <c r="O8" s="47">
        <f t="shared" si="1"/>
        <v>8.7907227615965482</v>
      </c>
      <c r="P8" s="9"/>
    </row>
    <row r="9" spans="1:133">
      <c r="A9" s="12"/>
      <c r="B9" s="25">
        <v>312.60000000000002</v>
      </c>
      <c r="C9" s="20" t="s">
        <v>92</v>
      </c>
      <c r="D9" s="46">
        <v>126202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126202</v>
      </c>
      <c r="O9" s="47">
        <f t="shared" si="1"/>
        <v>68.070118662351675</v>
      </c>
      <c r="P9" s="9"/>
    </row>
    <row r="10" spans="1:133">
      <c r="A10" s="12"/>
      <c r="B10" s="25">
        <v>314.10000000000002</v>
      </c>
      <c r="C10" s="20" t="s">
        <v>11</v>
      </c>
      <c r="D10" s="46">
        <v>273415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273415</v>
      </c>
      <c r="O10" s="47">
        <f t="shared" si="1"/>
        <v>147.4730312837109</v>
      </c>
      <c r="P10" s="9"/>
    </row>
    <row r="11" spans="1:133">
      <c r="A11" s="12"/>
      <c r="B11" s="25">
        <v>314.3</v>
      </c>
      <c r="C11" s="20" t="s">
        <v>12</v>
      </c>
      <c r="D11" s="46">
        <v>98916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98916</v>
      </c>
      <c r="O11" s="47">
        <f t="shared" si="1"/>
        <v>53.35275080906149</v>
      </c>
      <c r="P11" s="9"/>
    </row>
    <row r="12" spans="1:133">
      <c r="A12" s="12"/>
      <c r="B12" s="25">
        <v>314.8</v>
      </c>
      <c r="C12" s="20" t="s">
        <v>14</v>
      </c>
      <c r="D12" s="46">
        <v>19253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19253</v>
      </c>
      <c r="O12" s="47">
        <f t="shared" si="1"/>
        <v>10.384573894282632</v>
      </c>
      <c r="P12" s="9"/>
    </row>
    <row r="13" spans="1:133">
      <c r="A13" s="12"/>
      <c r="B13" s="25">
        <v>315</v>
      </c>
      <c r="C13" s="20" t="s">
        <v>72</v>
      </c>
      <c r="D13" s="46">
        <v>40588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40588</v>
      </c>
      <c r="O13" s="47">
        <f t="shared" si="1"/>
        <v>21.892125134843582</v>
      </c>
      <c r="P13" s="9"/>
    </row>
    <row r="14" spans="1:133">
      <c r="A14" s="12"/>
      <c r="B14" s="25">
        <v>316</v>
      </c>
      <c r="C14" s="20" t="s">
        <v>73</v>
      </c>
      <c r="D14" s="46">
        <v>770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770</v>
      </c>
      <c r="O14" s="47">
        <f t="shared" si="1"/>
        <v>0.41531823085221142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729016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5" si="4">SUM(D15:M15)</f>
        <v>729016</v>
      </c>
      <c r="O15" s="45">
        <f t="shared" si="1"/>
        <v>393.21251348435817</v>
      </c>
      <c r="P15" s="10"/>
    </row>
    <row r="16" spans="1:133">
      <c r="A16" s="12"/>
      <c r="B16" s="25">
        <v>322</v>
      </c>
      <c r="C16" s="20" t="s">
        <v>0</v>
      </c>
      <c r="D16" s="46">
        <v>548097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548097</v>
      </c>
      <c r="O16" s="47">
        <f t="shared" si="1"/>
        <v>295.62944983818772</v>
      </c>
      <c r="P16" s="9"/>
    </row>
    <row r="17" spans="1:16">
      <c r="A17" s="12"/>
      <c r="B17" s="25">
        <v>323.10000000000002</v>
      </c>
      <c r="C17" s="20" t="s">
        <v>17</v>
      </c>
      <c r="D17" s="46">
        <v>176586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176586</v>
      </c>
      <c r="O17" s="47">
        <f t="shared" si="1"/>
        <v>95.245954692556637</v>
      </c>
      <c r="P17" s="9"/>
    </row>
    <row r="18" spans="1:16">
      <c r="A18" s="12"/>
      <c r="B18" s="25">
        <v>329</v>
      </c>
      <c r="C18" s="20" t="s">
        <v>18</v>
      </c>
      <c r="D18" s="46">
        <v>4333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4333</v>
      </c>
      <c r="O18" s="47">
        <f t="shared" si="1"/>
        <v>2.3371089536138081</v>
      </c>
      <c r="P18" s="9"/>
    </row>
    <row r="19" spans="1:16" ht="15.75">
      <c r="A19" s="29" t="s">
        <v>19</v>
      </c>
      <c r="B19" s="30"/>
      <c r="C19" s="31"/>
      <c r="D19" s="32">
        <f t="shared" ref="D19:M19" si="5">SUM(D20:D27)</f>
        <v>395871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395871</v>
      </c>
      <c r="O19" s="45">
        <f t="shared" si="1"/>
        <v>213.52265372168284</v>
      </c>
      <c r="P19" s="10"/>
    </row>
    <row r="20" spans="1:16">
      <c r="A20" s="12"/>
      <c r="B20" s="25">
        <v>331.1</v>
      </c>
      <c r="C20" s="20" t="s">
        <v>93</v>
      </c>
      <c r="D20" s="46">
        <v>189490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189490</v>
      </c>
      <c r="O20" s="47">
        <f t="shared" si="1"/>
        <v>102.20604099244876</v>
      </c>
      <c r="P20" s="9"/>
    </row>
    <row r="21" spans="1:16">
      <c r="A21" s="12"/>
      <c r="B21" s="25">
        <v>331.2</v>
      </c>
      <c r="C21" s="20" t="s">
        <v>83</v>
      </c>
      <c r="D21" s="46">
        <v>2592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2592</v>
      </c>
      <c r="O21" s="47">
        <f t="shared" si="1"/>
        <v>1.3980582524271845</v>
      </c>
      <c r="P21" s="9"/>
    </row>
    <row r="22" spans="1:16">
      <c r="A22" s="12"/>
      <c r="B22" s="25">
        <v>335.12</v>
      </c>
      <c r="C22" s="20" t="s">
        <v>75</v>
      </c>
      <c r="D22" s="46">
        <v>44488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44488</v>
      </c>
      <c r="O22" s="47">
        <f t="shared" si="1"/>
        <v>23.995685005393742</v>
      </c>
      <c r="P22" s="9"/>
    </row>
    <row r="23" spans="1:16">
      <c r="A23" s="12"/>
      <c r="B23" s="25">
        <v>335.15</v>
      </c>
      <c r="C23" s="20" t="s">
        <v>76</v>
      </c>
      <c r="D23" s="46">
        <v>140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140</v>
      </c>
      <c r="O23" s="47">
        <f t="shared" si="1"/>
        <v>7.5512405609492989E-2</v>
      </c>
      <c r="P23" s="9"/>
    </row>
    <row r="24" spans="1:16">
      <c r="A24" s="12"/>
      <c r="B24" s="25">
        <v>335.18</v>
      </c>
      <c r="C24" s="20" t="s">
        <v>77</v>
      </c>
      <c r="D24" s="46">
        <v>137337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137337</v>
      </c>
      <c r="O24" s="47">
        <f t="shared" si="1"/>
        <v>74.07605177993527</v>
      </c>
      <c r="P24" s="9"/>
    </row>
    <row r="25" spans="1:16">
      <c r="A25" s="12"/>
      <c r="B25" s="25">
        <v>335.49</v>
      </c>
      <c r="C25" s="20" t="s">
        <v>24</v>
      </c>
      <c r="D25" s="46">
        <v>1718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1718</v>
      </c>
      <c r="O25" s="47">
        <f t="shared" si="1"/>
        <v>0.9266450916936354</v>
      </c>
      <c r="P25" s="9"/>
    </row>
    <row r="26" spans="1:16">
      <c r="A26" s="12"/>
      <c r="B26" s="25">
        <v>335.9</v>
      </c>
      <c r="C26" s="20" t="s">
        <v>25</v>
      </c>
      <c r="D26" s="46">
        <v>12237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12237</v>
      </c>
      <c r="O26" s="47">
        <f t="shared" si="1"/>
        <v>6.6003236245954691</v>
      </c>
      <c r="P26" s="9"/>
    </row>
    <row r="27" spans="1:16">
      <c r="A27" s="12"/>
      <c r="B27" s="25">
        <v>338</v>
      </c>
      <c r="C27" s="20" t="s">
        <v>26</v>
      </c>
      <c r="D27" s="46">
        <v>7869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7869</v>
      </c>
      <c r="O27" s="47">
        <f t="shared" si="1"/>
        <v>4.2443365695792883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SUM(D29:D33)</f>
        <v>631271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631271</v>
      </c>
      <c r="O28" s="45">
        <f t="shared" si="1"/>
        <v>340.49137001078748</v>
      </c>
      <c r="P28" s="10"/>
    </row>
    <row r="29" spans="1:16">
      <c r="A29" s="12"/>
      <c r="B29" s="25">
        <v>341.3</v>
      </c>
      <c r="C29" s="20" t="s">
        <v>78</v>
      </c>
      <c r="D29" s="46">
        <v>28629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28629</v>
      </c>
      <c r="O29" s="47">
        <f t="shared" si="1"/>
        <v>15.441747572815533</v>
      </c>
      <c r="P29" s="9"/>
    </row>
    <row r="30" spans="1:16">
      <c r="A30" s="12"/>
      <c r="B30" s="25">
        <v>341.9</v>
      </c>
      <c r="C30" s="20" t="s">
        <v>79</v>
      </c>
      <c r="D30" s="46">
        <v>12282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12282</v>
      </c>
      <c r="O30" s="47">
        <f t="shared" si="1"/>
        <v>6.624595469255663</v>
      </c>
      <c r="P30" s="9"/>
    </row>
    <row r="31" spans="1:16">
      <c r="A31" s="12"/>
      <c r="B31" s="25">
        <v>342.1</v>
      </c>
      <c r="C31" s="20" t="s">
        <v>62</v>
      </c>
      <c r="D31" s="46">
        <v>183080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183080</v>
      </c>
      <c r="O31" s="47">
        <f t="shared" si="1"/>
        <v>98.74865156418555</v>
      </c>
      <c r="P31" s="9"/>
    </row>
    <row r="32" spans="1:16">
      <c r="A32" s="12"/>
      <c r="B32" s="25">
        <v>342.9</v>
      </c>
      <c r="C32" s="20" t="s">
        <v>36</v>
      </c>
      <c r="D32" s="46">
        <v>64279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64279</v>
      </c>
      <c r="O32" s="47">
        <f t="shared" si="1"/>
        <v>34.670442286947143</v>
      </c>
      <c r="P32" s="9"/>
    </row>
    <row r="33" spans="1:119">
      <c r="A33" s="12"/>
      <c r="B33" s="25">
        <v>343.4</v>
      </c>
      <c r="C33" s="20" t="s">
        <v>37</v>
      </c>
      <c r="D33" s="46">
        <v>343001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343001</v>
      </c>
      <c r="O33" s="47">
        <f t="shared" si="1"/>
        <v>185.0059331175836</v>
      </c>
      <c r="P33" s="9"/>
    </row>
    <row r="34" spans="1:119" ht="15.75">
      <c r="A34" s="29" t="s">
        <v>32</v>
      </c>
      <c r="B34" s="30"/>
      <c r="C34" s="31"/>
      <c r="D34" s="32">
        <f t="shared" ref="D34:M34" si="7">SUM(D35:D37)</f>
        <v>11087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11087</v>
      </c>
      <c r="O34" s="45">
        <f t="shared" si="1"/>
        <v>5.9800431499460629</v>
      </c>
      <c r="P34" s="10"/>
    </row>
    <row r="35" spans="1:119">
      <c r="A35" s="13"/>
      <c r="B35" s="39">
        <v>351.1</v>
      </c>
      <c r="C35" s="21" t="s">
        <v>40</v>
      </c>
      <c r="D35" s="46">
        <v>1377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1377</v>
      </c>
      <c r="O35" s="47">
        <f t="shared" si="1"/>
        <v>0.74271844660194175</v>
      </c>
      <c r="P35" s="9"/>
    </row>
    <row r="36" spans="1:119">
      <c r="A36" s="13"/>
      <c r="B36" s="39">
        <v>351.3</v>
      </c>
      <c r="C36" s="21" t="s">
        <v>41</v>
      </c>
      <c r="D36" s="46">
        <v>184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184</v>
      </c>
      <c r="O36" s="47">
        <f t="shared" si="1"/>
        <v>9.9244875943905075E-2</v>
      </c>
      <c r="P36" s="9"/>
    </row>
    <row r="37" spans="1:119">
      <c r="A37" s="13"/>
      <c r="B37" s="39">
        <v>354</v>
      </c>
      <c r="C37" s="21" t="s">
        <v>42</v>
      </c>
      <c r="D37" s="46">
        <v>9526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9526</v>
      </c>
      <c r="O37" s="47">
        <f t="shared" si="1"/>
        <v>5.1380798274002162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SUM(D39:D42)</f>
        <v>86708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86708</v>
      </c>
      <c r="O38" s="45">
        <f t="shared" si="1"/>
        <v>46.768069039913698</v>
      </c>
      <c r="P38" s="10"/>
    </row>
    <row r="39" spans="1:119">
      <c r="A39" s="12"/>
      <c r="B39" s="25">
        <v>361.1</v>
      </c>
      <c r="C39" s="20" t="s">
        <v>43</v>
      </c>
      <c r="D39" s="46">
        <v>65877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65877</v>
      </c>
      <c r="O39" s="47">
        <f t="shared" si="1"/>
        <v>35.532362459546924</v>
      </c>
      <c r="P39" s="9"/>
    </row>
    <row r="40" spans="1:119">
      <c r="A40" s="12"/>
      <c r="B40" s="25">
        <v>364</v>
      </c>
      <c r="C40" s="20" t="s">
        <v>80</v>
      </c>
      <c r="D40" s="46">
        <v>1805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1805</v>
      </c>
      <c r="O40" s="47">
        <f t="shared" si="1"/>
        <v>0.97357065803667742</v>
      </c>
      <c r="P40" s="9"/>
    </row>
    <row r="41" spans="1:119">
      <c r="A41" s="12"/>
      <c r="B41" s="25">
        <v>366</v>
      </c>
      <c r="C41" s="20" t="s">
        <v>45</v>
      </c>
      <c r="D41" s="46">
        <v>2222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2222</v>
      </c>
      <c r="O41" s="47">
        <f t="shared" si="1"/>
        <v>1.1984897518878102</v>
      </c>
      <c r="P41" s="9"/>
    </row>
    <row r="42" spans="1:119">
      <c r="A42" s="12"/>
      <c r="B42" s="25">
        <v>369.9</v>
      </c>
      <c r="C42" s="20" t="s">
        <v>94</v>
      </c>
      <c r="D42" s="46">
        <v>16804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16804</v>
      </c>
      <c r="O42" s="47">
        <f t="shared" si="1"/>
        <v>9.0636461704422864</v>
      </c>
      <c r="P42" s="9"/>
    </row>
    <row r="43" spans="1:119" ht="15.75">
      <c r="A43" s="29" t="s">
        <v>33</v>
      </c>
      <c r="B43" s="30"/>
      <c r="C43" s="31"/>
      <c r="D43" s="32">
        <f t="shared" ref="D43:M43" si="9">SUM(D44:D44)</f>
        <v>0</v>
      </c>
      <c r="E43" s="32">
        <f t="shared" si="9"/>
        <v>0</v>
      </c>
      <c r="F43" s="32">
        <f t="shared" si="9"/>
        <v>0</v>
      </c>
      <c r="G43" s="32">
        <f t="shared" si="9"/>
        <v>536000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536000</v>
      </c>
      <c r="O43" s="45">
        <f t="shared" si="1"/>
        <v>289.10463861920175</v>
      </c>
      <c r="P43" s="9"/>
    </row>
    <row r="44" spans="1:119" ht="15.75" thickBot="1">
      <c r="A44" s="12"/>
      <c r="B44" s="25">
        <v>381</v>
      </c>
      <c r="C44" s="20" t="s">
        <v>47</v>
      </c>
      <c r="D44" s="46">
        <v>0</v>
      </c>
      <c r="E44" s="46">
        <v>0</v>
      </c>
      <c r="F44" s="46">
        <v>0</v>
      </c>
      <c r="G44" s="46">
        <v>536000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536000</v>
      </c>
      <c r="O44" s="47">
        <f t="shared" si="1"/>
        <v>289.10463861920175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0">SUM(D5,D15,D19,D28,D34,D38,D43)</f>
        <v>7890703</v>
      </c>
      <c r="E45" s="15">
        <f t="shared" si="10"/>
        <v>0</v>
      </c>
      <c r="F45" s="15">
        <f t="shared" si="10"/>
        <v>0</v>
      </c>
      <c r="G45" s="15">
        <f t="shared" si="10"/>
        <v>536000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4"/>
        <v>8426703</v>
      </c>
      <c r="O45" s="38">
        <f t="shared" si="1"/>
        <v>4545.147249190939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103</v>
      </c>
      <c r="M47" s="118"/>
      <c r="N47" s="118"/>
      <c r="O47" s="43">
        <v>1854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59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5792319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5792319</v>
      </c>
      <c r="O5" s="33">
        <f t="shared" ref="O5:O41" si="1">(N5/O$43)</f>
        <v>3154.8578431372548</v>
      </c>
      <c r="P5" s="6"/>
    </row>
    <row r="6" spans="1:133">
      <c r="A6" s="12"/>
      <c r="B6" s="25">
        <v>311</v>
      </c>
      <c r="C6" s="20" t="s">
        <v>2</v>
      </c>
      <c r="D6" s="46">
        <v>5152556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5152556</v>
      </c>
      <c r="O6" s="47">
        <f t="shared" si="1"/>
        <v>2806.4030501089323</v>
      </c>
      <c r="P6" s="9"/>
    </row>
    <row r="7" spans="1:133">
      <c r="A7" s="12"/>
      <c r="B7" s="25">
        <v>312.10000000000002</v>
      </c>
      <c r="C7" s="20" t="s">
        <v>10</v>
      </c>
      <c r="D7" s="46">
        <v>57765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57765</v>
      </c>
      <c r="O7" s="47">
        <f t="shared" si="1"/>
        <v>31.462418300653596</v>
      </c>
      <c r="P7" s="9"/>
    </row>
    <row r="8" spans="1:133">
      <c r="A8" s="12"/>
      <c r="B8" s="25">
        <v>312.60000000000002</v>
      </c>
      <c r="C8" s="20" t="s">
        <v>92</v>
      </c>
      <c r="D8" s="46">
        <v>133080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133080</v>
      </c>
      <c r="O8" s="47">
        <f t="shared" si="1"/>
        <v>72.48366013071896</v>
      </c>
      <c r="P8" s="9"/>
    </row>
    <row r="9" spans="1:133">
      <c r="A9" s="12"/>
      <c r="B9" s="25">
        <v>314.10000000000002</v>
      </c>
      <c r="C9" s="20" t="s">
        <v>11</v>
      </c>
      <c r="D9" s="46">
        <v>277401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277401</v>
      </c>
      <c r="O9" s="47">
        <f t="shared" si="1"/>
        <v>151.08986928104576</v>
      </c>
      <c r="P9" s="9"/>
    </row>
    <row r="10" spans="1:133">
      <c r="A10" s="12"/>
      <c r="B10" s="25">
        <v>314.3</v>
      </c>
      <c r="C10" s="20" t="s">
        <v>12</v>
      </c>
      <c r="D10" s="46">
        <v>107602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107602</v>
      </c>
      <c r="O10" s="47">
        <f t="shared" si="1"/>
        <v>58.606753812636164</v>
      </c>
      <c r="P10" s="9"/>
    </row>
    <row r="11" spans="1:133">
      <c r="A11" s="12"/>
      <c r="B11" s="25">
        <v>314.8</v>
      </c>
      <c r="C11" s="20" t="s">
        <v>14</v>
      </c>
      <c r="D11" s="46">
        <v>18972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18972</v>
      </c>
      <c r="O11" s="47">
        <f t="shared" si="1"/>
        <v>10.333333333333334</v>
      </c>
      <c r="P11" s="9"/>
    </row>
    <row r="12" spans="1:133">
      <c r="A12" s="12"/>
      <c r="B12" s="25">
        <v>315</v>
      </c>
      <c r="C12" s="20" t="s">
        <v>72</v>
      </c>
      <c r="D12" s="46">
        <v>42575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42575</v>
      </c>
      <c r="O12" s="47">
        <f t="shared" si="1"/>
        <v>23.188997821350764</v>
      </c>
      <c r="P12" s="9"/>
    </row>
    <row r="13" spans="1:133">
      <c r="A13" s="12"/>
      <c r="B13" s="25">
        <v>316</v>
      </c>
      <c r="C13" s="20" t="s">
        <v>73</v>
      </c>
      <c r="D13" s="46">
        <v>2368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2368</v>
      </c>
      <c r="O13" s="47">
        <f t="shared" si="1"/>
        <v>1.289760348583878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844537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844537</v>
      </c>
      <c r="O14" s="45">
        <f t="shared" si="1"/>
        <v>459.98747276688454</v>
      </c>
      <c r="P14" s="10"/>
    </row>
    <row r="15" spans="1:133">
      <c r="A15" s="12"/>
      <c r="B15" s="25">
        <v>322</v>
      </c>
      <c r="C15" s="20" t="s">
        <v>0</v>
      </c>
      <c r="D15" s="46">
        <v>666638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666638</v>
      </c>
      <c r="O15" s="47">
        <f t="shared" si="1"/>
        <v>363.09259259259261</v>
      </c>
      <c r="P15" s="9"/>
    </row>
    <row r="16" spans="1:133">
      <c r="A16" s="12"/>
      <c r="B16" s="25">
        <v>323.10000000000002</v>
      </c>
      <c r="C16" s="20" t="s">
        <v>17</v>
      </c>
      <c r="D16" s="46">
        <v>174952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174952</v>
      </c>
      <c r="O16" s="47">
        <f t="shared" si="1"/>
        <v>95.289760348583883</v>
      </c>
      <c r="P16" s="9"/>
    </row>
    <row r="17" spans="1:16">
      <c r="A17" s="12"/>
      <c r="B17" s="25">
        <v>329</v>
      </c>
      <c r="C17" s="20" t="s">
        <v>18</v>
      </c>
      <c r="D17" s="46">
        <v>2947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2947</v>
      </c>
      <c r="O17" s="47">
        <f t="shared" si="1"/>
        <v>1.605119825708061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SUM(D19:D24)</f>
        <v>217242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217242</v>
      </c>
      <c r="O18" s="45">
        <f t="shared" si="1"/>
        <v>118.32352941176471</v>
      </c>
      <c r="P18" s="10"/>
    </row>
    <row r="19" spans="1:16">
      <c r="A19" s="12"/>
      <c r="B19" s="25">
        <v>335.12</v>
      </c>
      <c r="C19" s="20" t="s">
        <v>75</v>
      </c>
      <c r="D19" s="46">
        <v>47913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47913</v>
      </c>
      <c r="O19" s="47">
        <f t="shared" si="1"/>
        <v>26.096405228758169</v>
      </c>
      <c r="P19" s="9"/>
    </row>
    <row r="20" spans="1:16">
      <c r="A20" s="12"/>
      <c r="B20" s="25">
        <v>335.15</v>
      </c>
      <c r="C20" s="20" t="s">
        <v>76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7.6252723311546838E-2</v>
      </c>
      <c r="P20" s="9"/>
    </row>
    <row r="21" spans="1:16">
      <c r="A21" s="12"/>
      <c r="B21" s="25">
        <v>335.18</v>
      </c>
      <c r="C21" s="20" t="s">
        <v>77</v>
      </c>
      <c r="D21" s="46">
        <v>147435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147435</v>
      </c>
      <c r="O21" s="47">
        <f t="shared" si="1"/>
        <v>80.302287581699346</v>
      </c>
      <c r="P21" s="9"/>
    </row>
    <row r="22" spans="1:16">
      <c r="A22" s="12"/>
      <c r="B22" s="25">
        <v>335.49</v>
      </c>
      <c r="C22" s="20" t="s">
        <v>24</v>
      </c>
      <c r="D22" s="46">
        <v>2874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2874</v>
      </c>
      <c r="O22" s="47">
        <f t="shared" si="1"/>
        <v>1.565359477124183</v>
      </c>
      <c r="P22" s="9"/>
    </row>
    <row r="23" spans="1:16">
      <c r="A23" s="12"/>
      <c r="B23" s="25">
        <v>335.9</v>
      </c>
      <c r="C23" s="20" t="s">
        <v>25</v>
      </c>
      <c r="D23" s="46">
        <v>11880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11880</v>
      </c>
      <c r="O23" s="47">
        <f t="shared" si="1"/>
        <v>6.4705882352941178</v>
      </c>
      <c r="P23" s="9"/>
    </row>
    <row r="24" spans="1:16">
      <c r="A24" s="12"/>
      <c r="B24" s="25">
        <v>338</v>
      </c>
      <c r="C24" s="20" t="s">
        <v>26</v>
      </c>
      <c r="D24" s="46">
        <v>7000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7000</v>
      </c>
      <c r="O24" s="47">
        <f t="shared" si="1"/>
        <v>3.812636165577342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SUM(D26:D29)</f>
        <v>386346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386346</v>
      </c>
      <c r="O25" s="45">
        <f t="shared" si="1"/>
        <v>210.42810457516339</v>
      </c>
      <c r="P25" s="10"/>
    </row>
    <row r="26" spans="1:16">
      <c r="A26" s="12"/>
      <c r="B26" s="25">
        <v>341.3</v>
      </c>
      <c r="C26" s="20" t="s">
        <v>78</v>
      </c>
      <c r="D26" s="46">
        <v>20020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20020</v>
      </c>
      <c r="O26" s="47">
        <f t="shared" si="1"/>
        <v>10.904139433551197</v>
      </c>
      <c r="P26" s="9"/>
    </row>
    <row r="27" spans="1:16">
      <c r="A27" s="12"/>
      <c r="B27" s="25">
        <v>341.9</v>
      </c>
      <c r="C27" s="20" t="s">
        <v>79</v>
      </c>
      <c r="D27" s="46">
        <v>7892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7892</v>
      </c>
      <c r="O27" s="47">
        <f t="shared" si="1"/>
        <v>4.2984749455337692</v>
      </c>
      <c r="P27" s="9"/>
    </row>
    <row r="28" spans="1:16">
      <c r="A28" s="12"/>
      <c r="B28" s="25">
        <v>342.9</v>
      </c>
      <c r="C28" s="20" t="s">
        <v>36</v>
      </c>
      <c r="D28" s="46">
        <v>55390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55390</v>
      </c>
      <c r="O28" s="47">
        <f t="shared" si="1"/>
        <v>30.168845315904139</v>
      </c>
      <c r="P28" s="9"/>
    </row>
    <row r="29" spans="1:16">
      <c r="A29" s="12"/>
      <c r="B29" s="25">
        <v>343.4</v>
      </c>
      <c r="C29" s="20" t="s">
        <v>37</v>
      </c>
      <c r="D29" s="46">
        <v>303044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303044</v>
      </c>
      <c r="O29" s="47">
        <f t="shared" si="1"/>
        <v>165.0566448801743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SUM(D31:D33)</f>
        <v>10149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10149</v>
      </c>
      <c r="O30" s="45">
        <f t="shared" si="1"/>
        <v>5.5277777777777777</v>
      </c>
      <c r="P30" s="10"/>
    </row>
    <row r="31" spans="1:16">
      <c r="A31" s="13"/>
      <c r="B31" s="39">
        <v>351.1</v>
      </c>
      <c r="C31" s="21" t="s">
        <v>40</v>
      </c>
      <c r="D31" s="46">
        <v>3001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3001</v>
      </c>
      <c r="O31" s="47">
        <f t="shared" si="1"/>
        <v>1.6345315904139432</v>
      </c>
      <c r="P31" s="9"/>
    </row>
    <row r="32" spans="1:16">
      <c r="A32" s="13"/>
      <c r="B32" s="39">
        <v>351.3</v>
      </c>
      <c r="C32" s="21" t="s">
        <v>41</v>
      </c>
      <c r="D32" s="46">
        <v>413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413</v>
      </c>
      <c r="O32" s="47">
        <f t="shared" si="1"/>
        <v>0.22494553376906318</v>
      </c>
      <c r="P32" s="9"/>
    </row>
    <row r="33" spans="1:119">
      <c r="A33" s="13"/>
      <c r="B33" s="39">
        <v>354</v>
      </c>
      <c r="C33" s="21" t="s">
        <v>42</v>
      </c>
      <c r="D33" s="46">
        <v>6735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6735</v>
      </c>
      <c r="O33" s="47">
        <f t="shared" si="1"/>
        <v>3.6683006535947711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SUM(D35:D38)</f>
        <v>131774</v>
      </c>
      <c r="E34" s="32">
        <f t="shared" si="8"/>
        <v>0</v>
      </c>
      <c r="F34" s="32">
        <f t="shared" si="8"/>
        <v>0</v>
      </c>
      <c r="G34" s="32">
        <f t="shared" si="8"/>
        <v>51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131825</v>
      </c>
      <c r="O34" s="45">
        <f t="shared" si="1"/>
        <v>71.800108932461868</v>
      </c>
      <c r="P34" s="10"/>
    </row>
    <row r="35" spans="1:119">
      <c r="A35" s="12"/>
      <c r="B35" s="25">
        <v>361.1</v>
      </c>
      <c r="C35" s="20" t="s">
        <v>43</v>
      </c>
      <c r="D35" s="46">
        <v>70967</v>
      </c>
      <c r="E35" s="46">
        <v>0</v>
      </c>
      <c r="F35" s="46">
        <v>0</v>
      </c>
      <c r="G35" s="46">
        <v>51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71018</v>
      </c>
      <c r="O35" s="47">
        <f t="shared" si="1"/>
        <v>38.68082788671024</v>
      </c>
      <c r="P35" s="9"/>
    </row>
    <row r="36" spans="1:119">
      <c r="A36" s="12"/>
      <c r="B36" s="25">
        <v>361.3</v>
      </c>
      <c r="C36" s="20" t="s">
        <v>84</v>
      </c>
      <c r="D36" s="46">
        <v>3496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3496</v>
      </c>
      <c r="O36" s="47">
        <f t="shared" si="1"/>
        <v>1.9041394335511983</v>
      </c>
      <c r="P36" s="9"/>
    </row>
    <row r="37" spans="1:119">
      <c r="A37" s="12"/>
      <c r="B37" s="25">
        <v>366</v>
      </c>
      <c r="C37" s="20" t="s">
        <v>45</v>
      </c>
      <c r="D37" s="46">
        <v>577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577</v>
      </c>
      <c r="O37" s="47">
        <f t="shared" si="1"/>
        <v>0.3142701525054466</v>
      </c>
      <c r="P37" s="9"/>
    </row>
    <row r="38" spans="1:119">
      <c r="A38" s="12"/>
      <c r="B38" s="25">
        <v>369.9</v>
      </c>
      <c r="C38" s="20" t="s">
        <v>94</v>
      </c>
      <c r="D38" s="46">
        <v>56734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56734</v>
      </c>
      <c r="O38" s="47">
        <f t="shared" si="1"/>
        <v>30.90087145969499</v>
      </c>
      <c r="P38" s="9"/>
    </row>
    <row r="39" spans="1:119" ht="15.75">
      <c r="A39" s="29" t="s">
        <v>33</v>
      </c>
      <c r="B39" s="30"/>
      <c r="C39" s="31"/>
      <c r="D39" s="32">
        <f t="shared" ref="D39:M39" si="9">SUM(D40:D40)</f>
        <v>32658</v>
      </c>
      <c r="E39" s="32">
        <f t="shared" si="9"/>
        <v>0</v>
      </c>
      <c r="F39" s="32">
        <f t="shared" si="9"/>
        <v>0</v>
      </c>
      <c r="G39" s="32">
        <f t="shared" si="9"/>
        <v>171218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203876</v>
      </c>
      <c r="O39" s="45">
        <f t="shared" si="1"/>
        <v>111.04357298474946</v>
      </c>
      <c r="P39" s="9"/>
    </row>
    <row r="40" spans="1:119" ht="15.75" thickBot="1">
      <c r="A40" s="12"/>
      <c r="B40" s="25">
        <v>381</v>
      </c>
      <c r="C40" s="20" t="s">
        <v>47</v>
      </c>
      <c r="D40" s="46">
        <v>32658</v>
      </c>
      <c r="E40" s="46">
        <v>0</v>
      </c>
      <c r="F40" s="46">
        <v>0</v>
      </c>
      <c r="G40" s="46">
        <v>171218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203876</v>
      </c>
      <c r="O40" s="47">
        <f t="shared" si="1"/>
        <v>111.04357298474946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0">SUM(D5,D14,D18,D25,D30,D34,D39)</f>
        <v>7415025</v>
      </c>
      <c r="E41" s="15">
        <f t="shared" si="10"/>
        <v>0</v>
      </c>
      <c r="F41" s="15">
        <f t="shared" si="10"/>
        <v>0</v>
      </c>
      <c r="G41" s="15">
        <f t="shared" si="10"/>
        <v>171269</v>
      </c>
      <c r="H41" s="15">
        <f t="shared" si="10"/>
        <v>0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7586294</v>
      </c>
      <c r="O41" s="38">
        <f t="shared" si="1"/>
        <v>4131.9684095860566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99</v>
      </c>
      <c r="M43" s="118"/>
      <c r="N43" s="118"/>
      <c r="O43" s="43">
        <v>1836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5366064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5366064</v>
      </c>
      <c r="O5" s="33">
        <f t="shared" ref="O5:O42" si="1">(N5/O$44)</f>
        <v>2937.0903119868635</v>
      </c>
      <c r="P5" s="6"/>
    </row>
    <row r="6" spans="1:133">
      <c r="A6" s="12"/>
      <c r="B6" s="25">
        <v>311</v>
      </c>
      <c r="C6" s="20" t="s">
        <v>2</v>
      </c>
      <c r="D6" s="46">
        <v>4754905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4754905</v>
      </c>
      <c r="O6" s="47">
        <f t="shared" si="1"/>
        <v>2602.5752599890529</v>
      </c>
      <c r="P6" s="9"/>
    </row>
    <row r="7" spans="1:133">
      <c r="A7" s="12"/>
      <c r="B7" s="25">
        <v>312.10000000000002</v>
      </c>
      <c r="C7" s="20" t="s">
        <v>10</v>
      </c>
      <c r="D7" s="46">
        <v>56994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56994</v>
      </c>
      <c r="O7" s="47">
        <f t="shared" si="1"/>
        <v>31.195402298850574</v>
      </c>
      <c r="P7" s="9"/>
    </row>
    <row r="8" spans="1:133">
      <c r="A8" s="12"/>
      <c r="B8" s="25">
        <v>312.60000000000002</v>
      </c>
      <c r="C8" s="20" t="s">
        <v>92</v>
      </c>
      <c r="D8" s="46">
        <v>127833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127833</v>
      </c>
      <c r="O8" s="47">
        <f t="shared" si="1"/>
        <v>69.968801313628902</v>
      </c>
      <c r="P8" s="9"/>
    </row>
    <row r="9" spans="1:133">
      <c r="A9" s="12"/>
      <c r="B9" s="25">
        <v>314.10000000000002</v>
      </c>
      <c r="C9" s="20" t="s">
        <v>11</v>
      </c>
      <c r="D9" s="46">
        <v>258809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258809</v>
      </c>
      <c r="O9" s="47">
        <f t="shared" si="1"/>
        <v>141.65790914066775</v>
      </c>
      <c r="P9" s="9"/>
    </row>
    <row r="10" spans="1:133">
      <c r="A10" s="12"/>
      <c r="B10" s="25">
        <v>314.3</v>
      </c>
      <c r="C10" s="20" t="s">
        <v>12</v>
      </c>
      <c r="D10" s="46">
        <v>101464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101464</v>
      </c>
      <c r="O10" s="47">
        <f t="shared" si="1"/>
        <v>55.53585112205802</v>
      </c>
      <c r="P10" s="9"/>
    </row>
    <row r="11" spans="1:133">
      <c r="A11" s="12"/>
      <c r="B11" s="25">
        <v>314.8</v>
      </c>
      <c r="C11" s="20" t="s">
        <v>14</v>
      </c>
      <c r="D11" s="46">
        <v>20823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20823</v>
      </c>
      <c r="O11" s="47">
        <f t="shared" si="1"/>
        <v>11.397372742200329</v>
      </c>
      <c r="P11" s="9"/>
    </row>
    <row r="12" spans="1:133">
      <c r="A12" s="12"/>
      <c r="B12" s="25">
        <v>315</v>
      </c>
      <c r="C12" s="20" t="s">
        <v>72</v>
      </c>
      <c r="D12" s="46">
        <v>44288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44288</v>
      </c>
      <c r="O12" s="47">
        <f t="shared" si="1"/>
        <v>24.240831964969896</v>
      </c>
      <c r="P12" s="9"/>
    </row>
    <row r="13" spans="1:133">
      <c r="A13" s="12"/>
      <c r="B13" s="25">
        <v>316</v>
      </c>
      <c r="C13" s="20" t="s">
        <v>73</v>
      </c>
      <c r="D13" s="46">
        <v>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948</v>
      </c>
      <c r="O13" s="47">
        <f t="shared" si="1"/>
        <v>0.51888341543513961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437082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2" si="4">SUM(D14:M14)</f>
        <v>437082</v>
      </c>
      <c r="O14" s="45">
        <f t="shared" si="1"/>
        <v>239.23481116584566</v>
      </c>
      <c r="P14" s="10"/>
    </row>
    <row r="15" spans="1:133">
      <c r="A15" s="12"/>
      <c r="B15" s="25">
        <v>322</v>
      </c>
      <c r="C15" s="20" t="s">
        <v>0</v>
      </c>
      <c r="D15" s="46">
        <v>265361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265361</v>
      </c>
      <c r="O15" s="47">
        <f t="shared" si="1"/>
        <v>145.2441160372195</v>
      </c>
      <c r="P15" s="9"/>
    </row>
    <row r="16" spans="1:133">
      <c r="A16" s="12"/>
      <c r="B16" s="25">
        <v>323.10000000000002</v>
      </c>
      <c r="C16" s="20" t="s">
        <v>17</v>
      </c>
      <c r="D16" s="46">
        <v>168538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168538</v>
      </c>
      <c r="O16" s="47">
        <f t="shared" si="1"/>
        <v>92.248494800218936</v>
      </c>
      <c r="P16" s="9"/>
    </row>
    <row r="17" spans="1:16">
      <c r="A17" s="12"/>
      <c r="B17" s="25">
        <v>329</v>
      </c>
      <c r="C17" s="20" t="s">
        <v>18</v>
      </c>
      <c r="D17" s="46">
        <v>3183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3183</v>
      </c>
      <c r="O17" s="47">
        <f t="shared" si="1"/>
        <v>1.7422003284072249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SUM(D19:D24)</f>
        <v>227323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227323</v>
      </c>
      <c r="O18" s="45">
        <f t="shared" si="1"/>
        <v>124.42419266557198</v>
      </c>
      <c r="P18" s="10"/>
    </row>
    <row r="19" spans="1:16">
      <c r="A19" s="12"/>
      <c r="B19" s="25">
        <v>335.12</v>
      </c>
      <c r="C19" s="20" t="s">
        <v>75</v>
      </c>
      <c r="D19" s="46">
        <v>46870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46870</v>
      </c>
      <c r="O19" s="47">
        <f t="shared" si="1"/>
        <v>25.65407772304324</v>
      </c>
      <c r="P19" s="9"/>
    </row>
    <row r="20" spans="1:16">
      <c r="A20" s="12"/>
      <c r="B20" s="25">
        <v>335.15</v>
      </c>
      <c r="C20" s="20" t="s">
        <v>76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7.662835249042145E-2</v>
      </c>
      <c r="P20" s="9"/>
    </row>
    <row r="21" spans="1:16">
      <c r="A21" s="12"/>
      <c r="B21" s="25">
        <v>335.18</v>
      </c>
      <c r="C21" s="20" t="s">
        <v>77</v>
      </c>
      <c r="D21" s="46">
        <v>144047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144047</v>
      </c>
      <c r="O21" s="47">
        <f t="shared" si="1"/>
        <v>78.843459222769567</v>
      </c>
      <c r="P21" s="9"/>
    </row>
    <row r="22" spans="1:16">
      <c r="A22" s="12"/>
      <c r="B22" s="25">
        <v>335.49</v>
      </c>
      <c r="C22" s="20" t="s">
        <v>24</v>
      </c>
      <c r="D22" s="46">
        <v>880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880</v>
      </c>
      <c r="O22" s="47">
        <f t="shared" si="1"/>
        <v>0.48166392993979201</v>
      </c>
      <c r="P22" s="9"/>
    </row>
    <row r="23" spans="1:16">
      <c r="A23" s="12"/>
      <c r="B23" s="25">
        <v>335.9</v>
      </c>
      <c r="C23" s="20" t="s">
        <v>25</v>
      </c>
      <c r="D23" s="46">
        <v>11534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11534</v>
      </c>
      <c r="O23" s="47">
        <f t="shared" si="1"/>
        <v>6.3130815544608652</v>
      </c>
      <c r="P23" s="9"/>
    </row>
    <row r="24" spans="1:16">
      <c r="A24" s="12"/>
      <c r="B24" s="25">
        <v>338</v>
      </c>
      <c r="C24" s="20" t="s">
        <v>26</v>
      </c>
      <c r="D24" s="46">
        <v>23852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23852</v>
      </c>
      <c r="O24" s="47">
        <f t="shared" si="1"/>
        <v>13.055281882868091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SUM(D26:D29)</f>
        <v>375866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375866</v>
      </c>
      <c r="O25" s="45">
        <f t="shared" si="1"/>
        <v>205.72851669403394</v>
      </c>
      <c r="P25" s="10"/>
    </row>
    <row r="26" spans="1:16">
      <c r="A26" s="12"/>
      <c r="B26" s="25">
        <v>341.3</v>
      </c>
      <c r="C26" s="20" t="s">
        <v>78</v>
      </c>
      <c r="D26" s="46">
        <v>5096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5096</v>
      </c>
      <c r="O26" s="47">
        <f t="shared" si="1"/>
        <v>2.789272030651341</v>
      </c>
      <c r="P26" s="9"/>
    </row>
    <row r="27" spans="1:16">
      <c r="A27" s="12"/>
      <c r="B27" s="25">
        <v>341.9</v>
      </c>
      <c r="C27" s="20" t="s">
        <v>79</v>
      </c>
      <c r="D27" s="46">
        <v>12757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12757</v>
      </c>
      <c r="O27" s="47">
        <f t="shared" si="1"/>
        <v>6.9824849480021891</v>
      </c>
      <c r="P27" s="9"/>
    </row>
    <row r="28" spans="1:16">
      <c r="A28" s="12"/>
      <c r="B28" s="25">
        <v>342.9</v>
      </c>
      <c r="C28" s="20" t="s">
        <v>36</v>
      </c>
      <c r="D28" s="46">
        <v>51172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51172</v>
      </c>
      <c r="O28" s="47">
        <f t="shared" si="1"/>
        <v>28.008757525998906</v>
      </c>
      <c r="P28" s="9"/>
    </row>
    <row r="29" spans="1:16">
      <c r="A29" s="12"/>
      <c r="B29" s="25">
        <v>343.4</v>
      </c>
      <c r="C29" s="20" t="s">
        <v>37</v>
      </c>
      <c r="D29" s="46">
        <v>306841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306841</v>
      </c>
      <c r="O29" s="47">
        <f t="shared" si="1"/>
        <v>167.9480021893815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SUM(D31:D33)</f>
        <v>73097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73097</v>
      </c>
      <c r="O30" s="45">
        <f t="shared" si="1"/>
        <v>40.009304871373836</v>
      </c>
      <c r="P30" s="10"/>
    </row>
    <row r="31" spans="1:16">
      <c r="A31" s="13"/>
      <c r="B31" s="39">
        <v>351.1</v>
      </c>
      <c r="C31" s="21" t="s">
        <v>40</v>
      </c>
      <c r="D31" s="46">
        <v>5824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5824</v>
      </c>
      <c r="O31" s="47">
        <f t="shared" si="1"/>
        <v>3.1877394636015324</v>
      </c>
      <c r="P31" s="9"/>
    </row>
    <row r="32" spans="1:16">
      <c r="A32" s="13"/>
      <c r="B32" s="39">
        <v>351.3</v>
      </c>
      <c r="C32" s="21" t="s">
        <v>41</v>
      </c>
      <c r="D32" s="46">
        <v>862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862</v>
      </c>
      <c r="O32" s="47">
        <f t="shared" si="1"/>
        <v>0.47181171319102355</v>
      </c>
      <c r="P32" s="9"/>
    </row>
    <row r="33" spans="1:119">
      <c r="A33" s="13"/>
      <c r="B33" s="39">
        <v>354</v>
      </c>
      <c r="C33" s="21" t="s">
        <v>42</v>
      </c>
      <c r="D33" s="46">
        <v>66411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66411</v>
      </c>
      <c r="O33" s="47">
        <f t="shared" si="1"/>
        <v>36.349753694581281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SUM(D35:D39)</f>
        <v>51984</v>
      </c>
      <c r="E34" s="32">
        <f t="shared" si="8"/>
        <v>0</v>
      </c>
      <c r="F34" s="32">
        <f t="shared" si="8"/>
        <v>0</v>
      </c>
      <c r="G34" s="32">
        <f t="shared" si="8"/>
        <v>84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52068</v>
      </c>
      <c r="O34" s="45">
        <f t="shared" si="1"/>
        <v>28.499178981937604</v>
      </c>
      <c r="P34" s="10"/>
    </row>
    <row r="35" spans="1:119">
      <c r="A35" s="12"/>
      <c r="B35" s="25">
        <v>361.1</v>
      </c>
      <c r="C35" s="20" t="s">
        <v>43</v>
      </c>
      <c r="D35" s="46">
        <v>29205</v>
      </c>
      <c r="E35" s="46">
        <v>0</v>
      </c>
      <c r="F35" s="46">
        <v>0</v>
      </c>
      <c r="G35" s="46">
        <v>84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29289</v>
      </c>
      <c r="O35" s="47">
        <f t="shared" si="1"/>
        <v>16.031198686371098</v>
      </c>
      <c r="P35" s="9"/>
    </row>
    <row r="36" spans="1:119">
      <c r="A36" s="12"/>
      <c r="B36" s="25">
        <v>361.3</v>
      </c>
      <c r="C36" s="20" t="s">
        <v>84</v>
      </c>
      <c r="D36" s="46">
        <v>-4668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-4668</v>
      </c>
      <c r="O36" s="47">
        <f t="shared" si="1"/>
        <v>-2.555008210180624</v>
      </c>
      <c r="P36" s="9"/>
    </row>
    <row r="37" spans="1:119">
      <c r="A37" s="12"/>
      <c r="B37" s="25">
        <v>364</v>
      </c>
      <c r="C37" s="20" t="s">
        <v>80</v>
      </c>
      <c r="D37" s="46">
        <v>765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765</v>
      </c>
      <c r="O37" s="47">
        <f t="shared" si="1"/>
        <v>0.41871921182266009</v>
      </c>
      <c r="P37" s="9"/>
    </row>
    <row r="38" spans="1:119">
      <c r="A38" s="12"/>
      <c r="B38" s="25">
        <v>366</v>
      </c>
      <c r="C38" s="20" t="s">
        <v>45</v>
      </c>
      <c r="D38" s="46">
        <v>999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999</v>
      </c>
      <c r="O38" s="47">
        <f t="shared" si="1"/>
        <v>0.54679802955665024</v>
      </c>
      <c r="P38" s="9"/>
    </row>
    <row r="39" spans="1:119">
      <c r="A39" s="12"/>
      <c r="B39" s="25">
        <v>369.9</v>
      </c>
      <c r="C39" s="20" t="s">
        <v>94</v>
      </c>
      <c r="D39" s="46">
        <v>25683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25683</v>
      </c>
      <c r="O39" s="47">
        <f t="shared" si="1"/>
        <v>14.057471264367816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0</v>
      </c>
      <c r="F40" s="32">
        <f t="shared" si="9"/>
        <v>0</v>
      </c>
      <c r="G40" s="32">
        <f t="shared" si="9"/>
        <v>188675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188675</v>
      </c>
      <c r="O40" s="45">
        <f t="shared" si="1"/>
        <v>103.27038861521621</v>
      </c>
      <c r="P40" s="9"/>
    </row>
    <row r="41" spans="1:119" ht="15.75" thickBot="1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0</v>
      </c>
      <c r="G41" s="46">
        <v>188675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188675</v>
      </c>
      <c r="O41" s="47">
        <f t="shared" si="1"/>
        <v>103.27038861521621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0">SUM(D5,D14,D18,D25,D30,D34,D40)</f>
        <v>6531416</v>
      </c>
      <c r="E42" s="15">
        <f t="shared" si="10"/>
        <v>0</v>
      </c>
      <c r="F42" s="15">
        <f t="shared" si="10"/>
        <v>0</v>
      </c>
      <c r="G42" s="15">
        <f t="shared" si="10"/>
        <v>188759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6720175</v>
      </c>
      <c r="O42" s="38">
        <f t="shared" si="1"/>
        <v>3678.2567049808431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97</v>
      </c>
      <c r="M44" s="118"/>
      <c r="N44" s="118"/>
      <c r="O44" s="43">
        <v>1827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5167472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5167472</v>
      </c>
      <c r="O5" s="33">
        <f t="shared" ref="O5:O44" si="1">(N5/O$46)</f>
        <v>2851.8057395143487</v>
      </c>
      <c r="P5" s="6"/>
    </row>
    <row r="6" spans="1:133">
      <c r="A6" s="12"/>
      <c r="B6" s="25">
        <v>311</v>
      </c>
      <c r="C6" s="20" t="s">
        <v>2</v>
      </c>
      <c r="D6" s="46">
        <v>4614347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4614347</v>
      </c>
      <c r="O6" s="47">
        <f t="shared" si="1"/>
        <v>2546.5491169977927</v>
      </c>
      <c r="P6" s="9"/>
    </row>
    <row r="7" spans="1:133">
      <c r="A7" s="12"/>
      <c r="B7" s="25">
        <v>312.10000000000002</v>
      </c>
      <c r="C7" s="20" t="s">
        <v>10</v>
      </c>
      <c r="D7" s="46">
        <v>58002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58002</v>
      </c>
      <c r="O7" s="47">
        <f t="shared" si="1"/>
        <v>32.009933774834437</v>
      </c>
      <c r="P7" s="9"/>
    </row>
    <row r="8" spans="1:133">
      <c r="A8" s="12"/>
      <c r="B8" s="25">
        <v>312.60000000000002</v>
      </c>
      <c r="C8" s="20" t="s">
        <v>92</v>
      </c>
      <c r="D8" s="46">
        <v>81104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81104</v>
      </c>
      <c r="O8" s="47">
        <f t="shared" si="1"/>
        <v>44.759381898454748</v>
      </c>
      <c r="P8" s="9"/>
    </row>
    <row r="9" spans="1:133">
      <c r="A9" s="12"/>
      <c r="B9" s="25">
        <v>314.10000000000002</v>
      </c>
      <c r="C9" s="20" t="s">
        <v>11</v>
      </c>
      <c r="D9" s="46">
        <v>254268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254268</v>
      </c>
      <c r="O9" s="47">
        <f t="shared" si="1"/>
        <v>140.32450331125827</v>
      </c>
      <c r="P9" s="9"/>
    </row>
    <row r="10" spans="1:133">
      <c r="A10" s="12"/>
      <c r="B10" s="25">
        <v>314.3</v>
      </c>
      <c r="C10" s="20" t="s">
        <v>12</v>
      </c>
      <c r="D10" s="46">
        <v>98108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98108</v>
      </c>
      <c r="O10" s="47">
        <f t="shared" si="1"/>
        <v>54.143487858719645</v>
      </c>
      <c r="P10" s="9"/>
    </row>
    <row r="11" spans="1:133">
      <c r="A11" s="12"/>
      <c r="B11" s="25">
        <v>314.8</v>
      </c>
      <c r="C11" s="20" t="s">
        <v>14</v>
      </c>
      <c r="D11" s="46">
        <v>20016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20016</v>
      </c>
      <c r="O11" s="47">
        <f t="shared" si="1"/>
        <v>11.04635761589404</v>
      </c>
      <c r="P11" s="9"/>
    </row>
    <row r="12" spans="1:133">
      <c r="A12" s="12"/>
      <c r="B12" s="25">
        <v>315</v>
      </c>
      <c r="C12" s="20" t="s">
        <v>72</v>
      </c>
      <c r="D12" s="46">
        <v>41249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41249</v>
      </c>
      <c r="O12" s="47">
        <f t="shared" si="1"/>
        <v>22.764348785871963</v>
      </c>
      <c r="P12" s="9"/>
    </row>
    <row r="13" spans="1:133">
      <c r="A13" s="12"/>
      <c r="B13" s="25">
        <v>316</v>
      </c>
      <c r="C13" s="20" t="s">
        <v>73</v>
      </c>
      <c r="D13" s="46">
        <v>378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378</v>
      </c>
      <c r="O13" s="47">
        <f t="shared" si="1"/>
        <v>0.20860927152317882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466470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466470</v>
      </c>
      <c r="O14" s="45">
        <f t="shared" si="1"/>
        <v>257.43377483443709</v>
      </c>
      <c r="P14" s="10"/>
    </row>
    <row r="15" spans="1:133">
      <c r="A15" s="12"/>
      <c r="B15" s="25">
        <v>322</v>
      </c>
      <c r="C15" s="20" t="s">
        <v>0</v>
      </c>
      <c r="D15" s="46">
        <v>298792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298792</v>
      </c>
      <c r="O15" s="47">
        <f t="shared" si="1"/>
        <v>164.8962472406181</v>
      </c>
      <c r="P15" s="9"/>
    </row>
    <row r="16" spans="1:133">
      <c r="A16" s="12"/>
      <c r="B16" s="25">
        <v>323.10000000000002</v>
      </c>
      <c r="C16" s="20" t="s">
        <v>17</v>
      </c>
      <c r="D16" s="46">
        <v>163788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163788</v>
      </c>
      <c r="O16" s="47">
        <f t="shared" si="1"/>
        <v>90.390728476821195</v>
      </c>
      <c r="P16" s="9"/>
    </row>
    <row r="17" spans="1:16">
      <c r="A17" s="12"/>
      <c r="B17" s="25">
        <v>329</v>
      </c>
      <c r="C17" s="20" t="s">
        <v>18</v>
      </c>
      <c r="D17" s="46">
        <v>3890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3890</v>
      </c>
      <c r="O17" s="47">
        <f t="shared" si="1"/>
        <v>2.1467991169977925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SUM(D19:D26)</f>
        <v>266994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266994</v>
      </c>
      <c r="O18" s="45">
        <f t="shared" si="1"/>
        <v>147.3476821192053</v>
      </c>
      <c r="P18" s="10"/>
    </row>
    <row r="19" spans="1:16">
      <c r="A19" s="12"/>
      <c r="B19" s="25">
        <v>331.1</v>
      </c>
      <c r="C19" s="20" t="s">
        <v>93</v>
      </c>
      <c r="D19" s="46">
        <v>27646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27646</v>
      </c>
      <c r="O19" s="47">
        <f t="shared" si="1"/>
        <v>15.257174392935982</v>
      </c>
      <c r="P19" s="9"/>
    </row>
    <row r="20" spans="1:16">
      <c r="A20" s="12"/>
      <c r="B20" s="25">
        <v>331.2</v>
      </c>
      <c r="C20" s="20" t="s">
        <v>83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0.55187637969094927</v>
      </c>
      <c r="P20" s="9"/>
    </row>
    <row r="21" spans="1:16">
      <c r="A21" s="12"/>
      <c r="B21" s="25">
        <v>335.12</v>
      </c>
      <c r="C21" s="20" t="s">
        <v>75</v>
      </c>
      <c r="D21" s="46">
        <v>45693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45693</v>
      </c>
      <c r="O21" s="47">
        <f t="shared" si="1"/>
        <v>25.216887417218544</v>
      </c>
      <c r="P21" s="9"/>
    </row>
    <row r="22" spans="1:16">
      <c r="A22" s="12"/>
      <c r="B22" s="25">
        <v>335.15</v>
      </c>
      <c r="C22" s="20" t="s">
        <v>76</v>
      </c>
      <c r="D22" s="46">
        <v>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</v>
      </c>
      <c r="O22" s="47">
        <f t="shared" si="1"/>
        <v>7.7262693156732898E-2</v>
      </c>
      <c r="P22" s="9"/>
    </row>
    <row r="23" spans="1:16">
      <c r="A23" s="12"/>
      <c r="B23" s="25">
        <v>335.18</v>
      </c>
      <c r="C23" s="20" t="s">
        <v>77</v>
      </c>
      <c r="D23" s="46">
        <v>141304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141304</v>
      </c>
      <c r="O23" s="47">
        <f t="shared" si="1"/>
        <v>77.982339955849895</v>
      </c>
      <c r="P23" s="9"/>
    </row>
    <row r="24" spans="1:16">
      <c r="A24" s="12"/>
      <c r="B24" s="25">
        <v>335.49</v>
      </c>
      <c r="C24" s="20" t="s">
        <v>24</v>
      </c>
      <c r="D24" s="46">
        <v>1809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1809</v>
      </c>
      <c r="O24" s="47">
        <f t="shared" si="1"/>
        <v>0.9983443708609272</v>
      </c>
      <c r="P24" s="9"/>
    </row>
    <row r="25" spans="1:16">
      <c r="A25" s="12"/>
      <c r="B25" s="25">
        <v>335.9</v>
      </c>
      <c r="C25" s="20" t="s">
        <v>25</v>
      </c>
      <c r="D25" s="46">
        <v>20448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20448</v>
      </c>
      <c r="O25" s="47">
        <f t="shared" si="1"/>
        <v>11.284768211920531</v>
      </c>
      <c r="P25" s="9"/>
    </row>
    <row r="26" spans="1:16">
      <c r="A26" s="12"/>
      <c r="B26" s="25">
        <v>338</v>
      </c>
      <c r="C26" s="20" t="s">
        <v>26</v>
      </c>
      <c r="D26" s="46">
        <v>28954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28954</v>
      </c>
      <c r="O26" s="47">
        <f t="shared" si="1"/>
        <v>15.979028697571744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SUM(D28:D31)</f>
        <v>373240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373240</v>
      </c>
      <c r="O27" s="45">
        <f t="shared" si="1"/>
        <v>205.98233995584988</v>
      </c>
      <c r="P27" s="10"/>
    </row>
    <row r="28" spans="1:16">
      <c r="A28" s="12"/>
      <c r="B28" s="25">
        <v>341.3</v>
      </c>
      <c r="C28" s="20" t="s">
        <v>78</v>
      </c>
      <c r="D28" s="46">
        <v>11934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11934</v>
      </c>
      <c r="O28" s="47">
        <f t="shared" si="1"/>
        <v>6.5860927152317883</v>
      </c>
      <c r="P28" s="9"/>
    </row>
    <row r="29" spans="1:16">
      <c r="A29" s="12"/>
      <c r="B29" s="25">
        <v>341.9</v>
      </c>
      <c r="C29" s="20" t="s">
        <v>79</v>
      </c>
      <c r="D29" s="46">
        <v>6200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6200</v>
      </c>
      <c r="O29" s="47">
        <f t="shared" si="1"/>
        <v>3.4216335540838854</v>
      </c>
      <c r="P29" s="9"/>
    </row>
    <row r="30" spans="1:16">
      <c r="A30" s="12"/>
      <c r="B30" s="25">
        <v>342.9</v>
      </c>
      <c r="C30" s="20" t="s">
        <v>36</v>
      </c>
      <c r="D30" s="46">
        <v>54210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54210</v>
      </c>
      <c r="O30" s="47">
        <f t="shared" si="1"/>
        <v>29.917218543046356</v>
      </c>
      <c r="P30" s="9"/>
    </row>
    <row r="31" spans="1:16">
      <c r="A31" s="12"/>
      <c r="B31" s="25">
        <v>343.4</v>
      </c>
      <c r="C31" s="20" t="s">
        <v>37</v>
      </c>
      <c r="D31" s="46">
        <v>300896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300896</v>
      </c>
      <c r="O31" s="47">
        <f t="shared" si="1"/>
        <v>166.05739514348787</v>
      </c>
      <c r="P31" s="9"/>
    </row>
    <row r="32" spans="1:16" ht="15.75">
      <c r="A32" s="29" t="s">
        <v>32</v>
      </c>
      <c r="B32" s="30"/>
      <c r="C32" s="31"/>
      <c r="D32" s="32">
        <f t="shared" ref="D32:M32" si="7">SUM(D33:D35)</f>
        <v>20127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20127</v>
      </c>
      <c r="O32" s="45">
        <f t="shared" si="1"/>
        <v>11.107615894039736</v>
      </c>
      <c r="P32" s="10"/>
    </row>
    <row r="33" spans="1:119">
      <c r="A33" s="13"/>
      <c r="B33" s="39">
        <v>351.1</v>
      </c>
      <c r="C33" s="21" t="s">
        <v>40</v>
      </c>
      <c r="D33" s="46">
        <v>10306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10306</v>
      </c>
      <c r="O33" s="47">
        <f t="shared" si="1"/>
        <v>5.687637969094923</v>
      </c>
      <c r="P33" s="9"/>
    </row>
    <row r="34" spans="1:119">
      <c r="A34" s="13"/>
      <c r="B34" s="39">
        <v>351.3</v>
      </c>
      <c r="C34" s="21" t="s">
        <v>41</v>
      </c>
      <c r="D34" s="46">
        <v>1095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1095</v>
      </c>
      <c r="O34" s="47">
        <f t="shared" si="1"/>
        <v>0.60430463576158944</v>
      </c>
      <c r="P34" s="9"/>
    </row>
    <row r="35" spans="1:119">
      <c r="A35" s="13"/>
      <c r="B35" s="39">
        <v>354</v>
      </c>
      <c r="C35" s="21" t="s">
        <v>42</v>
      </c>
      <c r="D35" s="46">
        <v>8726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8726</v>
      </c>
      <c r="O35" s="47">
        <f t="shared" si="1"/>
        <v>4.8156732891832226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25830</v>
      </c>
      <c r="E36" s="32">
        <f t="shared" si="8"/>
        <v>0</v>
      </c>
      <c r="F36" s="32">
        <f t="shared" si="8"/>
        <v>0</v>
      </c>
      <c r="G36" s="32">
        <f t="shared" si="8"/>
        <v>125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25955</v>
      </c>
      <c r="O36" s="45">
        <f t="shared" si="1"/>
        <v>14.323951434878587</v>
      </c>
      <c r="P36" s="10"/>
    </row>
    <row r="37" spans="1:119">
      <c r="A37" s="12"/>
      <c r="B37" s="25">
        <v>361.1</v>
      </c>
      <c r="C37" s="20" t="s">
        <v>43</v>
      </c>
      <c r="D37" s="46">
        <v>26690</v>
      </c>
      <c r="E37" s="46">
        <v>0</v>
      </c>
      <c r="F37" s="46">
        <v>0</v>
      </c>
      <c r="G37" s="46">
        <v>125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26815</v>
      </c>
      <c r="O37" s="47">
        <f t="shared" si="1"/>
        <v>14.798565121412803</v>
      </c>
      <c r="P37" s="9"/>
    </row>
    <row r="38" spans="1:119">
      <c r="A38" s="12"/>
      <c r="B38" s="25">
        <v>361.3</v>
      </c>
      <c r="C38" s="20" t="s">
        <v>84</v>
      </c>
      <c r="D38" s="46">
        <v>-16602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-16602</v>
      </c>
      <c r="O38" s="47">
        <f t="shared" si="1"/>
        <v>-9.1622516556291398</v>
      </c>
      <c r="P38" s="9"/>
    </row>
    <row r="39" spans="1:119">
      <c r="A39" s="12"/>
      <c r="B39" s="25">
        <v>364</v>
      </c>
      <c r="C39" s="20" t="s">
        <v>80</v>
      </c>
      <c r="D39" s="46">
        <v>6497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6497</v>
      </c>
      <c r="O39" s="47">
        <f t="shared" si="1"/>
        <v>3.5855408388520971</v>
      </c>
      <c r="P39" s="9"/>
    </row>
    <row r="40" spans="1:119">
      <c r="A40" s="12"/>
      <c r="B40" s="25">
        <v>366</v>
      </c>
      <c r="C40" s="20" t="s">
        <v>45</v>
      </c>
      <c r="D40" s="46">
        <v>3265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3265</v>
      </c>
      <c r="O40" s="47">
        <f t="shared" si="1"/>
        <v>1.8018763796909492</v>
      </c>
      <c r="P40" s="9"/>
    </row>
    <row r="41" spans="1:119">
      <c r="A41" s="12"/>
      <c r="B41" s="25">
        <v>369.9</v>
      </c>
      <c r="C41" s="20" t="s">
        <v>94</v>
      </c>
      <c r="D41" s="46">
        <v>5980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5980</v>
      </c>
      <c r="O41" s="47">
        <f t="shared" si="1"/>
        <v>3.3002207505518766</v>
      </c>
      <c r="P41" s="9"/>
    </row>
    <row r="42" spans="1:119" ht="15.75">
      <c r="A42" s="29" t="s">
        <v>33</v>
      </c>
      <c r="B42" s="30"/>
      <c r="C42" s="31"/>
      <c r="D42" s="32">
        <f t="shared" ref="D42:M42" si="9">SUM(D43:D43)</f>
        <v>0</v>
      </c>
      <c r="E42" s="32">
        <f t="shared" si="9"/>
        <v>0</v>
      </c>
      <c r="F42" s="32">
        <f t="shared" si="9"/>
        <v>0</v>
      </c>
      <c r="G42" s="32">
        <f t="shared" si="9"/>
        <v>218500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218500</v>
      </c>
      <c r="O42" s="45">
        <f t="shared" si="1"/>
        <v>120.58498896247241</v>
      </c>
      <c r="P42" s="9"/>
    </row>
    <row r="43" spans="1:119" ht="15.75" thickBot="1">
      <c r="A43" s="12"/>
      <c r="B43" s="25">
        <v>381</v>
      </c>
      <c r="C43" s="20" t="s">
        <v>47</v>
      </c>
      <c r="D43" s="46">
        <v>0</v>
      </c>
      <c r="E43" s="46">
        <v>0</v>
      </c>
      <c r="F43" s="46">
        <v>0</v>
      </c>
      <c r="G43" s="46">
        <v>218500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218500</v>
      </c>
      <c r="O43" s="47">
        <f t="shared" si="1"/>
        <v>120.58498896247241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0">SUM(D5,D14,D18,D27,D32,D36,D42)</f>
        <v>6320133</v>
      </c>
      <c r="E44" s="15">
        <f t="shared" si="10"/>
        <v>0</v>
      </c>
      <c r="F44" s="15">
        <f t="shared" si="10"/>
        <v>0</v>
      </c>
      <c r="G44" s="15">
        <f t="shared" si="10"/>
        <v>218625</v>
      </c>
      <c r="H44" s="15">
        <f t="shared" si="10"/>
        <v>0</v>
      </c>
      <c r="I44" s="15">
        <f t="shared" si="10"/>
        <v>0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6538758</v>
      </c>
      <c r="O44" s="38">
        <f t="shared" si="1"/>
        <v>3608.5860927152316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95</v>
      </c>
      <c r="M46" s="118"/>
      <c r="N46" s="118"/>
      <c r="O46" s="43">
        <v>1812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59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4733106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4733106</v>
      </c>
      <c r="O5" s="33">
        <f t="shared" ref="O5:O41" si="1">(N5/O$43)</f>
        <v>2660.5430016863406</v>
      </c>
      <c r="P5" s="6"/>
    </row>
    <row r="6" spans="1:133">
      <c r="A6" s="12"/>
      <c r="B6" s="25">
        <v>311</v>
      </c>
      <c r="C6" s="20" t="s">
        <v>2</v>
      </c>
      <c r="D6" s="46">
        <v>4264363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4264363</v>
      </c>
      <c r="O6" s="47">
        <f t="shared" si="1"/>
        <v>2397.0562113546935</v>
      </c>
      <c r="P6" s="9"/>
    </row>
    <row r="7" spans="1:133">
      <c r="A7" s="12"/>
      <c r="B7" s="25">
        <v>312.10000000000002</v>
      </c>
      <c r="C7" s="20" t="s">
        <v>10</v>
      </c>
      <c r="D7" s="46">
        <v>55379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55379</v>
      </c>
      <c r="O7" s="47">
        <f t="shared" si="1"/>
        <v>31.129286115795392</v>
      </c>
      <c r="P7" s="9"/>
    </row>
    <row r="8" spans="1:133">
      <c r="A8" s="12"/>
      <c r="B8" s="25">
        <v>314.10000000000002</v>
      </c>
      <c r="C8" s="20" t="s">
        <v>11</v>
      </c>
      <c r="D8" s="46">
        <v>248102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248102</v>
      </c>
      <c r="O8" s="47">
        <f t="shared" si="1"/>
        <v>139.46149522203484</v>
      </c>
      <c r="P8" s="9"/>
    </row>
    <row r="9" spans="1:133">
      <c r="A9" s="12"/>
      <c r="B9" s="25">
        <v>314.3</v>
      </c>
      <c r="C9" s="20" t="s">
        <v>12</v>
      </c>
      <c r="D9" s="46">
        <v>100667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100667</v>
      </c>
      <c r="O9" s="47">
        <f t="shared" si="1"/>
        <v>56.58628442945475</v>
      </c>
      <c r="P9" s="9"/>
    </row>
    <row r="10" spans="1:133">
      <c r="A10" s="12"/>
      <c r="B10" s="25">
        <v>314.8</v>
      </c>
      <c r="C10" s="20" t="s">
        <v>14</v>
      </c>
      <c r="D10" s="46">
        <v>20001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20001</v>
      </c>
      <c r="O10" s="47">
        <f t="shared" si="1"/>
        <v>11.242833052276559</v>
      </c>
      <c r="P10" s="9"/>
    </row>
    <row r="11" spans="1:133">
      <c r="A11" s="12"/>
      <c r="B11" s="25">
        <v>315</v>
      </c>
      <c r="C11" s="20" t="s">
        <v>72</v>
      </c>
      <c r="D11" s="46">
        <v>42400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42400</v>
      </c>
      <c r="O11" s="47">
        <f t="shared" si="1"/>
        <v>23.833614390106803</v>
      </c>
      <c r="P11" s="9"/>
    </row>
    <row r="12" spans="1:133">
      <c r="A12" s="12"/>
      <c r="B12" s="25">
        <v>316</v>
      </c>
      <c r="C12" s="20" t="s">
        <v>73</v>
      </c>
      <c r="D12" s="46">
        <v>2194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2194</v>
      </c>
      <c r="O12" s="47">
        <f t="shared" si="1"/>
        <v>1.2332771219786396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613294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613294</v>
      </c>
      <c r="O13" s="45">
        <f t="shared" si="1"/>
        <v>344.74086565486226</v>
      </c>
      <c r="P13" s="10"/>
    </row>
    <row r="14" spans="1:133">
      <c r="A14" s="12"/>
      <c r="B14" s="25">
        <v>322</v>
      </c>
      <c r="C14" s="20" t="s">
        <v>0</v>
      </c>
      <c r="D14" s="46">
        <v>408325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408325</v>
      </c>
      <c r="O14" s="47">
        <f t="shared" si="1"/>
        <v>229.52501405283869</v>
      </c>
      <c r="P14" s="9"/>
    </row>
    <row r="15" spans="1:133">
      <c r="A15" s="12"/>
      <c r="B15" s="25">
        <v>323.10000000000002</v>
      </c>
      <c r="C15" s="20" t="s">
        <v>17</v>
      </c>
      <c r="D15" s="46">
        <v>160962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160962</v>
      </c>
      <c r="O15" s="47">
        <f t="shared" si="1"/>
        <v>90.478920741989882</v>
      </c>
      <c r="P15" s="9"/>
    </row>
    <row r="16" spans="1:133">
      <c r="A16" s="12"/>
      <c r="B16" s="25">
        <v>325.2</v>
      </c>
      <c r="C16" s="20" t="s">
        <v>89</v>
      </c>
      <c r="D16" s="46">
        <v>22733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22733</v>
      </c>
      <c r="O16" s="47">
        <f t="shared" si="1"/>
        <v>12.778527262507026</v>
      </c>
      <c r="P16" s="9"/>
    </row>
    <row r="17" spans="1:16">
      <c r="A17" s="12"/>
      <c r="B17" s="25">
        <v>329</v>
      </c>
      <c r="C17" s="20" t="s">
        <v>18</v>
      </c>
      <c r="D17" s="46">
        <v>21274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21274</v>
      </c>
      <c r="O17" s="47">
        <f t="shared" si="1"/>
        <v>11.958403597526701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SUM(D19:D23)</f>
        <v>209403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209403</v>
      </c>
      <c r="O18" s="45">
        <f t="shared" si="1"/>
        <v>117.70826306913996</v>
      </c>
      <c r="P18" s="10"/>
    </row>
    <row r="19" spans="1:16">
      <c r="A19" s="12"/>
      <c r="B19" s="25">
        <v>335.12</v>
      </c>
      <c r="C19" s="20" t="s">
        <v>75</v>
      </c>
      <c r="D19" s="46">
        <v>44096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44096</v>
      </c>
      <c r="O19" s="47">
        <f t="shared" si="1"/>
        <v>24.786958965711072</v>
      </c>
      <c r="P19" s="9"/>
    </row>
    <row r="20" spans="1:16">
      <c r="A20" s="12"/>
      <c r="B20" s="25">
        <v>335.15</v>
      </c>
      <c r="C20" s="20" t="s">
        <v>76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7.8695896571107357E-2</v>
      </c>
      <c r="P20" s="9"/>
    </row>
    <row r="21" spans="1:16">
      <c r="A21" s="12"/>
      <c r="B21" s="25">
        <v>335.18</v>
      </c>
      <c r="C21" s="20" t="s">
        <v>77</v>
      </c>
      <c r="D21" s="46">
        <v>141383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141383</v>
      </c>
      <c r="O21" s="47">
        <f t="shared" si="1"/>
        <v>79.473299606520513</v>
      </c>
      <c r="P21" s="9"/>
    </row>
    <row r="22" spans="1:16">
      <c r="A22" s="12"/>
      <c r="B22" s="25">
        <v>335.49</v>
      </c>
      <c r="C22" s="20" t="s">
        <v>24</v>
      </c>
      <c r="D22" s="46">
        <v>1863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1863</v>
      </c>
      <c r="O22" s="47">
        <f t="shared" si="1"/>
        <v>1.0472175379426645</v>
      </c>
      <c r="P22" s="9"/>
    </row>
    <row r="23" spans="1:16">
      <c r="A23" s="12"/>
      <c r="B23" s="25">
        <v>338</v>
      </c>
      <c r="C23" s="20" t="s">
        <v>26</v>
      </c>
      <c r="D23" s="46">
        <v>21921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21921</v>
      </c>
      <c r="O23" s="47">
        <f t="shared" si="1"/>
        <v>12.322091062394604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SUM(D25:D29)</f>
        <v>590501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590501</v>
      </c>
      <c r="O24" s="45">
        <f t="shared" si="1"/>
        <v>331.92861157953905</v>
      </c>
      <c r="P24" s="10"/>
    </row>
    <row r="25" spans="1:16">
      <c r="A25" s="12"/>
      <c r="B25" s="25">
        <v>341.3</v>
      </c>
      <c r="C25" s="20" t="s">
        <v>78</v>
      </c>
      <c r="D25" s="46">
        <v>10666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10666</v>
      </c>
      <c r="O25" s="47">
        <f t="shared" si="1"/>
        <v>5.9955030916245082</v>
      </c>
      <c r="P25" s="9"/>
    </row>
    <row r="26" spans="1:16">
      <c r="A26" s="12"/>
      <c r="B26" s="25">
        <v>341.9</v>
      </c>
      <c r="C26" s="20" t="s">
        <v>79</v>
      </c>
      <c r="D26" s="46">
        <v>7340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7340</v>
      </c>
      <c r="O26" s="47">
        <f t="shared" si="1"/>
        <v>4.1259134345137713</v>
      </c>
      <c r="P26" s="9"/>
    </row>
    <row r="27" spans="1:16">
      <c r="A27" s="12"/>
      <c r="B27" s="25">
        <v>342.1</v>
      </c>
      <c r="C27" s="20" t="s">
        <v>62</v>
      </c>
      <c r="D27" s="46">
        <v>213145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213145</v>
      </c>
      <c r="O27" s="47">
        <f t="shared" si="1"/>
        <v>119.81169196177628</v>
      </c>
      <c r="P27" s="9"/>
    </row>
    <row r="28" spans="1:16">
      <c r="A28" s="12"/>
      <c r="B28" s="25">
        <v>342.9</v>
      </c>
      <c r="C28" s="20" t="s">
        <v>36</v>
      </c>
      <c r="D28" s="46">
        <v>55536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55536</v>
      </c>
      <c r="O28" s="47">
        <f t="shared" si="1"/>
        <v>31.217537942664418</v>
      </c>
      <c r="P28" s="9"/>
    </row>
    <row r="29" spans="1:16">
      <c r="A29" s="12"/>
      <c r="B29" s="25">
        <v>343.4</v>
      </c>
      <c r="C29" s="20" t="s">
        <v>37</v>
      </c>
      <c r="D29" s="46">
        <v>303814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303814</v>
      </c>
      <c r="O29" s="47">
        <f t="shared" si="1"/>
        <v>170.77796514896008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SUM(D31:D33)</f>
        <v>40386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40386</v>
      </c>
      <c r="O30" s="45">
        <f t="shared" si="1"/>
        <v>22.701517706576727</v>
      </c>
      <c r="P30" s="10"/>
    </row>
    <row r="31" spans="1:16">
      <c r="A31" s="13"/>
      <c r="B31" s="39">
        <v>351.1</v>
      </c>
      <c r="C31" s="21" t="s">
        <v>40</v>
      </c>
      <c r="D31" s="46">
        <v>9392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9392</v>
      </c>
      <c r="O31" s="47">
        <f t="shared" si="1"/>
        <v>5.2793704328274309</v>
      </c>
      <c r="P31" s="9"/>
    </row>
    <row r="32" spans="1:16">
      <c r="A32" s="13"/>
      <c r="B32" s="39">
        <v>351.3</v>
      </c>
      <c r="C32" s="21" t="s">
        <v>41</v>
      </c>
      <c r="D32" s="46">
        <v>1035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1035</v>
      </c>
      <c r="O32" s="47">
        <f t="shared" si="1"/>
        <v>0.58178752107925802</v>
      </c>
      <c r="P32" s="9"/>
    </row>
    <row r="33" spans="1:119">
      <c r="A33" s="13"/>
      <c r="B33" s="39">
        <v>354</v>
      </c>
      <c r="C33" s="21" t="s">
        <v>42</v>
      </c>
      <c r="D33" s="46">
        <v>29959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29959</v>
      </c>
      <c r="O33" s="47">
        <f t="shared" si="1"/>
        <v>16.840359752670039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SUM(D35:D38)</f>
        <v>63303</v>
      </c>
      <c r="E34" s="32">
        <f t="shared" si="8"/>
        <v>0</v>
      </c>
      <c r="F34" s="32">
        <f t="shared" si="8"/>
        <v>0</v>
      </c>
      <c r="G34" s="32">
        <f t="shared" si="8"/>
        <v>49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63352</v>
      </c>
      <c r="O34" s="45">
        <f t="shared" si="1"/>
        <v>35.611017425519954</v>
      </c>
      <c r="P34" s="10"/>
    </row>
    <row r="35" spans="1:119">
      <c r="A35" s="12"/>
      <c r="B35" s="25">
        <v>361.1</v>
      </c>
      <c r="C35" s="20" t="s">
        <v>43</v>
      </c>
      <c r="D35" s="46">
        <v>28968</v>
      </c>
      <c r="E35" s="46">
        <v>0</v>
      </c>
      <c r="F35" s="46">
        <v>0</v>
      </c>
      <c r="G35" s="46">
        <v>49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29017</v>
      </c>
      <c r="O35" s="47">
        <f t="shared" si="1"/>
        <v>16.310848791455875</v>
      </c>
      <c r="P35" s="9"/>
    </row>
    <row r="36" spans="1:119">
      <c r="A36" s="12"/>
      <c r="B36" s="25">
        <v>361.3</v>
      </c>
      <c r="C36" s="20" t="s">
        <v>84</v>
      </c>
      <c r="D36" s="46">
        <v>-1469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-1469</v>
      </c>
      <c r="O36" s="47">
        <f t="shared" si="1"/>
        <v>-0.82574480044969079</v>
      </c>
      <c r="P36" s="9"/>
    </row>
    <row r="37" spans="1:119">
      <c r="A37" s="12"/>
      <c r="B37" s="25">
        <v>364</v>
      </c>
      <c r="C37" s="20" t="s">
        <v>80</v>
      </c>
      <c r="D37" s="46">
        <v>8574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8574</v>
      </c>
      <c r="O37" s="47">
        <f t="shared" si="1"/>
        <v>4.8195615514333898</v>
      </c>
      <c r="P37" s="9"/>
    </row>
    <row r="38" spans="1:119">
      <c r="A38" s="12"/>
      <c r="B38" s="25">
        <v>366</v>
      </c>
      <c r="C38" s="20" t="s">
        <v>45</v>
      </c>
      <c r="D38" s="46">
        <v>27230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27230</v>
      </c>
      <c r="O38" s="47">
        <f t="shared" si="1"/>
        <v>15.306351883080382</v>
      </c>
      <c r="P38" s="9"/>
    </row>
    <row r="39" spans="1:119" ht="15.75">
      <c r="A39" s="29" t="s">
        <v>33</v>
      </c>
      <c r="B39" s="30"/>
      <c r="C39" s="31"/>
      <c r="D39" s="32">
        <f t="shared" ref="D39:M39" si="9">SUM(D40:D40)</f>
        <v>0</v>
      </c>
      <c r="E39" s="32">
        <f t="shared" si="9"/>
        <v>0</v>
      </c>
      <c r="F39" s="32">
        <f t="shared" si="9"/>
        <v>0</v>
      </c>
      <c r="G39" s="32">
        <f t="shared" si="9"/>
        <v>180000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180000</v>
      </c>
      <c r="O39" s="45">
        <f t="shared" si="1"/>
        <v>101.1804384485666</v>
      </c>
      <c r="P39" s="9"/>
    </row>
    <row r="40" spans="1:119" ht="15.75" thickBot="1">
      <c r="A40" s="12"/>
      <c r="B40" s="25">
        <v>381</v>
      </c>
      <c r="C40" s="20" t="s">
        <v>47</v>
      </c>
      <c r="D40" s="46">
        <v>0</v>
      </c>
      <c r="E40" s="46">
        <v>0</v>
      </c>
      <c r="F40" s="46">
        <v>0</v>
      </c>
      <c r="G40" s="46">
        <v>180000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180000</v>
      </c>
      <c r="O40" s="47">
        <f t="shared" si="1"/>
        <v>101.1804384485666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0">SUM(D5,D13,D18,D24,D30,D34,D39)</f>
        <v>6249993</v>
      </c>
      <c r="E41" s="15">
        <f t="shared" si="10"/>
        <v>0</v>
      </c>
      <c r="F41" s="15">
        <f t="shared" si="10"/>
        <v>0</v>
      </c>
      <c r="G41" s="15">
        <f t="shared" si="10"/>
        <v>180049</v>
      </c>
      <c r="H41" s="15">
        <f t="shared" si="10"/>
        <v>0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6430042</v>
      </c>
      <c r="O41" s="38">
        <f t="shared" si="1"/>
        <v>3614.4137155705453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90</v>
      </c>
      <c r="M43" s="118"/>
      <c r="N43" s="118"/>
      <c r="O43" s="43">
        <v>1779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4415876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4415876</v>
      </c>
      <c r="O5" s="33">
        <f t="shared" ref="O5:O42" si="1">(N5/O$44)</f>
        <v>2461.4693422519508</v>
      </c>
      <c r="P5" s="6"/>
    </row>
    <row r="6" spans="1:133">
      <c r="A6" s="12"/>
      <c r="B6" s="25">
        <v>311</v>
      </c>
      <c r="C6" s="20" t="s">
        <v>2</v>
      </c>
      <c r="D6" s="46">
        <v>3963078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3963078</v>
      </c>
      <c r="O6" s="47">
        <f t="shared" si="1"/>
        <v>2209.0735785953179</v>
      </c>
      <c r="P6" s="9"/>
    </row>
    <row r="7" spans="1:133">
      <c r="A7" s="12"/>
      <c r="B7" s="25">
        <v>312.10000000000002</v>
      </c>
      <c r="C7" s="20" t="s">
        <v>10</v>
      </c>
      <c r="D7" s="46">
        <v>54120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54120</v>
      </c>
      <c r="O7" s="47">
        <f t="shared" si="1"/>
        <v>30.167224080267559</v>
      </c>
      <c r="P7" s="9"/>
    </row>
    <row r="8" spans="1:133">
      <c r="A8" s="12"/>
      <c r="B8" s="25">
        <v>314.10000000000002</v>
      </c>
      <c r="C8" s="20" t="s">
        <v>11</v>
      </c>
      <c r="D8" s="46">
        <v>241251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241251</v>
      </c>
      <c r="O8" s="47">
        <f t="shared" si="1"/>
        <v>134.47658862876253</v>
      </c>
      <c r="P8" s="9"/>
    </row>
    <row r="9" spans="1:133">
      <c r="A9" s="12"/>
      <c r="B9" s="25">
        <v>314.3</v>
      </c>
      <c r="C9" s="20" t="s">
        <v>12</v>
      </c>
      <c r="D9" s="46">
        <v>91275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91275</v>
      </c>
      <c r="O9" s="47">
        <f t="shared" si="1"/>
        <v>50.87792642140468</v>
      </c>
      <c r="P9" s="9"/>
    </row>
    <row r="10" spans="1:133">
      <c r="A10" s="12"/>
      <c r="B10" s="25">
        <v>314.8</v>
      </c>
      <c r="C10" s="20" t="s">
        <v>14</v>
      </c>
      <c r="D10" s="46">
        <v>17712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17712</v>
      </c>
      <c r="O10" s="47">
        <f t="shared" si="1"/>
        <v>9.872909698996656</v>
      </c>
      <c r="P10" s="9"/>
    </row>
    <row r="11" spans="1:133">
      <c r="A11" s="12"/>
      <c r="B11" s="25">
        <v>315</v>
      </c>
      <c r="C11" s="20" t="s">
        <v>72</v>
      </c>
      <c r="D11" s="46">
        <v>45774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45774</v>
      </c>
      <c r="O11" s="47">
        <f t="shared" si="1"/>
        <v>25.515050167224079</v>
      </c>
      <c r="P11" s="9"/>
    </row>
    <row r="12" spans="1:133">
      <c r="A12" s="12"/>
      <c r="B12" s="25">
        <v>316</v>
      </c>
      <c r="C12" s="20" t="s">
        <v>73</v>
      </c>
      <c r="D12" s="46">
        <v>2666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2666</v>
      </c>
      <c r="O12" s="47">
        <f t="shared" si="1"/>
        <v>1.4860646599777034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449691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449691</v>
      </c>
      <c r="O13" s="45">
        <f t="shared" si="1"/>
        <v>250.66387959866222</v>
      </c>
      <c r="P13" s="10"/>
    </row>
    <row r="14" spans="1:133">
      <c r="A14" s="12"/>
      <c r="B14" s="25">
        <v>322</v>
      </c>
      <c r="C14" s="20" t="s">
        <v>0</v>
      </c>
      <c r="D14" s="46">
        <v>259731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259731</v>
      </c>
      <c r="O14" s="47">
        <f t="shared" si="1"/>
        <v>144.77759197324414</v>
      </c>
      <c r="P14" s="9"/>
    </row>
    <row r="15" spans="1:133">
      <c r="A15" s="12"/>
      <c r="B15" s="25">
        <v>323.10000000000002</v>
      </c>
      <c r="C15" s="20" t="s">
        <v>17</v>
      </c>
      <c r="D15" s="46">
        <v>165337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165337</v>
      </c>
      <c r="O15" s="47">
        <f t="shared" si="1"/>
        <v>92.161092530657754</v>
      </c>
      <c r="P15" s="9"/>
    </row>
    <row r="16" spans="1:133">
      <c r="A16" s="12"/>
      <c r="B16" s="25">
        <v>329</v>
      </c>
      <c r="C16" s="20" t="s">
        <v>18</v>
      </c>
      <c r="D16" s="46">
        <v>24623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24623</v>
      </c>
      <c r="O16" s="47">
        <f t="shared" si="1"/>
        <v>13.725195094760313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240896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240896</v>
      </c>
      <c r="O17" s="45">
        <f t="shared" si="1"/>
        <v>134.27870680044592</v>
      </c>
      <c r="P17" s="10"/>
    </row>
    <row r="18" spans="1:16">
      <c r="A18" s="12"/>
      <c r="B18" s="25">
        <v>331.2</v>
      </c>
      <c r="C18" s="20" t="s">
        <v>83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0.55741360089186176</v>
      </c>
      <c r="P18" s="9"/>
    </row>
    <row r="19" spans="1:16">
      <c r="A19" s="12"/>
      <c r="B19" s="25">
        <v>335.12</v>
      </c>
      <c r="C19" s="20" t="s">
        <v>75</v>
      </c>
      <c r="D19" s="46">
        <v>43256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43256</v>
      </c>
      <c r="O19" s="47">
        <f t="shared" si="1"/>
        <v>24.111482720178373</v>
      </c>
      <c r="P19" s="9"/>
    </row>
    <row r="20" spans="1:16">
      <c r="A20" s="12"/>
      <c r="B20" s="25">
        <v>335.15</v>
      </c>
      <c r="C20" s="20" t="s">
        <v>76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</v>
      </c>
      <c r="O20" s="47">
        <f t="shared" si="1"/>
        <v>7.8037904124860641E-2</v>
      </c>
      <c r="P20" s="9"/>
    </row>
    <row r="21" spans="1:16">
      <c r="A21" s="12"/>
      <c r="B21" s="25">
        <v>335.18</v>
      </c>
      <c r="C21" s="20" t="s">
        <v>77</v>
      </c>
      <c r="D21" s="46">
        <v>139017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139017</v>
      </c>
      <c r="O21" s="47">
        <f t="shared" si="1"/>
        <v>77.48996655518394</v>
      </c>
      <c r="P21" s="9"/>
    </row>
    <row r="22" spans="1:16">
      <c r="A22" s="12"/>
      <c r="B22" s="25">
        <v>335.49</v>
      </c>
      <c r="C22" s="20" t="s">
        <v>24</v>
      </c>
      <c r="D22" s="46">
        <v>2220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2220</v>
      </c>
      <c r="O22" s="47">
        <f t="shared" si="1"/>
        <v>1.2374581939799332</v>
      </c>
      <c r="P22" s="9"/>
    </row>
    <row r="23" spans="1:16">
      <c r="A23" s="12"/>
      <c r="B23" s="25">
        <v>335.9</v>
      </c>
      <c r="C23" s="20" t="s">
        <v>25</v>
      </c>
      <c r="D23" s="46">
        <v>8981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8981</v>
      </c>
      <c r="O23" s="47">
        <f t="shared" si="1"/>
        <v>5.0061315496098109</v>
      </c>
      <c r="P23" s="9"/>
    </row>
    <row r="24" spans="1:16">
      <c r="A24" s="12"/>
      <c r="B24" s="25">
        <v>338</v>
      </c>
      <c r="C24" s="20" t="s">
        <v>26</v>
      </c>
      <c r="D24" s="46">
        <v>46282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46282</v>
      </c>
      <c r="O24" s="47">
        <f t="shared" si="1"/>
        <v>25.798216276477145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SUM(D26:D30)</f>
        <v>624817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624817</v>
      </c>
      <c r="O25" s="45">
        <f t="shared" si="1"/>
        <v>348.28149386845041</v>
      </c>
      <c r="P25" s="10"/>
    </row>
    <row r="26" spans="1:16">
      <c r="A26" s="12"/>
      <c r="B26" s="25">
        <v>341.3</v>
      </c>
      <c r="C26" s="20" t="s">
        <v>78</v>
      </c>
      <c r="D26" s="46">
        <v>12146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12146</v>
      </c>
      <c r="O26" s="47">
        <f t="shared" si="1"/>
        <v>6.770345596432553</v>
      </c>
      <c r="P26" s="9"/>
    </row>
    <row r="27" spans="1:16">
      <c r="A27" s="12"/>
      <c r="B27" s="25">
        <v>341.9</v>
      </c>
      <c r="C27" s="20" t="s">
        <v>79</v>
      </c>
      <c r="D27" s="46">
        <v>40809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40809</v>
      </c>
      <c r="O27" s="47">
        <f t="shared" si="1"/>
        <v>22.747491638795985</v>
      </c>
      <c r="P27" s="9"/>
    </row>
    <row r="28" spans="1:16">
      <c r="A28" s="12"/>
      <c r="B28" s="25">
        <v>342.1</v>
      </c>
      <c r="C28" s="20" t="s">
        <v>62</v>
      </c>
      <c r="D28" s="46">
        <v>210826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210826</v>
      </c>
      <c r="O28" s="47">
        <f t="shared" si="1"/>
        <v>117.51727982162765</v>
      </c>
      <c r="P28" s="9"/>
    </row>
    <row r="29" spans="1:16">
      <c r="A29" s="12"/>
      <c r="B29" s="25">
        <v>342.9</v>
      </c>
      <c r="C29" s="20" t="s">
        <v>36</v>
      </c>
      <c r="D29" s="46">
        <v>56695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56695</v>
      </c>
      <c r="O29" s="47">
        <f t="shared" si="1"/>
        <v>31.602564102564102</v>
      </c>
      <c r="P29" s="9"/>
    </row>
    <row r="30" spans="1:16">
      <c r="A30" s="12"/>
      <c r="B30" s="25">
        <v>343.4</v>
      </c>
      <c r="C30" s="20" t="s">
        <v>37</v>
      </c>
      <c r="D30" s="46">
        <v>304341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304341</v>
      </c>
      <c r="O30" s="47">
        <f t="shared" si="1"/>
        <v>169.6438127090301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SUM(D32:D34)</f>
        <v>163233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163233</v>
      </c>
      <c r="O31" s="45">
        <f t="shared" si="1"/>
        <v>90.988294314381264</v>
      </c>
      <c r="P31" s="10"/>
    </row>
    <row r="32" spans="1:16">
      <c r="A32" s="13"/>
      <c r="B32" s="39">
        <v>351.1</v>
      </c>
      <c r="C32" s="21" t="s">
        <v>40</v>
      </c>
      <c r="D32" s="46">
        <v>3619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3619</v>
      </c>
      <c r="O32" s="47">
        <f t="shared" si="1"/>
        <v>2.0172798216276475</v>
      </c>
      <c r="P32" s="9"/>
    </row>
    <row r="33" spans="1:119">
      <c r="A33" s="13"/>
      <c r="B33" s="39">
        <v>351.3</v>
      </c>
      <c r="C33" s="21" t="s">
        <v>41</v>
      </c>
      <c r="D33" s="46">
        <v>439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439</v>
      </c>
      <c r="O33" s="47">
        <f t="shared" si="1"/>
        <v>0.24470457079152733</v>
      </c>
      <c r="P33" s="9"/>
    </row>
    <row r="34" spans="1:119">
      <c r="A34" s="13"/>
      <c r="B34" s="39">
        <v>354</v>
      </c>
      <c r="C34" s="21" t="s">
        <v>42</v>
      </c>
      <c r="D34" s="46">
        <v>159175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159175</v>
      </c>
      <c r="O34" s="47">
        <f t="shared" si="1"/>
        <v>88.726309921962098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SUM(D36:D39)</f>
        <v>62500</v>
      </c>
      <c r="E35" s="32">
        <f t="shared" si="8"/>
        <v>0</v>
      </c>
      <c r="F35" s="32">
        <f t="shared" si="8"/>
        <v>0</v>
      </c>
      <c r="G35" s="32">
        <f t="shared" si="8"/>
        <v>9638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72138</v>
      </c>
      <c r="O35" s="45">
        <f t="shared" si="1"/>
        <v>40.210702341137122</v>
      </c>
      <c r="P35" s="10"/>
    </row>
    <row r="36" spans="1:119">
      <c r="A36" s="12"/>
      <c r="B36" s="25">
        <v>361.1</v>
      </c>
      <c r="C36" s="20" t="s">
        <v>43</v>
      </c>
      <c r="D36" s="46">
        <v>29958</v>
      </c>
      <c r="E36" s="46">
        <v>0</v>
      </c>
      <c r="F36" s="46">
        <v>0</v>
      </c>
      <c r="G36" s="46">
        <v>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29996</v>
      </c>
      <c r="O36" s="47">
        <f t="shared" si="1"/>
        <v>16.720178372352287</v>
      </c>
      <c r="P36" s="9"/>
    </row>
    <row r="37" spans="1:119">
      <c r="A37" s="12"/>
      <c r="B37" s="25">
        <v>361.3</v>
      </c>
      <c r="C37" s="20" t="s">
        <v>84</v>
      </c>
      <c r="D37" s="46">
        <v>23431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23431</v>
      </c>
      <c r="O37" s="47">
        <f t="shared" si="1"/>
        <v>13.060758082497212</v>
      </c>
      <c r="P37" s="9"/>
    </row>
    <row r="38" spans="1:119">
      <c r="A38" s="12"/>
      <c r="B38" s="25">
        <v>364</v>
      </c>
      <c r="C38" s="20" t="s">
        <v>80</v>
      </c>
      <c r="D38" s="46">
        <v>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1000</v>
      </c>
      <c r="O38" s="47">
        <f t="shared" si="1"/>
        <v>0.55741360089186176</v>
      </c>
      <c r="P38" s="9"/>
    </row>
    <row r="39" spans="1:119">
      <c r="A39" s="12"/>
      <c r="B39" s="25">
        <v>366</v>
      </c>
      <c r="C39" s="20" t="s">
        <v>45</v>
      </c>
      <c r="D39" s="46">
        <v>8111</v>
      </c>
      <c r="E39" s="46">
        <v>0</v>
      </c>
      <c r="F39" s="46">
        <v>0</v>
      </c>
      <c r="G39" s="46">
        <v>9600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17711</v>
      </c>
      <c r="O39" s="47">
        <f t="shared" si="1"/>
        <v>9.8723522853957633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0</v>
      </c>
      <c r="E40" s="32">
        <f t="shared" si="9"/>
        <v>0</v>
      </c>
      <c r="F40" s="32">
        <f t="shared" si="9"/>
        <v>0</v>
      </c>
      <c r="G40" s="32">
        <f t="shared" si="9"/>
        <v>150000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150000</v>
      </c>
      <c r="O40" s="45">
        <f t="shared" si="1"/>
        <v>83.61204013377926</v>
      </c>
      <c r="P40" s="9"/>
    </row>
    <row r="41" spans="1:119" ht="15.75" thickBot="1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0</v>
      </c>
      <c r="G41" s="46">
        <v>150000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150000</v>
      </c>
      <c r="O41" s="47">
        <f t="shared" si="1"/>
        <v>83.61204013377926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0">SUM(D5,D13,D17,D25,D31,D35,D40)</f>
        <v>5957013</v>
      </c>
      <c r="E42" s="15">
        <f t="shared" si="10"/>
        <v>0</v>
      </c>
      <c r="F42" s="15">
        <f t="shared" si="10"/>
        <v>0</v>
      </c>
      <c r="G42" s="15">
        <f t="shared" si="10"/>
        <v>159638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6116651</v>
      </c>
      <c r="O42" s="38">
        <f t="shared" si="1"/>
        <v>3409.5044593088073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87</v>
      </c>
      <c r="M44" s="118"/>
      <c r="N44" s="118"/>
      <c r="O44" s="43">
        <v>1794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2025-04-22T17:08:41Z</cp:lastPrinted>
  <dcterms:created xsi:type="dcterms:W3CDTF">2000-08-31T21:26:31Z</dcterms:created>
  <dcterms:modified xsi:type="dcterms:W3CDTF">2025-04-22T17:08:46Z</dcterms:modified>
</cp:coreProperties>
</file>