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5" documentId="11_298848029D15F5088DF92A38B85727BDA3B7A408" xr6:coauthVersionLast="47" xr6:coauthVersionMax="47" xr10:uidLastSave="{A19C3340-9006-4564-9AD9-0428C60B9FFB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'2007'!$A$1:$O$26</definedName>
    <definedName name="_xlnm.Print_Area" localSheetId="15">'2008'!$A$1:$O$26</definedName>
    <definedName name="_xlnm.Print_Area" localSheetId="14">'2009'!$A$1:$O$26</definedName>
    <definedName name="_xlnm.Print_Area" localSheetId="13">'2010'!$A$1:$O$26</definedName>
    <definedName name="_xlnm.Print_Area" localSheetId="12">'2011'!$A$1:$O$25</definedName>
    <definedName name="_xlnm.Print_Area" localSheetId="11">'2012'!$A$1:$O$27</definedName>
    <definedName name="_xlnm.Print_Area" localSheetId="10">'2013'!$A$1:$O$27</definedName>
    <definedName name="_xlnm.Print_Area" localSheetId="9">'2014'!$A$1:$O$27</definedName>
    <definedName name="_xlnm.Print_Area" localSheetId="8">'2015'!$A$1:$O$27</definedName>
    <definedName name="_xlnm.Print_Area" localSheetId="7">'2016'!$A$1:$O$27</definedName>
    <definedName name="_xlnm.Print_Area" localSheetId="6">'2017'!$A$1:$O$27</definedName>
    <definedName name="_xlnm.Print_Area" localSheetId="5">'2018'!$A$1:$O$27</definedName>
    <definedName name="_xlnm.Print_Area" localSheetId="4">'2019'!$A$1:$O$27</definedName>
    <definedName name="_xlnm.Print_Area" localSheetId="3">'2020'!$A$1:$O$27</definedName>
    <definedName name="_xlnm.Print_Area" localSheetId="2">'2021'!$A$1:$P$27</definedName>
    <definedName name="_xlnm.Print_Area" localSheetId="1">'2022'!$A$1:$P$27</definedName>
    <definedName name="_xlnm.Print_Area" localSheetId="0">'2023'!$A$1:$P$27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9" l="1"/>
  <c r="F23" i="49"/>
  <c r="G23" i="49"/>
  <c r="H23" i="49"/>
  <c r="I23" i="49"/>
  <c r="J23" i="49"/>
  <c r="K23" i="49"/>
  <c r="L23" i="49"/>
  <c r="M23" i="49"/>
  <c r="N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9" i="49" l="1"/>
  <c r="P19" i="49" s="1"/>
  <c r="O21" i="49"/>
  <c r="P21" i="49" s="1"/>
  <c r="O16" i="49"/>
  <c r="P16" i="49" s="1"/>
  <c r="O12" i="49"/>
  <c r="P12" i="49" s="1"/>
  <c r="O5" i="49"/>
  <c r="P5" i="49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M23" i="48" s="1"/>
  <c r="L5" i="48"/>
  <c r="L23" i="48" s="1"/>
  <c r="K5" i="48"/>
  <c r="J5" i="48"/>
  <c r="J23" i="48" s="1"/>
  <c r="I5" i="48"/>
  <c r="H5" i="48"/>
  <c r="G5" i="48"/>
  <c r="F5" i="48"/>
  <c r="E5" i="48"/>
  <c r="D5" i="48"/>
  <c r="O23" i="49" l="1"/>
  <c r="P23" i="49" s="1"/>
  <c r="N23" i="48"/>
  <c r="E23" i="48"/>
  <c r="F23" i="48"/>
  <c r="G23" i="48"/>
  <c r="H23" i="48"/>
  <c r="D23" i="48"/>
  <c r="I23" i="48"/>
  <c r="K23" i="48"/>
  <c r="O21" i="48"/>
  <c r="P21" i="48" s="1"/>
  <c r="O19" i="48"/>
  <c r="P19" i="48" s="1"/>
  <c r="O16" i="48"/>
  <c r="P16" i="48" s="1"/>
  <c r="O12" i="48"/>
  <c r="P12" i="48" s="1"/>
  <c r="O5" i="48"/>
  <c r="P5" i="48" s="1"/>
  <c r="E23" i="47"/>
  <c r="O22" i="47"/>
  <c r="P22" i="47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F23" i="47" s="1"/>
  <c r="E16" i="47"/>
  <c r="D16" i="47"/>
  <c r="O16" i="47" s="1"/>
  <c r="P16" i="47" s="1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/>
  <c r="O10" i="47"/>
  <c r="P10" i="47"/>
  <c r="O9" i="47"/>
  <c r="P9" i="47" s="1"/>
  <c r="O8" i="47"/>
  <c r="P8" i="47" s="1"/>
  <c r="O7" i="47"/>
  <c r="P7" i="47"/>
  <c r="O6" i="47"/>
  <c r="P6" i="47"/>
  <c r="N5" i="47"/>
  <c r="M5" i="47"/>
  <c r="M23" i="47" s="1"/>
  <c r="L5" i="47"/>
  <c r="L23" i="47" s="1"/>
  <c r="K5" i="47"/>
  <c r="J5" i="47"/>
  <c r="I5" i="47"/>
  <c r="H5" i="47"/>
  <c r="G5" i="47"/>
  <c r="F5" i="47"/>
  <c r="E5" i="47"/>
  <c r="D5" i="47"/>
  <c r="N22" i="46"/>
  <c r="O22" i="46" s="1"/>
  <c r="M21" i="46"/>
  <c r="L21" i="46"/>
  <c r="K21" i="46"/>
  <c r="J21" i="46"/>
  <c r="I21" i="46"/>
  <c r="H21" i="46"/>
  <c r="G21" i="46"/>
  <c r="F21" i="46"/>
  <c r="N21" i="46" s="1"/>
  <c r="O21" i="46" s="1"/>
  <c r="E21" i="46"/>
  <c r="D21" i="46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N14" i="46"/>
  <c r="O14" i="46" s="1"/>
  <c r="N13" i="46"/>
  <c r="O13" i="46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G23" i="45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M19" i="45"/>
  <c r="L19" i="45"/>
  <c r="K19" i="45"/>
  <c r="J19" i="45"/>
  <c r="I19" i="45"/>
  <c r="H19" i="45"/>
  <c r="H23" i="45" s="1"/>
  <c r="G19" i="45"/>
  <c r="F19" i="45"/>
  <c r="E19" i="45"/>
  <c r="D19" i="45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/>
  <c r="N13" i="45"/>
  <c r="O13" i="45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/>
  <c r="M16" i="44"/>
  <c r="L16" i="44"/>
  <c r="K16" i="44"/>
  <c r="J16" i="44"/>
  <c r="I16" i="44"/>
  <c r="H16" i="44"/>
  <c r="G16" i="44"/>
  <c r="F16" i="44"/>
  <c r="E16" i="44"/>
  <c r="D16" i="44"/>
  <c r="N15" i="44"/>
  <c r="O15" i="44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2" i="44" s="1"/>
  <c r="O12" i="44" s="1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H23" i="44" s="1"/>
  <c r="G5" i="44"/>
  <c r="F5" i="44"/>
  <c r="E5" i="44"/>
  <c r="D5" i="44"/>
  <c r="N22" i="43"/>
  <c r="O22" i="43"/>
  <c r="M21" i="43"/>
  <c r="L21" i="43"/>
  <c r="N21" i="43" s="1"/>
  <c r="O21" i="43" s="1"/>
  <c r="K21" i="43"/>
  <c r="J21" i="43"/>
  <c r="I21" i="43"/>
  <c r="H21" i="43"/>
  <c r="G21" i="43"/>
  <c r="F21" i="43"/>
  <c r="E21" i="43"/>
  <c r="D21" i="43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/>
  <c r="N17" i="43"/>
  <c r="O17" i="43"/>
  <c r="M16" i="43"/>
  <c r="L16" i="43"/>
  <c r="K16" i="43"/>
  <c r="J16" i="43"/>
  <c r="I16" i="43"/>
  <c r="H16" i="43"/>
  <c r="G16" i="43"/>
  <c r="F16" i="43"/>
  <c r="E16" i="43"/>
  <c r="D16" i="43"/>
  <c r="N16" i="43" s="1"/>
  <c r="O16" i="43" s="1"/>
  <c r="N15" i="43"/>
  <c r="O15" i="43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I23" i="43" s="1"/>
  <c r="H5" i="43"/>
  <c r="H23" i="43" s="1"/>
  <c r="G5" i="43"/>
  <c r="F5" i="43"/>
  <c r="E5" i="43"/>
  <c r="D5" i="43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1" i="42" s="1"/>
  <c r="O21" i="42" s="1"/>
  <c r="N20" i="42"/>
  <c r="O20" i="42"/>
  <c r="M19" i="42"/>
  <c r="L19" i="42"/>
  <c r="K19" i="42"/>
  <c r="J19" i="42"/>
  <c r="I19" i="42"/>
  <c r="H19" i="42"/>
  <c r="G19" i="42"/>
  <c r="F19" i="42"/>
  <c r="E19" i="42"/>
  <c r="D19" i="42"/>
  <c r="N18" i="42"/>
  <c r="O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M23" i="42" s="1"/>
  <c r="L5" i="42"/>
  <c r="K5" i="42"/>
  <c r="J5" i="42"/>
  <c r="I5" i="42"/>
  <c r="H5" i="42"/>
  <c r="G5" i="42"/>
  <c r="F5" i="42"/>
  <c r="E5" i="42"/>
  <c r="D5" i="42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/>
  <c r="N17" i="40"/>
  <c r="O17" i="40"/>
  <c r="M16" i="40"/>
  <c r="M22" i="40" s="1"/>
  <c r="L16" i="40"/>
  <c r="L22" i="40" s="1"/>
  <c r="K16" i="40"/>
  <c r="K22" i="40" s="1"/>
  <c r="J16" i="40"/>
  <c r="I16" i="40"/>
  <c r="H16" i="40"/>
  <c r="G16" i="40"/>
  <c r="F16" i="40"/>
  <c r="E16" i="40"/>
  <c r="D16" i="40"/>
  <c r="N15" i="40"/>
  <c r="O15" i="40" s="1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G22" i="40"/>
  <c r="F5" i="40"/>
  <c r="F22" i="40" s="1"/>
  <c r="E5" i="40"/>
  <c r="E22" i="40" s="1"/>
  <c r="D5" i="40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M19" i="39"/>
  <c r="L19" i="39"/>
  <c r="K19" i="39"/>
  <c r="J19" i="39"/>
  <c r="I19" i="39"/>
  <c r="H19" i="39"/>
  <c r="G19" i="39"/>
  <c r="F19" i="39"/>
  <c r="E19" i="39"/>
  <c r="N19" i="39" s="1"/>
  <c r="O19" i="39" s="1"/>
  <c r="D19" i="39"/>
  <c r="N18" i="39"/>
  <c r="O18" i="39" s="1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/>
  <c r="N10" i="39"/>
  <c r="O10" i="39"/>
  <c r="N9" i="39"/>
  <c r="O9" i="39" s="1"/>
  <c r="N8" i="39"/>
  <c r="O8" i="39" s="1"/>
  <c r="N7" i="39"/>
  <c r="O7" i="39"/>
  <c r="N6" i="39"/>
  <c r="O6" i="39"/>
  <c r="M5" i="39"/>
  <c r="L5" i="39"/>
  <c r="K5" i="39"/>
  <c r="J5" i="39"/>
  <c r="I5" i="39"/>
  <c r="H5" i="39"/>
  <c r="G5" i="39"/>
  <c r="F5" i="39"/>
  <c r="E5" i="39"/>
  <c r="E23" i="39" s="1"/>
  <c r="D5" i="39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/>
  <c r="M19" i="38"/>
  <c r="L19" i="38"/>
  <c r="K19" i="38"/>
  <c r="J19" i="38"/>
  <c r="I19" i="38"/>
  <c r="H19" i="38"/>
  <c r="G19" i="38"/>
  <c r="F19" i="38"/>
  <c r="E19" i="38"/>
  <c r="N19" i="38" s="1"/>
  <c r="O19" i="38" s="1"/>
  <c r="D19" i="38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F23" i="38"/>
  <c r="E12" i="38"/>
  <c r="D12" i="38"/>
  <c r="N12" i="38" s="1"/>
  <c r="O12" i="38" s="1"/>
  <c r="N11" i="38"/>
  <c r="O11" i="38" s="1"/>
  <c r="N10" i="38"/>
  <c r="O10" i="38" s="1"/>
  <c r="N9" i="38"/>
  <c r="O9" i="38" s="1"/>
  <c r="N8" i="38"/>
  <c r="O8" i="38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D5" i="38"/>
  <c r="N21" i="37"/>
  <c r="O21" i="37" s="1"/>
  <c r="M20" i="37"/>
  <c r="N20" i="37" s="1"/>
  <c r="O20" i="37" s="1"/>
  <c r="L20" i="37"/>
  <c r="K20" i="37"/>
  <c r="J20" i="37"/>
  <c r="I20" i="37"/>
  <c r="H20" i="37"/>
  <c r="G20" i="37"/>
  <c r="F20" i="37"/>
  <c r="E20" i="37"/>
  <c r="D20" i="37"/>
  <c r="N19" i="37"/>
  <c r="O19" i="37" s="1"/>
  <c r="M18" i="37"/>
  <c r="L18" i="37"/>
  <c r="K18" i="37"/>
  <c r="J18" i="37"/>
  <c r="I18" i="37"/>
  <c r="H18" i="37"/>
  <c r="H22" i="37" s="1"/>
  <c r="G18" i="37"/>
  <c r="F18" i="37"/>
  <c r="E18" i="37"/>
  <c r="E22" i="37" s="1"/>
  <c r="D18" i="37"/>
  <c r="N18" i="37" s="1"/>
  <c r="O18" i="37" s="1"/>
  <c r="N17" i="37"/>
  <c r="O17" i="37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/>
  <c r="M12" i="37"/>
  <c r="L12" i="37"/>
  <c r="K12" i="37"/>
  <c r="K22" i="37" s="1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/>
  <c r="N8" i="37"/>
  <c r="O8" i="37" s="1"/>
  <c r="N7" i="37"/>
  <c r="O7" i="37"/>
  <c r="N6" i="37"/>
  <c r="O6" i="37"/>
  <c r="M5" i="37"/>
  <c r="L5" i="37"/>
  <c r="K5" i="37"/>
  <c r="J5" i="37"/>
  <c r="I5" i="37"/>
  <c r="H5" i="37"/>
  <c r="G5" i="37"/>
  <c r="F5" i="37"/>
  <c r="E5" i="37"/>
  <c r="D5" i="37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/>
  <c r="N17" i="36"/>
  <c r="O17" i="36" s="1"/>
  <c r="M16" i="36"/>
  <c r="L16" i="36"/>
  <c r="L23" i="36" s="1"/>
  <c r="K16" i="36"/>
  <c r="K23" i="36" s="1"/>
  <c r="J16" i="36"/>
  <c r="I16" i="36"/>
  <c r="H16" i="36"/>
  <c r="G16" i="36"/>
  <c r="F16" i="36"/>
  <c r="E16" i="36"/>
  <c r="D16" i="36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20" i="35"/>
  <c r="O20" i="35" s="1"/>
  <c r="M19" i="35"/>
  <c r="L19" i="35"/>
  <c r="K19" i="35"/>
  <c r="J19" i="35"/>
  <c r="I19" i="35"/>
  <c r="I21" i="35" s="1"/>
  <c r="H19" i="35"/>
  <c r="H21" i="35" s="1"/>
  <c r="G19" i="35"/>
  <c r="F19" i="35"/>
  <c r="E19" i="35"/>
  <c r="D19" i="35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/>
  <c r="N10" i="35"/>
  <c r="O10" i="35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M18" i="34"/>
  <c r="L18" i="34"/>
  <c r="K18" i="34"/>
  <c r="J18" i="34"/>
  <c r="I18" i="34"/>
  <c r="H18" i="34"/>
  <c r="G18" i="34"/>
  <c r="F18" i="34"/>
  <c r="F22" i="34" s="1"/>
  <c r="E18" i="34"/>
  <c r="D18" i="34"/>
  <c r="N18" i="34" s="1"/>
  <c r="O18" i="34" s="1"/>
  <c r="N17" i="34"/>
  <c r="O17" i="34"/>
  <c r="N16" i="34"/>
  <c r="O16" i="34"/>
  <c r="M15" i="34"/>
  <c r="L15" i="34"/>
  <c r="K15" i="34"/>
  <c r="J15" i="34"/>
  <c r="I15" i="34"/>
  <c r="H15" i="34"/>
  <c r="G15" i="34"/>
  <c r="F15" i="34"/>
  <c r="E15" i="34"/>
  <c r="D15" i="34"/>
  <c r="N14" i="34"/>
  <c r="O14" i="34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N9" i="34"/>
  <c r="O9" i="34"/>
  <c r="N8" i="34"/>
  <c r="O8" i="34"/>
  <c r="N7" i="34"/>
  <c r="O7" i="34"/>
  <c r="N6" i="34"/>
  <c r="O6" i="34" s="1"/>
  <c r="M5" i="34"/>
  <c r="L5" i="34"/>
  <c r="K5" i="34"/>
  <c r="J5" i="34"/>
  <c r="I5" i="34"/>
  <c r="H5" i="34"/>
  <c r="G5" i="34"/>
  <c r="F5" i="34"/>
  <c r="E5" i="34"/>
  <c r="D5" i="34"/>
  <c r="E20" i="33"/>
  <c r="F20" i="33"/>
  <c r="G20" i="33"/>
  <c r="H20" i="33"/>
  <c r="I20" i="33"/>
  <c r="J20" i="33"/>
  <c r="K20" i="33"/>
  <c r="L20" i="33"/>
  <c r="M20" i="33"/>
  <c r="D20" i="33"/>
  <c r="E18" i="33"/>
  <c r="E22" i="33" s="1"/>
  <c r="F18" i="33"/>
  <c r="F22" i="33" s="1"/>
  <c r="G18" i="33"/>
  <c r="H18" i="33"/>
  <c r="I18" i="33"/>
  <c r="J18" i="33"/>
  <c r="K18" i="33"/>
  <c r="L18" i="33"/>
  <c r="M18" i="33"/>
  <c r="E15" i="33"/>
  <c r="F15" i="33"/>
  <c r="G15" i="33"/>
  <c r="H15" i="33"/>
  <c r="I15" i="33"/>
  <c r="J15" i="33"/>
  <c r="K15" i="33"/>
  <c r="L15" i="33"/>
  <c r="M15" i="33"/>
  <c r="E12" i="33"/>
  <c r="F12" i="33"/>
  <c r="G12" i="33"/>
  <c r="H12" i="33"/>
  <c r="I12" i="33"/>
  <c r="J12" i="33"/>
  <c r="K12" i="33"/>
  <c r="L12" i="33"/>
  <c r="M12" i="33"/>
  <c r="E5" i="33"/>
  <c r="F5" i="33"/>
  <c r="G5" i="33"/>
  <c r="H5" i="33"/>
  <c r="I5" i="33"/>
  <c r="J5" i="33"/>
  <c r="K5" i="33"/>
  <c r="L5" i="33"/>
  <c r="M5" i="33"/>
  <c r="M22" i="33" s="1"/>
  <c r="D18" i="33"/>
  <c r="D15" i="33"/>
  <c r="D12" i="33"/>
  <c r="D5" i="33"/>
  <c r="N21" i="33"/>
  <c r="O21" i="33" s="1"/>
  <c r="N19" i="33"/>
  <c r="O19" i="33"/>
  <c r="N14" i="33"/>
  <c r="O14" i="33"/>
  <c r="N7" i="33"/>
  <c r="O7" i="33" s="1"/>
  <c r="N8" i="33"/>
  <c r="O8" i="33" s="1"/>
  <c r="N9" i="33"/>
  <c r="O9" i="33" s="1"/>
  <c r="N10" i="33"/>
  <c r="O10" i="33" s="1"/>
  <c r="N11" i="33"/>
  <c r="O11" i="33"/>
  <c r="N6" i="33"/>
  <c r="O6" i="33"/>
  <c r="N16" i="33"/>
  <c r="O16" i="33" s="1"/>
  <c r="N17" i="33"/>
  <c r="O17" i="33" s="1"/>
  <c r="N13" i="33"/>
  <c r="O13" i="33" s="1"/>
  <c r="K23" i="45" l="1"/>
  <c r="E23" i="38"/>
  <c r="N16" i="36"/>
  <c r="O16" i="36" s="1"/>
  <c r="I23" i="39"/>
  <c r="E23" i="43"/>
  <c r="I23" i="44"/>
  <c r="F23" i="45"/>
  <c r="G22" i="34"/>
  <c r="J23" i="39"/>
  <c r="N16" i="42"/>
  <c r="O16" i="42" s="1"/>
  <c r="N19" i="44"/>
  <c r="O19" i="44" s="1"/>
  <c r="O21" i="47"/>
  <c r="P21" i="47" s="1"/>
  <c r="L22" i="33"/>
  <c r="H22" i="34"/>
  <c r="K23" i="39"/>
  <c r="G23" i="43"/>
  <c r="N16" i="46"/>
  <c r="O16" i="46" s="1"/>
  <c r="N23" i="47"/>
  <c r="J23" i="43"/>
  <c r="F23" i="41"/>
  <c r="L23" i="43"/>
  <c r="M23" i="45"/>
  <c r="E23" i="46"/>
  <c r="D21" i="35"/>
  <c r="N5" i="36"/>
  <c r="O5" i="36" s="1"/>
  <c r="N12" i="36"/>
  <c r="O12" i="36" s="1"/>
  <c r="G23" i="41"/>
  <c r="D23" i="41"/>
  <c r="M23" i="43"/>
  <c r="I23" i="45"/>
  <c r="F23" i="46"/>
  <c r="N12" i="33"/>
  <c r="O12" i="33" s="1"/>
  <c r="N12" i="35"/>
  <c r="O12" i="35" s="1"/>
  <c r="F23" i="36"/>
  <c r="N15" i="37"/>
  <c r="O15" i="37" s="1"/>
  <c r="H23" i="38"/>
  <c r="N16" i="39"/>
  <c r="O16" i="39" s="1"/>
  <c r="H22" i="40"/>
  <c r="N5" i="41"/>
  <c r="O5" i="41" s="1"/>
  <c r="N12" i="41"/>
  <c r="O12" i="41" s="1"/>
  <c r="N5" i="44"/>
  <c r="O5" i="44" s="1"/>
  <c r="F23" i="44"/>
  <c r="G23" i="46"/>
  <c r="O19" i="47"/>
  <c r="P19" i="47" s="1"/>
  <c r="E21" i="35"/>
  <c r="N16" i="35"/>
  <c r="O16" i="35" s="1"/>
  <c r="G23" i="36"/>
  <c r="I23" i="38"/>
  <c r="I22" i="40"/>
  <c r="N12" i="40"/>
  <c r="O12" i="40" s="1"/>
  <c r="I23" i="41"/>
  <c r="E23" i="44"/>
  <c r="G23" i="44"/>
  <c r="N16" i="44"/>
  <c r="O16" i="44" s="1"/>
  <c r="H23" i="46"/>
  <c r="N23" i="46" s="1"/>
  <c r="O23" i="46" s="1"/>
  <c r="G23" i="47"/>
  <c r="D23" i="38"/>
  <c r="N23" i="38" s="1"/>
  <c r="O23" i="38" s="1"/>
  <c r="J22" i="40"/>
  <c r="N21" i="44"/>
  <c r="O21" i="44" s="1"/>
  <c r="K22" i="33"/>
  <c r="H23" i="42"/>
  <c r="J22" i="33"/>
  <c r="N19" i="36"/>
  <c r="O19" i="36" s="1"/>
  <c r="J22" i="37"/>
  <c r="N12" i="39"/>
  <c r="O12" i="39" s="1"/>
  <c r="F23" i="39"/>
  <c r="I23" i="42"/>
  <c r="J23" i="44"/>
  <c r="M23" i="46"/>
  <c r="I23" i="46"/>
  <c r="N21" i="36"/>
  <c r="O21" i="36" s="1"/>
  <c r="K23" i="43"/>
  <c r="N12" i="34"/>
  <c r="O12" i="34" s="1"/>
  <c r="F21" i="35"/>
  <c r="J23" i="38"/>
  <c r="L21" i="35"/>
  <c r="K23" i="38"/>
  <c r="K23" i="41"/>
  <c r="F23" i="42"/>
  <c r="M23" i="38"/>
  <c r="K21" i="35"/>
  <c r="D22" i="37"/>
  <c r="J23" i="42"/>
  <c r="K23" i="44"/>
  <c r="N12" i="45"/>
  <c r="O12" i="45" s="1"/>
  <c r="H23" i="47"/>
  <c r="L22" i="37"/>
  <c r="D23" i="36"/>
  <c r="N15" i="34"/>
  <c r="O15" i="34" s="1"/>
  <c r="H23" i="36"/>
  <c r="G21" i="35"/>
  <c r="I23" i="36"/>
  <c r="M23" i="41"/>
  <c r="N12" i="42"/>
  <c r="O12" i="42" s="1"/>
  <c r="G23" i="38"/>
  <c r="G23" i="42"/>
  <c r="I22" i="37"/>
  <c r="D23" i="39"/>
  <c r="N5" i="33"/>
  <c r="O5" i="33" s="1"/>
  <c r="I22" i="34"/>
  <c r="H22" i="33"/>
  <c r="N20" i="33"/>
  <c r="O20" i="33" s="1"/>
  <c r="J22" i="34"/>
  <c r="L23" i="39"/>
  <c r="K23" i="42"/>
  <c r="L23" i="44"/>
  <c r="J23" i="45"/>
  <c r="I23" i="47"/>
  <c r="L23" i="45"/>
  <c r="K22" i="34"/>
  <c r="N20" i="34"/>
  <c r="O20" i="34" s="1"/>
  <c r="N19" i="35"/>
  <c r="O19" i="35" s="1"/>
  <c r="M23" i="36"/>
  <c r="N5" i="37"/>
  <c r="O5" i="37" s="1"/>
  <c r="N16" i="38"/>
  <c r="O16" i="38" s="1"/>
  <c r="G23" i="39"/>
  <c r="M23" i="39"/>
  <c r="N20" i="40"/>
  <c r="O20" i="40" s="1"/>
  <c r="N16" i="41"/>
  <c r="O16" i="41" s="1"/>
  <c r="L23" i="42"/>
  <c r="M23" i="44"/>
  <c r="D23" i="45"/>
  <c r="N21" i="45"/>
  <c r="O21" i="45" s="1"/>
  <c r="J23" i="47"/>
  <c r="O12" i="47"/>
  <c r="P12" i="47" s="1"/>
  <c r="M22" i="37"/>
  <c r="E23" i="41"/>
  <c r="D23" i="46"/>
  <c r="M22" i="34"/>
  <c r="J23" i="41"/>
  <c r="L23" i="41"/>
  <c r="E23" i="42"/>
  <c r="J23" i="46"/>
  <c r="L23" i="46"/>
  <c r="N19" i="46"/>
  <c r="O19" i="46" s="1"/>
  <c r="D23" i="47"/>
  <c r="M21" i="35"/>
  <c r="J23" i="36"/>
  <c r="L23" i="38"/>
  <c r="N19" i="43"/>
  <c r="O19" i="43" s="1"/>
  <c r="K23" i="46"/>
  <c r="I22" i="33"/>
  <c r="N19" i="42"/>
  <c r="O19" i="42" s="1"/>
  <c r="G22" i="33"/>
  <c r="N5" i="34"/>
  <c r="O5" i="34" s="1"/>
  <c r="E22" i="34"/>
  <c r="L22" i="34"/>
  <c r="G22" i="37"/>
  <c r="H23" i="39"/>
  <c r="N16" i="40"/>
  <c r="O16" i="40" s="1"/>
  <c r="N21" i="41"/>
  <c r="O21" i="41" s="1"/>
  <c r="N5" i="43"/>
  <c r="O5" i="43" s="1"/>
  <c r="F23" i="43"/>
  <c r="E23" i="45"/>
  <c r="K23" i="47"/>
  <c r="O23" i="48"/>
  <c r="P23" i="48" s="1"/>
  <c r="N23" i="39"/>
  <c r="O23" i="39" s="1"/>
  <c r="O23" i="47"/>
  <c r="P23" i="47" s="1"/>
  <c r="J21" i="35"/>
  <c r="N5" i="42"/>
  <c r="O5" i="42" s="1"/>
  <c r="D22" i="34"/>
  <c r="N5" i="38"/>
  <c r="O5" i="38" s="1"/>
  <c r="D23" i="43"/>
  <c r="D23" i="42"/>
  <c r="N12" i="43"/>
  <c r="O12" i="43" s="1"/>
  <c r="N18" i="33"/>
  <c r="O18" i="33" s="1"/>
  <c r="N12" i="37"/>
  <c r="O12" i="37" s="1"/>
  <c r="O5" i="47"/>
  <c r="P5" i="47" s="1"/>
  <c r="D22" i="33"/>
  <c r="H23" i="41"/>
  <c r="D23" i="44"/>
  <c r="N23" i="44" s="1"/>
  <c r="O23" i="44" s="1"/>
  <c r="N16" i="45"/>
  <c r="O16" i="45" s="1"/>
  <c r="E23" i="36"/>
  <c r="N23" i="36" s="1"/>
  <c r="O23" i="36" s="1"/>
  <c r="F22" i="37"/>
  <c r="N19" i="41"/>
  <c r="O19" i="41" s="1"/>
  <c r="N5" i="39"/>
  <c r="O5" i="39" s="1"/>
  <c r="D22" i="40"/>
  <c r="N22" i="40" s="1"/>
  <c r="O22" i="40" s="1"/>
  <c r="N21" i="39"/>
  <c r="O21" i="39" s="1"/>
  <c r="N15" i="33"/>
  <c r="O15" i="33" s="1"/>
  <c r="N5" i="45"/>
  <c r="O5" i="45" s="1"/>
  <c r="N5" i="35"/>
  <c r="O5" i="35" s="1"/>
  <c r="N5" i="40"/>
  <c r="O5" i="40" s="1"/>
  <c r="N5" i="46"/>
  <c r="O5" i="46" s="1"/>
  <c r="N19" i="45"/>
  <c r="O19" i="45" s="1"/>
  <c r="N12" i="46"/>
  <c r="O12" i="46" s="1"/>
  <c r="N23" i="43" l="1"/>
  <c r="O23" i="43" s="1"/>
  <c r="N22" i="37"/>
  <c r="O22" i="37" s="1"/>
  <c r="N23" i="41"/>
  <c r="O23" i="41" s="1"/>
  <c r="N23" i="42"/>
  <c r="O23" i="42" s="1"/>
  <c r="N22" i="34"/>
  <c r="O22" i="34" s="1"/>
  <c r="N22" i="33"/>
  <c r="O22" i="33" s="1"/>
  <c r="N23" i="45"/>
  <c r="O23" i="45" s="1"/>
  <c r="N21" i="35"/>
  <c r="O21" i="35" s="1"/>
</calcChain>
</file>

<file path=xl/sharedStrings.xml><?xml version="1.0" encoding="utf-8"?>
<sst xmlns="http://schemas.openxmlformats.org/spreadsheetml/2006/main" count="660" uniqueCount="82">
  <si>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</si>
  <si>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</si>
  <si>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</si>
  <si>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</si>
  <si>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</si>
  <si>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</si>
  <si>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</si>
  <si>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</si>
  <si>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</si>
  <si>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</si>
  <si>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</si>
  <si>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</si>
  <si>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</si>
  <si>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</si>
  <si>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</si>
  <si>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</si>
  <si>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</si>
  <si>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</si>
  <si>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</si>
  <si>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</si>
  <si>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</si>
  <si>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</si>
  <si>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</si>
  <si>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</si>
  <si>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</si>
  <si>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</si>
  <si>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</si>
  <si>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Protective Inspections</t>
  </si>
  <si>
    <t>Physical Environment</t>
  </si>
  <si>
    <t>Garbage / Solid Waste Control Services</t>
  </si>
  <si>
    <t>Other Physical Environment</t>
  </si>
  <si>
    <t>Transportation</t>
  </si>
  <si>
    <t>Road and Street Facilities</t>
  </si>
  <si>
    <t>Inter-Fund Group Transfers Out</t>
  </si>
  <si>
    <t>Other Uses and Non-Operating</t>
  </si>
  <si>
    <t>2009 Municipal Population:</t>
  </si>
  <si>
    <t>Ocean Ridge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</si>
  <si>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</si>
  <si>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</si>
  <si>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</si>
  <si>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</si>
  <si>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Fire Control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</si>
  <si>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</si>
  <si>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</si>
  <si>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</si>
  <si>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</si>
  <si>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</si>
  <si>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</si>
  <si>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</si>
  <si>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</si>
  <si>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</si>
  <si>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</si>
  <si>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Road / Street Facilities</t>
  </si>
  <si>
    <t>Other Uses</t>
  </si>
  <si>
    <t>Interfund Transfers Out</t>
  </si>
  <si>
    <t>2014 Municipal Population:</t>
  </si>
  <si>
    <t>Local Fiscal Year Ended September 30, 2007</t>
  </si>
  <si>
    <t>Emergency and Disaster Relief Services</t>
  </si>
  <si>
    <t>Flood Control / Stormwater Management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</si>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</sst>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5C8B0-E5A8-4113-9392-3893A886959A}">
  <sheetPr>
    <pageSetUpPr fitToPage="1"/>
  </sheetPr>
  <dimension ref="A1:ED27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73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74</v>
      </c>
      <c r="N4" s="95" t="s">
        <v>5</v>
      </c>
      <c r="O4" s="95" t="s">
        <v>75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SUM(D6:D11)</f>
        <v>2028360</v>
      </c>
      <c r="E5" s="100">
        <f>SUM(E6:E11)</f>
        <v>0</v>
      </c>
      <c r="F5" s="100">
        <f>SUM(F6:F11)</f>
        <v>0</v>
      </c>
      <c r="G5" s="100">
        <f>SUM(G6:G11)</f>
        <v>140779</v>
      </c>
      <c r="H5" s="100">
        <f>SUM(H6:H11)</f>
        <v>0</v>
      </c>
      <c r="I5" s="100">
        <f>SUM(I6:I11)</f>
        <v>0</v>
      </c>
      <c r="J5" s="100">
        <f>SUM(J6:J11)</f>
        <v>0</v>
      </c>
      <c r="K5" s="100">
        <f>SUM(K6:K11)</f>
        <v>0</v>
      </c>
      <c r="L5" s="100">
        <f>SUM(L6:L11)</f>
        <v>0</v>
      </c>
      <c r="M5" s="100">
        <f>SUM(M6:M11)</f>
        <v>0</v>
      </c>
      <c r="N5" s="100">
        <f>SUM(N6:N11)</f>
        <v>0</v>
      </c>
      <c r="O5" s="101">
        <f>SUM(D5:N5)</f>
        <v>2169139</v>
      </c>
      <c r="P5" s="102">
        <f>(O5/P$25)</f>
        <v>1185.3218579234972</v>
      </c>
      <c r="Q5" s="103"/>
    </row>
    <row r="6" spans="1:134">
      <c r="A6" s="105"/>
      <c r="B6" s="106">
        <v>511</v>
      </c>
      <c r="C6" s="107" t="s">
        <v>19</v>
      </c>
      <c r="D6" s="108">
        <v>29416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29416</v>
      </c>
      <c r="P6" s="109">
        <f>(O6/P$25)</f>
        <v>16.074316939890711</v>
      </c>
      <c r="Q6" s="110"/>
    </row>
    <row r="7" spans="1:134">
      <c r="A7" s="105"/>
      <c r="B7" s="106">
        <v>512</v>
      </c>
      <c r="C7" s="107" t="s">
        <v>20</v>
      </c>
      <c r="D7" s="108">
        <v>216828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1" si="0">SUM(D7:N7)</f>
        <v>216828</v>
      </c>
      <c r="P7" s="109">
        <f>(O7/P$25)</f>
        <v>118.48524590163935</v>
      </c>
      <c r="Q7" s="110"/>
    </row>
    <row r="8" spans="1:134">
      <c r="A8" s="105"/>
      <c r="B8" s="106">
        <v>513</v>
      </c>
      <c r="C8" s="107" t="s">
        <v>21</v>
      </c>
      <c r="D8" s="108">
        <v>389883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389883</v>
      </c>
      <c r="P8" s="109">
        <f>(O8/P$25)</f>
        <v>213.05081967213115</v>
      </c>
      <c r="Q8" s="110"/>
    </row>
    <row r="9" spans="1:134">
      <c r="A9" s="105"/>
      <c r="B9" s="106">
        <v>514</v>
      </c>
      <c r="C9" s="107" t="s">
        <v>22</v>
      </c>
      <c r="D9" s="108">
        <v>144371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144371</v>
      </c>
      <c r="P9" s="109">
        <f>(O9/P$25)</f>
        <v>78.891256830601094</v>
      </c>
      <c r="Q9" s="110"/>
    </row>
    <row r="10" spans="1:134">
      <c r="A10" s="105"/>
      <c r="B10" s="106">
        <v>515</v>
      </c>
      <c r="C10" s="107" t="s">
        <v>23</v>
      </c>
      <c r="D10" s="108">
        <v>7490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0"/>
        <v>7490</v>
      </c>
      <c r="P10" s="109">
        <f>(O10/P$25)</f>
        <v>4.0928961748633883</v>
      </c>
      <c r="Q10" s="110"/>
    </row>
    <row r="11" spans="1:134">
      <c r="A11" s="105"/>
      <c r="B11" s="106">
        <v>519</v>
      </c>
      <c r="C11" s="107" t="s">
        <v>24</v>
      </c>
      <c r="D11" s="108">
        <v>1240372</v>
      </c>
      <c r="E11" s="108">
        <v>0</v>
      </c>
      <c r="F11" s="108">
        <v>0</v>
      </c>
      <c r="G11" s="108">
        <v>140779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0"/>
        <v>1381151</v>
      </c>
      <c r="P11" s="109">
        <f>(O11/P$25)</f>
        <v>754.72732240437153</v>
      </c>
      <c r="Q11" s="110"/>
    </row>
    <row r="12" spans="1:134" ht="15.75">
      <c r="A12" s="111" t="s">
        <v>25</v>
      </c>
      <c r="B12" s="112"/>
      <c r="C12" s="113"/>
      <c r="D12" s="114">
        <f>SUM(D13:D15)</f>
        <v>5006292</v>
      </c>
      <c r="E12" s="114">
        <f>SUM(E13:E15)</f>
        <v>0</v>
      </c>
      <c r="F12" s="114">
        <f>SUM(F13:F15)</f>
        <v>0</v>
      </c>
      <c r="G12" s="114">
        <f>SUM(G13:G15)</f>
        <v>469158</v>
      </c>
      <c r="H12" s="114">
        <f>SUM(H13:H15)</f>
        <v>0</v>
      </c>
      <c r="I12" s="114">
        <f>SUM(I13:I15)</f>
        <v>0</v>
      </c>
      <c r="J12" s="114">
        <f>SUM(J13:J15)</f>
        <v>0</v>
      </c>
      <c r="K12" s="114">
        <f>SUM(K13:K15)</f>
        <v>0</v>
      </c>
      <c r="L12" s="114">
        <f>SUM(L13:L15)</f>
        <v>0</v>
      </c>
      <c r="M12" s="114">
        <f>SUM(M13:M15)</f>
        <v>0</v>
      </c>
      <c r="N12" s="114">
        <f>SUM(N13:N15)</f>
        <v>0</v>
      </c>
      <c r="O12" s="115">
        <f>SUM(D12:N12)</f>
        <v>5475450</v>
      </c>
      <c r="P12" s="116">
        <f>(O12/P$25)</f>
        <v>2992.0491803278687</v>
      </c>
      <c r="Q12" s="117"/>
    </row>
    <row r="13" spans="1:134">
      <c r="A13" s="105"/>
      <c r="B13" s="106">
        <v>521</v>
      </c>
      <c r="C13" s="107" t="s">
        <v>26</v>
      </c>
      <c r="D13" s="108">
        <v>3072083</v>
      </c>
      <c r="E13" s="108">
        <v>0</v>
      </c>
      <c r="F13" s="108">
        <v>0</v>
      </c>
      <c r="G13" s="108">
        <v>437849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>SUM(D13:N13)</f>
        <v>3509932</v>
      </c>
      <c r="P13" s="109">
        <f>(O13/P$25)</f>
        <v>1917.9956284153006</v>
      </c>
      <c r="Q13" s="110"/>
    </row>
    <row r="14" spans="1:134">
      <c r="A14" s="105"/>
      <c r="B14" s="106">
        <v>522</v>
      </c>
      <c r="C14" s="107" t="s">
        <v>41</v>
      </c>
      <c r="D14" s="108">
        <v>1369597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ref="O14:O15" si="1">SUM(D14:N14)</f>
        <v>1369597</v>
      </c>
      <c r="P14" s="109">
        <f>(O14/P$25)</f>
        <v>748.41366120218584</v>
      </c>
      <c r="Q14" s="110"/>
    </row>
    <row r="15" spans="1:134">
      <c r="A15" s="105"/>
      <c r="B15" s="106">
        <v>524</v>
      </c>
      <c r="C15" s="107" t="s">
        <v>27</v>
      </c>
      <c r="D15" s="108">
        <v>564612</v>
      </c>
      <c r="E15" s="108">
        <v>0</v>
      </c>
      <c r="F15" s="108">
        <v>0</v>
      </c>
      <c r="G15" s="108">
        <v>31309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1"/>
        <v>595921</v>
      </c>
      <c r="P15" s="109">
        <f>(O15/P$25)</f>
        <v>325.63989071038253</v>
      </c>
      <c r="Q15" s="110"/>
    </row>
    <row r="16" spans="1:134" ht="15.75">
      <c r="A16" s="111" t="s">
        <v>28</v>
      </c>
      <c r="B16" s="112"/>
      <c r="C16" s="113"/>
      <c r="D16" s="114">
        <f>SUM(D17:D18)</f>
        <v>577769</v>
      </c>
      <c r="E16" s="114">
        <f>SUM(E17:E18)</f>
        <v>0</v>
      </c>
      <c r="F16" s="114">
        <f>SUM(F17:F18)</f>
        <v>0</v>
      </c>
      <c r="G16" s="114">
        <f>SUM(G17:G18)</f>
        <v>244446</v>
      </c>
      <c r="H16" s="114">
        <f>SUM(H17:H18)</f>
        <v>0</v>
      </c>
      <c r="I16" s="114">
        <f>SUM(I17:I18)</f>
        <v>0</v>
      </c>
      <c r="J16" s="114">
        <f>SUM(J17:J18)</f>
        <v>0</v>
      </c>
      <c r="K16" s="114">
        <f>SUM(K17:K18)</f>
        <v>0</v>
      </c>
      <c r="L16" s="114">
        <f>SUM(L17:L18)</f>
        <v>0</v>
      </c>
      <c r="M16" s="114">
        <f>SUM(M17:M18)</f>
        <v>0</v>
      </c>
      <c r="N16" s="114">
        <f>SUM(N17:N18)</f>
        <v>0</v>
      </c>
      <c r="O16" s="115">
        <f>SUM(D16:N16)</f>
        <v>822215</v>
      </c>
      <c r="P16" s="116">
        <f>(O16/P$25)</f>
        <v>449.29781420765028</v>
      </c>
      <c r="Q16" s="117"/>
    </row>
    <row r="17" spans="1:120">
      <c r="A17" s="105"/>
      <c r="B17" s="106">
        <v>534</v>
      </c>
      <c r="C17" s="107" t="s">
        <v>29</v>
      </c>
      <c r="D17" s="108">
        <v>301985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ref="O17:O20" si="2">SUM(D17:N17)</f>
        <v>301985</v>
      </c>
      <c r="P17" s="109">
        <f>(O17/P$25)</f>
        <v>165.01912568306011</v>
      </c>
      <c r="Q17" s="110"/>
    </row>
    <row r="18" spans="1:120">
      <c r="A18" s="105"/>
      <c r="B18" s="106">
        <v>539</v>
      </c>
      <c r="C18" s="107" t="s">
        <v>30</v>
      </c>
      <c r="D18" s="108">
        <v>275784</v>
      </c>
      <c r="E18" s="108">
        <v>0</v>
      </c>
      <c r="F18" s="108">
        <v>0</v>
      </c>
      <c r="G18" s="108">
        <v>244446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2"/>
        <v>520230</v>
      </c>
      <c r="P18" s="109">
        <f>(O18/P$25)</f>
        <v>284.27868852459017</v>
      </c>
      <c r="Q18" s="110"/>
    </row>
    <row r="19" spans="1:120" ht="15.75">
      <c r="A19" s="111" t="s">
        <v>31</v>
      </c>
      <c r="B19" s="112"/>
      <c r="C19" s="113"/>
      <c r="D19" s="114">
        <f>SUM(D20:D20)</f>
        <v>315729</v>
      </c>
      <c r="E19" s="114">
        <f>SUM(E20:E20)</f>
        <v>0</v>
      </c>
      <c r="F19" s="114">
        <f>SUM(F20:F20)</f>
        <v>0</v>
      </c>
      <c r="G19" s="114">
        <f>SUM(G20:G20)</f>
        <v>57184</v>
      </c>
      <c r="H19" s="114">
        <f>SUM(H20:H20)</f>
        <v>0</v>
      </c>
      <c r="I19" s="114">
        <f>SUM(I20:I20)</f>
        <v>0</v>
      </c>
      <c r="J19" s="114">
        <f>SUM(J20:J20)</f>
        <v>0</v>
      </c>
      <c r="K19" s="114">
        <f>SUM(K20:K20)</f>
        <v>0</v>
      </c>
      <c r="L19" s="114">
        <f>SUM(L20:L20)</f>
        <v>0</v>
      </c>
      <c r="M19" s="114">
        <f>SUM(M20:M20)</f>
        <v>0</v>
      </c>
      <c r="N19" s="114">
        <f>SUM(N20:N20)</f>
        <v>0</v>
      </c>
      <c r="O19" s="114">
        <f t="shared" si="2"/>
        <v>372913</v>
      </c>
      <c r="P19" s="116">
        <f>(O19/P$25)</f>
        <v>203.7775956284153</v>
      </c>
      <c r="Q19" s="117"/>
    </row>
    <row r="20" spans="1:120">
      <c r="A20" s="105"/>
      <c r="B20" s="106">
        <v>541</v>
      </c>
      <c r="C20" s="107" t="s">
        <v>32</v>
      </c>
      <c r="D20" s="108">
        <v>315729</v>
      </c>
      <c r="E20" s="108">
        <v>0</v>
      </c>
      <c r="F20" s="108">
        <v>0</v>
      </c>
      <c r="G20" s="108">
        <v>57184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2"/>
        <v>372913</v>
      </c>
      <c r="P20" s="109">
        <f>(O20/P$25)</f>
        <v>203.7775956284153</v>
      </c>
      <c r="Q20" s="110"/>
    </row>
    <row r="21" spans="1:120" ht="15.75">
      <c r="A21" s="111" t="s">
        <v>34</v>
      </c>
      <c r="B21" s="112"/>
      <c r="C21" s="113"/>
      <c r="D21" s="114">
        <f>SUM(D22:D22)</f>
        <v>5388</v>
      </c>
      <c r="E21" s="114">
        <f>SUM(E22:E22)</f>
        <v>0</v>
      </c>
      <c r="F21" s="114">
        <f>SUM(F22:F22)</f>
        <v>0</v>
      </c>
      <c r="G21" s="114">
        <f>SUM(G22:G22)</f>
        <v>0</v>
      </c>
      <c r="H21" s="114">
        <f>SUM(H22:H22)</f>
        <v>0</v>
      </c>
      <c r="I21" s="114">
        <f>SUM(I22:I22)</f>
        <v>0</v>
      </c>
      <c r="J21" s="114">
        <f>SUM(J22:J22)</f>
        <v>0</v>
      </c>
      <c r="K21" s="114">
        <f>SUM(K22:K22)</f>
        <v>0</v>
      </c>
      <c r="L21" s="114">
        <f>SUM(L22:L22)</f>
        <v>0</v>
      </c>
      <c r="M21" s="114">
        <f>SUM(M22:M22)</f>
        <v>0</v>
      </c>
      <c r="N21" s="114">
        <f>SUM(N22:N22)</f>
        <v>0</v>
      </c>
      <c r="O21" s="114">
        <f>SUM(D21:N21)</f>
        <v>5388</v>
      </c>
      <c r="P21" s="116">
        <f>(O21/P$25)</f>
        <v>2.944262295081967</v>
      </c>
      <c r="Q21" s="110"/>
    </row>
    <row r="22" spans="1:120" ht="15.75" thickBot="1">
      <c r="A22" s="105"/>
      <c r="B22" s="106">
        <v>581</v>
      </c>
      <c r="C22" s="107" t="s">
        <v>76</v>
      </c>
      <c r="D22" s="108">
        <v>5388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>SUM(D22:N22)</f>
        <v>5388</v>
      </c>
      <c r="P22" s="109">
        <f>(O22/P$25)</f>
        <v>2.944262295081967</v>
      </c>
      <c r="Q22" s="110"/>
    </row>
    <row r="23" spans="1:120" ht="16.5" thickBot="1">
      <c r="A23" s="118" t="s">
        <v>10</v>
      </c>
      <c r="B23" s="119"/>
      <c r="C23" s="120"/>
      <c r="D23" s="121">
        <f>SUM(D5,D12,D16,D19,D21)</f>
        <v>7933538</v>
      </c>
      <c r="E23" s="121">
        <f t="shared" ref="E23:N23" si="3">SUM(E5,E12,E16,E19,E21)</f>
        <v>0</v>
      </c>
      <c r="F23" s="121">
        <f t="shared" si="3"/>
        <v>0</v>
      </c>
      <c r="G23" s="121">
        <f t="shared" si="3"/>
        <v>911567</v>
      </c>
      <c r="H23" s="121">
        <f t="shared" si="3"/>
        <v>0</v>
      </c>
      <c r="I23" s="121">
        <f t="shared" si="3"/>
        <v>0</v>
      </c>
      <c r="J23" s="121">
        <f t="shared" si="3"/>
        <v>0</v>
      </c>
      <c r="K23" s="121">
        <f t="shared" si="3"/>
        <v>0</v>
      </c>
      <c r="L23" s="121">
        <f t="shared" si="3"/>
        <v>0</v>
      </c>
      <c r="M23" s="121">
        <f t="shared" si="3"/>
        <v>0</v>
      </c>
      <c r="N23" s="121">
        <f t="shared" si="3"/>
        <v>0</v>
      </c>
      <c r="O23" s="121">
        <f>SUM(D23:N23)</f>
        <v>8845105</v>
      </c>
      <c r="P23" s="122">
        <f>(O23/P$25)</f>
        <v>4833.390710382514</v>
      </c>
      <c r="Q23" s="103"/>
      <c r="R23" s="12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</row>
    <row r="24" spans="1:120">
      <c r="A24" s="124"/>
      <c r="B24" s="125"/>
      <c r="C24" s="125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7"/>
    </row>
    <row r="25" spans="1:120">
      <c r="A25" s="128"/>
      <c r="B25" s="129"/>
      <c r="C25" s="129"/>
      <c r="D25" s="130"/>
      <c r="E25" s="130"/>
      <c r="F25" s="130"/>
      <c r="G25" s="130"/>
      <c r="H25" s="130"/>
      <c r="I25" s="130"/>
      <c r="J25" s="130"/>
      <c r="K25" s="130"/>
      <c r="L25" s="130"/>
      <c r="M25" s="133" t="s">
        <v>81</v>
      </c>
      <c r="N25" s="133"/>
      <c r="O25" s="133"/>
      <c r="P25" s="131">
        <v>1830</v>
      </c>
    </row>
    <row r="26" spans="1:120">
      <c r="A26" s="134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6"/>
    </row>
    <row r="27" spans="1:120" ht="15.75" customHeight="1" thickBot="1">
      <c r="A27" s="137" t="s">
        <v>39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36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1508869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3" si="1">SUM(D5:M5)</f>
        <v>1508869</v>
      </c>
      <c r="O5" s="58">
        <f t="shared" ref="O5:O23" si="2">(N5/O$25)</f>
        <v>847.6792134831461</v>
      </c>
      <c r="P5" s="59"/>
    </row>
    <row r="6" spans="1:133">
      <c r="A6" s="61"/>
      <c r="B6" s="62">
        <v>511</v>
      </c>
      <c r="C6" s="63" t="s">
        <v>19</v>
      </c>
      <c r="D6" s="64">
        <v>19206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19206</v>
      </c>
      <c r="O6" s="65">
        <f t="shared" si="2"/>
        <v>10.789887640449438</v>
      </c>
      <c r="P6" s="66"/>
    </row>
    <row r="7" spans="1:133">
      <c r="A7" s="61"/>
      <c r="B7" s="62">
        <v>512</v>
      </c>
      <c r="C7" s="63" t="s">
        <v>20</v>
      </c>
      <c r="D7" s="64">
        <v>136465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136465</v>
      </c>
      <c r="O7" s="65">
        <f t="shared" si="2"/>
        <v>76.665730337078656</v>
      </c>
      <c r="P7" s="66"/>
    </row>
    <row r="8" spans="1:133">
      <c r="A8" s="61"/>
      <c r="B8" s="62">
        <v>513</v>
      </c>
      <c r="C8" s="63" t="s">
        <v>21</v>
      </c>
      <c r="D8" s="64">
        <v>271522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271522</v>
      </c>
      <c r="O8" s="65">
        <f t="shared" si="2"/>
        <v>152.54044943820224</v>
      </c>
      <c r="P8" s="66"/>
    </row>
    <row r="9" spans="1:133">
      <c r="A9" s="61"/>
      <c r="B9" s="62">
        <v>514</v>
      </c>
      <c r="C9" s="63" t="s">
        <v>22</v>
      </c>
      <c r="D9" s="64">
        <v>121556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121556</v>
      </c>
      <c r="O9" s="65">
        <f t="shared" si="2"/>
        <v>68.289887640449436</v>
      </c>
      <c r="P9" s="66"/>
    </row>
    <row r="10" spans="1:133">
      <c r="A10" s="61"/>
      <c r="B10" s="62">
        <v>515</v>
      </c>
      <c r="C10" s="63" t="s">
        <v>23</v>
      </c>
      <c r="D10" s="64">
        <v>2672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2672</v>
      </c>
      <c r="O10" s="65">
        <f t="shared" si="2"/>
        <v>1.5011235955056179</v>
      </c>
      <c r="P10" s="66"/>
    </row>
    <row r="11" spans="1:133">
      <c r="A11" s="61"/>
      <c r="B11" s="62">
        <v>519</v>
      </c>
      <c r="C11" s="63" t="s">
        <v>50</v>
      </c>
      <c r="D11" s="64">
        <v>957448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957448</v>
      </c>
      <c r="O11" s="65">
        <f t="shared" si="2"/>
        <v>537.89213483146068</v>
      </c>
      <c r="P11" s="66"/>
    </row>
    <row r="12" spans="1:133" ht="15.75">
      <c r="A12" s="67" t="s">
        <v>25</v>
      </c>
      <c r="B12" s="68"/>
      <c r="C12" s="69"/>
      <c r="D12" s="70">
        <f t="shared" ref="D12:M12" si="3">SUM(D13:D15)</f>
        <v>3046538</v>
      </c>
      <c r="E12" s="70">
        <f t="shared" si="3"/>
        <v>0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3046538</v>
      </c>
      <c r="O12" s="72">
        <f t="shared" si="2"/>
        <v>1711.5382022471911</v>
      </c>
      <c r="P12" s="73"/>
    </row>
    <row r="13" spans="1:133">
      <c r="A13" s="61"/>
      <c r="B13" s="62">
        <v>521</v>
      </c>
      <c r="C13" s="63" t="s">
        <v>26</v>
      </c>
      <c r="D13" s="64">
        <v>1929468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1929468</v>
      </c>
      <c r="O13" s="65">
        <f t="shared" si="2"/>
        <v>1083.9707865168539</v>
      </c>
      <c r="P13" s="66"/>
    </row>
    <row r="14" spans="1:133">
      <c r="A14" s="61"/>
      <c r="B14" s="62">
        <v>522</v>
      </c>
      <c r="C14" s="63" t="s">
        <v>41</v>
      </c>
      <c r="D14" s="64">
        <v>941316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941316</v>
      </c>
      <c r="O14" s="65">
        <f t="shared" si="2"/>
        <v>528.82921348314608</v>
      </c>
      <c r="P14" s="66"/>
    </row>
    <row r="15" spans="1:133">
      <c r="A15" s="61"/>
      <c r="B15" s="62">
        <v>524</v>
      </c>
      <c r="C15" s="63" t="s">
        <v>27</v>
      </c>
      <c r="D15" s="64">
        <v>175754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175754</v>
      </c>
      <c r="O15" s="65">
        <f t="shared" si="2"/>
        <v>98.738202247191012</v>
      </c>
      <c r="P15" s="66"/>
    </row>
    <row r="16" spans="1:133" ht="15.75">
      <c r="A16" s="67" t="s">
        <v>28</v>
      </c>
      <c r="B16" s="68"/>
      <c r="C16" s="69"/>
      <c r="D16" s="70">
        <f t="shared" ref="D16:M16" si="4">SUM(D17:D18)</f>
        <v>461051</v>
      </c>
      <c r="E16" s="70">
        <f t="shared" si="4"/>
        <v>0</v>
      </c>
      <c r="F16" s="70">
        <f t="shared" si="4"/>
        <v>0</v>
      </c>
      <c r="G16" s="70">
        <f t="shared" si="4"/>
        <v>250959</v>
      </c>
      <c r="H16" s="70">
        <f t="shared" si="4"/>
        <v>0</v>
      </c>
      <c r="I16" s="70">
        <f t="shared" si="4"/>
        <v>0</v>
      </c>
      <c r="J16" s="70">
        <f t="shared" si="4"/>
        <v>0</v>
      </c>
      <c r="K16" s="70">
        <f t="shared" si="4"/>
        <v>0</v>
      </c>
      <c r="L16" s="70">
        <f t="shared" si="4"/>
        <v>0</v>
      </c>
      <c r="M16" s="70">
        <f t="shared" si="4"/>
        <v>0</v>
      </c>
      <c r="N16" s="71">
        <f t="shared" si="1"/>
        <v>712010</v>
      </c>
      <c r="O16" s="72">
        <f t="shared" si="2"/>
        <v>400.00561797752812</v>
      </c>
      <c r="P16" s="73"/>
    </row>
    <row r="17" spans="1:119">
      <c r="A17" s="61"/>
      <c r="B17" s="62">
        <v>534</v>
      </c>
      <c r="C17" s="63" t="s">
        <v>51</v>
      </c>
      <c r="D17" s="64">
        <v>237694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237694</v>
      </c>
      <c r="O17" s="65">
        <f t="shared" si="2"/>
        <v>133.53595505617977</v>
      </c>
      <c r="P17" s="66"/>
    </row>
    <row r="18" spans="1:119">
      <c r="A18" s="61"/>
      <c r="B18" s="62">
        <v>539</v>
      </c>
      <c r="C18" s="63" t="s">
        <v>30</v>
      </c>
      <c r="D18" s="64">
        <v>223357</v>
      </c>
      <c r="E18" s="64">
        <v>0</v>
      </c>
      <c r="F18" s="64">
        <v>0</v>
      </c>
      <c r="G18" s="64">
        <v>250959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474316</v>
      </c>
      <c r="O18" s="65">
        <f t="shared" si="2"/>
        <v>266.46966292134829</v>
      </c>
      <c r="P18" s="66"/>
    </row>
    <row r="19" spans="1:119" ht="15.75">
      <c r="A19" s="67" t="s">
        <v>31</v>
      </c>
      <c r="B19" s="68"/>
      <c r="C19" s="69"/>
      <c r="D19" s="70">
        <f t="shared" ref="D19:M19" si="5">SUM(D20:D20)</f>
        <v>228226</v>
      </c>
      <c r="E19" s="70">
        <f t="shared" si="5"/>
        <v>0</v>
      </c>
      <c r="F19" s="70">
        <f t="shared" si="5"/>
        <v>0</v>
      </c>
      <c r="G19" s="70">
        <f t="shared" si="5"/>
        <v>0</v>
      </c>
      <c r="H19" s="70">
        <f t="shared" si="5"/>
        <v>0</v>
      </c>
      <c r="I19" s="70">
        <f t="shared" si="5"/>
        <v>0</v>
      </c>
      <c r="J19" s="70">
        <f t="shared" si="5"/>
        <v>0</v>
      </c>
      <c r="K19" s="70">
        <f t="shared" si="5"/>
        <v>0</v>
      </c>
      <c r="L19" s="70">
        <f t="shared" si="5"/>
        <v>0</v>
      </c>
      <c r="M19" s="70">
        <f t="shared" si="5"/>
        <v>0</v>
      </c>
      <c r="N19" s="70">
        <f t="shared" si="1"/>
        <v>228226</v>
      </c>
      <c r="O19" s="72">
        <f t="shared" si="2"/>
        <v>128.21685393258426</v>
      </c>
      <c r="P19" s="73"/>
    </row>
    <row r="20" spans="1:119">
      <c r="A20" s="61"/>
      <c r="B20" s="62">
        <v>541</v>
      </c>
      <c r="C20" s="63" t="s">
        <v>52</v>
      </c>
      <c r="D20" s="64">
        <v>228226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228226</v>
      </c>
      <c r="O20" s="65">
        <f t="shared" si="2"/>
        <v>128.21685393258426</v>
      </c>
      <c r="P20" s="66"/>
    </row>
    <row r="21" spans="1:119" ht="15.75">
      <c r="A21" s="67" t="s">
        <v>53</v>
      </c>
      <c r="B21" s="68"/>
      <c r="C21" s="69"/>
      <c r="D21" s="70">
        <f t="shared" ref="D21:M21" si="6">SUM(D22:D22)</f>
        <v>300000</v>
      </c>
      <c r="E21" s="70">
        <f t="shared" si="6"/>
        <v>0</v>
      </c>
      <c r="F21" s="70">
        <f t="shared" si="6"/>
        <v>0</v>
      </c>
      <c r="G21" s="70">
        <f t="shared" si="6"/>
        <v>0</v>
      </c>
      <c r="H21" s="70">
        <f t="shared" si="6"/>
        <v>0</v>
      </c>
      <c r="I21" s="70">
        <f t="shared" si="6"/>
        <v>0</v>
      </c>
      <c r="J21" s="70">
        <f t="shared" si="6"/>
        <v>0</v>
      </c>
      <c r="K21" s="70">
        <f t="shared" si="6"/>
        <v>0</v>
      </c>
      <c r="L21" s="70">
        <f t="shared" si="6"/>
        <v>0</v>
      </c>
      <c r="M21" s="70">
        <f t="shared" si="6"/>
        <v>0</v>
      </c>
      <c r="N21" s="70">
        <f t="shared" si="1"/>
        <v>300000</v>
      </c>
      <c r="O21" s="72">
        <f t="shared" si="2"/>
        <v>168.53932584269663</v>
      </c>
      <c r="P21" s="66"/>
    </row>
    <row r="22" spans="1:119" ht="15.75" thickBot="1">
      <c r="A22" s="61"/>
      <c r="B22" s="62">
        <v>581</v>
      </c>
      <c r="C22" s="63" t="s">
        <v>54</v>
      </c>
      <c r="D22" s="64">
        <v>300000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300000</v>
      </c>
      <c r="O22" s="65">
        <f t="shared" si="2"/>
        <v>168.53932584269663</v>
      </c>
      <c r="P22" s="66"/>
    </row>
    <row r="23" spans="1:119" ht="16.5" thickBot="1">
      <c r="A23" s="74" t="s">
        <v>10</v>
      </c>
      <c r="B23" s="75"/>
      <c r="C23" s="76"/>
      <c r="D23" s="77">
        <f>SUM(D5,D12,D16,D19,D21)</f>
        <v>5544684</v>
      </c>
      <c r="E23" s="77">
        <f t="shared" ref="E23:M23" si="7">SUM(E5,E12,E16,E19,E21)</f>
        <v>0</v>
      </c>
      <c r="F23" s="77">
        <f t="shared" si="7"/>
        <v>0</v>
      </c>
      <c r="G23" s="77">
        <f t="shared" si="7"/>
        <v>250959</v>
      </c>
      <c r="H23" s="77">
        <f t="shared" si="7"/>
        <v>0</v>
      </c>
      <c r="I23" s="77">
        <f t="shared" si="7"/>
        <v>0</v>
      </c>
      <c r="J23" s="77">
        <f t="shared" si="7"/>
        <v>0</v>
      </c>
      <c r="K23" s="77">
        <f t="shared" si="7"/>
        <v>0</v>
      </c>
      <c r="L23" s="77">
        <f t="shared" si="7"/>
        <v>0</v>
      </c>
      <c r="M23" s="77">
        <f t="shared" si="7"/>
        <v>0</v>
      </c>
      <c r="N23" s="77">
        <f t="shared" si="1"/>
        <v>5795643</v>
      </c>
      <c r="O23" s="78">
        <f t="shared" si="2"/>
        <v>3255.9792134831459</v>
      </c>
      <c r="P23" s="59"/>
      <c r="Q23" s="79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</row>
    <row r="24" spans="1:119">
      <c r="A24" s="81"/>
      <c r="B24" s="82"/>
      <c r="C24" s="82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4"/>
    </row>
    <row r="25" spans="1:119">
      <c r="A25" s="85"/>
      <c r="B25" s="86"/>
      <c r="C25" s="86"/>
      <c r="D25" s="87"/>
      <c r="E25" s="87"/>
      <c r="F25" s="87"/>
      <c r="G25" s="87"/>
      <c r="H25" s="87"/>
      <c r="I25" s="87"/>
      <c r="J25" s="87"/>
      <c r="K25" s="87"/>
      <c r="L25" s="171" t="s">
        <v>55</v>
      </c>
      <c r="M25" s="171"/>
      <c r="N25" s="171"/>
      <c r="O25" s="88">
        <v>1780</v>
      </c>
    </row>
    <row r="26" spans="1:119">
      <c r="A26" s="172"/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4"/>
    </row>
    <row r="27" spans="1:119" ht="15.75" customHeight="1" thickBot="1">
      <c r="A27" s="175" t="s">
        <v>39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7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1464451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1464451</v>
      </c>
      <c r="O5" s="30">
        <f t="shared" ref="O5:O23" si="2">(N5/O$25)</f>
        <v>814.48887652947724</v>
      </c>
      <c r="P5" s="6"/>
    </row>
    <row r="6" spans="1:133">
      <c r="A6" s="12"/>
      <c r="B6" s="42">
        <v>511</v>
      </c>
      <c r="C6" s="19" t="s">
        <v>19</v>
      </c>
      <c r="D6" s="43">
        <v>18226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18226</v>
      </c>
      <c r="O6" s="44">
        <f t="shared" si="2"/>
        <v>10.136818687430479</v>
      </c>
      <c r="P6" s="9"/>
    </row>
    <row r="7" spans="1:133">
      <c r="A7" s="12"/>
      <c r="B7" s="42">
        <v>512</v>
      </c>
      <c r="C7" s="19" t="s">
        <v>20</v>
      </c>
      <c r="D7" s="43">
        <v>132570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132570</v>
      </c>
      <c r="O7" s="44">
        <f t="shared" si="2"/>
        <v>73.731924360400441</v>
      </c>
      <c r="P7" s="9"/>
    </row>
    <row r="8" spans="1:133">
      <c r="A8" s="12"/>
      <c r="B8" s="42">
        <v>513</v>
      </c>
      <c r="C8" s="19" t="s">
        <v>21</v>
      </c>
      <c r="D8" s="43">
        <v>262366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262366</v>
      </c>
      <c r="O8" s="44">
        <f t="shared" si="2"/>
        <v>145.92102335928809</v>
      </c>
      <c r="P8" s="9"/>
    </row>
    <row r="9" spans="1:133">
      <c r="A9" s="12"/>
      <c r="B9" s="42">
        <v>514</v>
      </c>
      <c r="C9" s="19" t="s">
        <v>22</v>
      </c>
      <c r="D9" s="43">
        <v>125171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125171</v>
      </c>
      <c r="O9" s="44">
        <f t="shared" si="2"/>
        <v>69.616796440489438</v>
      </c>
      <c r="P9" s="9"/>
    </row>
    <row r="10" spans="1:133">
      <c r="A10" s="12"/>
      <c r="B10" s="42">
        <v>515</v>
      </c>
      <c r="C10" s="19" t="s">
        <v>23</v>
      </c>
      <c r="D10" s="43">
        <v>1650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1650</v>
      </c>
      <c r="O10" s="44">
        <f t="shared" si="2"/>
        <v>0.91768631813125701</v>
      </c>
      <c r="P10" s="9"/>
    </row>
    <row r="11" spans="1:133">
      <c r="A11" s="12"/>
      <c r="B11" s="42">
        <v>519</v>
      </c>
      <c r="C11" s="19" t="s">
        <v>24</v>
      </c>
      <c r="D11" s="43">
        <v>924468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924468</v>
      </c>
      <c r="O11" s="44">
        <f t="shared" si="2"/>
        <v>514.16462736373751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2768746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2768746</v>
      </c>
      <c r="O12" s="41">
        <f t="shared" si="2"/>
        <v>1539.9032258064517</v>
      </c>
      <c r="P12" s="10"/>
    </row>
    <row r="13" spans="1:133">
      <c r="A13" s="12"/>
      <c r="B13" s="42">
        <v>521</v>
      </c>
      <c r="C13" s="19" t="s">
        <v>26</v>
      </c>
      <c r="D13" s="43">
        <v>1743886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1743886</v>
      </c>
      <c r="O13" s="44">
        <f t="shared" si="2"/>
        <v>969.90322580645159</v>
      </c>
      <c r="P13" s="9"/>
    </row>
    <row r="14" spans="1:133">
      <c r="A14" s="12"/>
      <c r="B14" s="42">
        <v>522</v>
      </c>
      <c r="C14" s="19" t="s">
        <v>41</v>
      </c>
      <c r="D14" s="43">
        <v>905112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905112</v>
      </c>
      <c r="O14" s="44">
        <f t="shared" si="2"/>
        <v>503.39933259176865</v>
      </c>
      <c r="P14" s="9"/>
    </row>
    <row r="15" spans="1:133">
      <c r="A15" s="12"/>
      <c r="B15" s="42">
        <v>524</v>
      </c>
      <c r="C15" s="19" t="s">
        <v>27</v>
      </c>
      <c r="D15" s="43">
        <v>119748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119748</v>
      </c>
      <c r="O15" s="44">
        <f t="shared" si="2"/>
        <v>66.600667408231374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SUM(D17:D18)</f>
        <v>486068</v>
      </c>
      <c r="E16" s="29">
        <f t="shared" si="4"/>
        <v>0</v>
      </c>
      <c r="F16" s="29">
        <f t="shared" si="4"/>
        <v>0</v>
      </c>
      <c r="G16" s="29">
        <f t="shared" si="4"/>
        <v>413079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899147</v>
      </c>
      <c r="O16" s="41">
        <f t="shared" si="2"/>
        <v>500.0817575083426</v>
      </c>
      <c r="P16" s="10"/>
    </row>
    <row r="17" spans="1:119">
      <c r="A17" s="12"/>
      <c r="B17" s="42">
        <v>534</v>
      </c>
      <c r="C17" s="19" t="s">
        <v>29</v>
      </c>
      <c r="D17" s="43">
        <v>235442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235442</v>
      </c>
      <c r="O17" s="44">
        <f t="shared" si="2"/>
        <v>130.94660734149053</v>
      </c>
      <c r="P17" s="9"/>
    </row>
    <row r="18" spans="1:119">
      <c r="A18" s="12"/>
      <c r="B18" s="42">
        <v>539</v>
      </c>
      <c r="C18" s="19" t="s">
        <v>30</v>
      </c>
      <c r="D18" s="43">
        <v>250626</v>
      </c>
      <c r="E18" s="43">
        <v>0</v>
      </c>
      <c r="F18" s="43">
        <v>0</v>
      </c>
      <c r="G18" s="43">
        <v>413079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663705</v>
      </c>
      <c r="O18" s="44">
        <f t="shared" si="2"/>
        <v>369.13515016685204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163167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163167</v>
      </c>
      <c r="O19" s="41">
        <f t="shared" si="2"/>
        <v>90.74916573971079</v>
      </c>
      <c r="P19" s="10"/>
    </row>
    <row r="20" spans="1:119">
      <c r="A20" s="12"/>
      <c r="B20" s="42">
        <v>541</v>
      </c>
      <c r="C20" s="19" t="s">
        <v>32</v>
      </c>
      <c r="D20" s="43">
        <v>163167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163167</v>
      </c>
      <c r="O20" s="44">
        <f t="shared" si="2"/>
        <v>90.74916573971079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325000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325000</v>
      </c>
      <c r="O21" s="41">
        <f t="shared" si="2"/>
        <v>180.7563959955506</v>
      </c>
      <c r="P21" s="9"/>
    </row>
    <row r="22" spans="1:119" ht="15.75" thickBot="1">
      <c r="A22" s="12"/>
      <c r="B22" s="42">
        <v>581</v>
      </c>
      <c r="C22" s="19" t="s">
        <v>33</v>
      </c>
      <c r="D22" s="43">
        <v>325000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325000</v>
      </c>
      <c r="O22" s="44">
        <f t="shared" si="2"/>
        <v>180.7563959955506</v>
      </c>
      <c r="P22" s="9"/>
    </row>
    <row r="23" spans="1:119" ht="16.5" thickBot="1">
      <c r="A23" s="13" t="s">
        <v>10</v>
      </c>
      <c r="B23" s="21"/>
      <c r="C23" s="20"/>
      <c r="D23" s="14">
        <f>SUM(D5,D12,D16,D19,D21)</f>
        <v>5207432</v>
      </c>
      <c r="E23" s="14">
        <f t="shared" ref="E23:M23" si="7">SUM(E5,E12,E16,E19,E21)</f>
        <v>0</v>
      </c>
      <c r="F23" s="14">
        <f t="shared" si="7"/>
        <v>0</v>
      </c>
      <c r="G23" s="14">
        <f t="shared" si="7"/>
        <v>413079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5620511</v>
      </c>
      <c r="O23" s="35">
        <f t="shared" si="2"/>
        <v>3125.9794215795328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48</v>
      </c>
      <c r="M25" s="157"/>
      <c r="N25" s="157"/>
      <c r="O25" s="39">
        <v>1798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39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1482308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1482308</v>
      </c>
      <c r="O5" s="30">
        <f t="shared" ref="O5:O23" si="2">(N5/O$25)</f>
        <v>820.31433314886556</v>
      </c>
      <c r="P5" s="6"/>
    </row>
    <row r="6" spans="1:133">
      <c r="A6" s="12"/>
      <c r="B6" s="42">
        <v>511</v>
      </c>
      <c r="C6" s="19" t="s">
        <v>19</v>
      </c>
      <c r="D6" s="43">
        <v>17581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17581</v>
      </c>
      <c r="O6" s="44">
        <f t="shared" si="2"/>
        <v>9.729385722191477</v>
      </c>
      <c r="P6" s="9"/>
    </row>
    <row r="7" spans="1:133">
      <c r="A7" s="12"/>
      <c r="B7" s="42">
        <v>512</v>
      </c>
      <c r="C7" s="19" t="s">
        <v>20</v>
      </c>
      <c r="D7" s="43">
        <v>132033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132033</v>
      </c>
      <c r="O7" s="44">
        <f t="shared" si="2"/>
        <v>73.067515218594352</v>
      </c>
      <c r="P7" s="9"/>
    </row>
    <row r="8" spans="1:133">
      <c r="A8" s="12"/>
      <c r="B8" s="42">
        <v>513</v>
      </c>
      <c r="C8" s="19" t="s">
        <v>21</v>
      </c>
      <c r="D8" s="43">
        <v>251013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251013</v>
      </c>
      <c r="O8" s="44">
        <f t="shared" si="2"/>
        <v>138.91145545102378</v>
      </c>
      <c r="P8" s="9"/>
    </row>
    <row r="9" spans="1:133">
      <c r="A9" s="12"/>
      <c r="B9" s="42">
        <v>514</v>
      </c>
      <c r="C9" s="19" t="s">
        <v>22</v>
      </c>
      <c r="D9" s="43">
        <v>103206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103206</v>
      </c>
      <c r="O9" s="44">
        <f t="shared" si="2"/>
        <v>57.114554510237966</v>
      </c>
      <c r="P9" s="9"/>
    </row>
    <row r="10" spans="1:133">
      <c r="A10" s="12"/>
      <c r="B10" s="42">
        <v>515</v>
      </c>
      <c r="C10" s="19" t="s">
        <v>23</v>
      </c>
      <c r="D10" s="43">
        <v>3509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3509</v>
      </c>
      <c r="O10" s="44">
        <f t="shared" si="2"/>
        <v>1.9418926397343663</v>
      </c>
      <c r="P10" s="9"/>
    </row>
    <row r="11" spans="1:133">
      <c r="A11" s="12"/>
      <c r="B11" s="42">
        <v>519</v>
      </c>
      <c r="C11" s="19" t="s">
        <v>24</v>
      </c>
      <c r="D11" s="43">
        <v>974966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974966</v>
      </c>
      <c r="O11" s="44">
        <f t="shared" si="2"/>
        <v>539.54952960708351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2686285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2686285</v>
      </c>
      <c r="O12" s="41">
        <f t="shared" si="2"/>
        <v>1486.5993359158826</v>
      </c>
      <c r="P12" s="10"/>
    </row>
    <row r="13" spans="1:133">
      <c r="A13" s="12"/>
      <c r="B13" s="42">
        <v>521</v>
      </c>
      <c r="C13" s="19" t="s">
        <v>26</v>
      </c>
      <c r="D13" s="43">
        <v>1658184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1658184</v>
      </c>
      <c r="O13" s="44">
        <f t="shared" si="2"/>
        <v>917.644714997233</v>
      </c>
      <c r="P13" s="9"/>
    </row>
    <row r="14" spans="1:133">
      <c r="A14" s="12"/>
      <c r="B14" s="42">
        <v>522</v>
      </c>
      <c r="C14" s="19" t="s">
        <v>41</v>
      </c>
      <c r="D14" s="43">
        <v>870300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870300</v>
      </c>
      <c r="O14" s="44">
        <f t="shared" si="2"/>
        <v>481.62700608743774</v>
      </c>
      <c r="P14" s="9"/>
    </row>
    <row r="15" spans="1:133">
      <c r="A15" s="12"/>
      <c r="B15" s="42">
        <v>524</v>
      </c>
      <c r="C15" s="19" t="s">
        <v>27</v>
      </c>
      <c r="D15" s="43">
        <v>157801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157801</v>
      </c>
      <c r="O15" s="44">
        <f t="shared" si="2"/>
        <v>87.32761483121196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SUM(D17:D18)</f>
        <v>423474</v>
      </c>
      <c r="E16" s="29">
        <f t="shared" si="4"/>
        <v>0</v>
      </c>
      <c r="F16" s="29">
        <f t="shared" si="4"/>
        <v>0</v>
      </c>
      <c r="G16" s="29">
        <f t="shared" si="4"/>
        <v>500722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924196</v>
      </c>
      <c r="O16" s="41">
        <f t="shared" si="2"/>
        <v>511.45323741007195</v>
      </c>
      <c r="P16" s="10"/>
    </row>
    <row r="17" spans="1:119">
      <c r="A17" s="12"/>
      <c r="B17" s="42">
        <v>534</v>
      </c>
      <c r="C17" s="19" t="s">
        <v>29</v>
      </c>
      <c r="D17" s="43">
        <v>232251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232251</v>
      </c>
      <c r="O17" s="44">
        <f t="shared" si="2"/>
        <v>128.52850027670172</v>
      </c>
      <c r="P17" s="9"/>
    </row>
    <row r="18" spans="1:119">
      <c r="A18" s="12"/>
      <c r="B18" s="42">
        <v>539</v>
      </c>
      <c r="C18" s="19" t="s">
        <v>30</v>
      </c>
      <c r="D18" s="43">
        <v>191223</v>
      </c>
      <c r="E18" s="43">
        <v>0</v>
      </c>
      <c r="F18" s="43">
        <v>0</v>
      </c>
      <c r="G18" s="43">
        <v>500722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691945</v>
      </c>
      <c r="O18" s="44">
        <f t="shared" si="2"/>
        <v>382.92473713337023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169720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169720</v>
      </c>
      <c r="O19" s="41">
        <f t="shared" si="2"/>
        <v>93.923630326508018</v>
      </c>
      <c r="P19" s="10"/>
    </row>
    <row r="20" spans="1:119">
      <c r="A20" s="12"/>
      <c r="B20" s="42">
        <v>541</v>
      </c>
      <c r="C20" s="19" t="s">
        <v>32</v>
      </c>
      <c r="D20" s="43">
        <v>169720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169720</v>
      </c>
      <c r="O20" s="44">
        <f t="shared" si="2"/>
        <v>93.923630326508018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60000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60000</v>
      </c>
      <c r="O21" s="41">
        <f t="shared" si="2"/>
        <v>33.204205866076371</v>
      </c>
      <c r="P21" s="9"/>
    </row>
    <row r="22" spans="1:119" ht="15.75" thickBot="1">
      <c r="A22" s="12"/>
      <c r="B22" s="42">
        <v>581</v>
      </c>
      <c r="C22" s="19" t="s">
        <v>33</v>
      </c>
      <c r="D22" s="43">
        <v>60000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60000</v>
      </c>
      <c r="O22" s="44">
        <f t="shared" si="2"/>
        <v>33.204205866076371</v>
      </c>
      <c r="P22" s="9"/>
    </row>
    <row r="23" spans="1:119" ht="16.5" thickBot="1">
      <c r="A23" s="13" t="s">
        <v>10</v>
      </c>
      <c r="B23" s="21"/>
      <c r="C23" s="20"/>
      <c r="D23" s="14">
        <f>SUM(D5,D12,D16,D19,D21)</f>
        <v>4821787</v>
      </c>
      <c r="E23" s="14">
        <f t="shared" ref="E23:M23" si="7">SUM(E5,E12,E16,E19,E21)</f>
        <v>0</v>
      </c>
      <c r="F23" s="14">
        <f t="shared" si="7"/>
        <v>0</v>
      </c>
      <c r="G23" s="14">
        <f t="shared" si="7"/>
        <v>500722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5322509</v>
      </c>
      <c r="O23" s="35">
        <f t="shared" si="2"/>
        <v>2945.4947426674044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44</v>
      </c>
      <c r="M25" s="157"/>
      <c r="N25" s="157"/>
      <c r="O25" s="39">
        <v>1807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39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1510537</v>
      </c>
      <c r="E5" s="24">
        <f t="shared" si="0"/>
        <v>0</v>
      </c>
      <c r="F5" s="24">
        <f t="shared" si="0"/>
        <v>0</v>
      </c>
      <c r="G5" s="24">
        <f t="shared" si="0"/>
        <v>94828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1605365</v>
      </c>
      <c r="O5" s="30">
        <f t="shared" ref="O5:O21" si="2">(N5/O$23)</f>
        <v>900.37296690970277</v>
      </c>
      <c r="P5" s="6"/>
    </row>
    <row r="6" spans="1:133">
      <c r="A6" s="12"/>
      <c r="B6" s="42">
        <v>511</v>
      </c>
      <c r="C6" s="19" t="s">
        <v>19</v>
      </c>
      <c r="D6" s="43">
        <v>18892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18892</v>
      </c>
      <c r="O6" s="44">
        <f t="shared" si="2"/>
        <v>10.59562535053281</v>
      </c>
      <c r="P6" s="9"/>
    </row>
    <row r="7" spans="1:133">
      <c r="A7" s="12"/>
      <c r="B7" s="42">
        <v>512</v>
      </c>
      <c r="C7" s="19" t="s">
        <v>20</v>
      </c>
      <c r="D7" s="43">
        <v>138602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138602</v>
      </c>
      <c r="O7" s="44">
        <f t="shared" si="2"/>
        <v>77.735277621985418</v>
      </c>
      <c r="P7" s="9"/>
    </row>
    <row r="8" spans="1:133">
      <c r="A8" s="12"/>
      <c r="B8" s="42">
        <v>513</v>
      </c>
      <c r="C8" s="19" t="s">
        <v>21</v>
      </c>
      <c r="D8" s="43">
        <v>269155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269155</v>
      </c>
      <c r="O8" s="44">
        <f t="shared" si="2"/>
        <v>150.95625350532811</v>
      </c>
      <c r="P8" s="9"/>
    </row>
    <row r="9" spans="1:133">
      <c r="A9" s="12"/>
      <c r="B9" s="42">
        <v>514</v>
      </c>
      <c r="C9" s="19" t="s">
        <v>22</v>
      </c>
      <c r="D9" s="43">
        <v>111123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111123</v>
      </c>
      <c r="O9" s="44">
        <f t="shared" si="2"/>
        <v>62.323611890072911</v>
      </c>
      <c r="P9" s="9"/>
    </row>
    <row r="10" spans="1:133">
      <c r="A10" s="12"/>
      <c r="B10" s="42">
        <v>515</v>
      </c>
      <c r="C10" s="19" t="s">
        <v>23</v>
      </c>
      <c r="D10" s="43">
        <v>2884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2884</v>
      </c>
      <c r="O10" s="44">
        <f t="shared" si="2"/>
        <v>1.6174985978687606</v>
      </c>
      <c r="P10" s="9"/>
    </row>
    <row r="11" spans="1:133">
      <c r="A11" s="12"/>
      <c r="B11" s="42">
        <v>519</v>
      </c>
      <c r="C11" s="19" t="s">
        <v>24</v>
      </c>
      <c r="D11" s="43">
        <v>969881</v>
      </c>
      <c r="E11" s="43">
        <v>0</v>
      </c>
      <c r="F11" s="43">
        <v>0</v>
      </c>
      <c r="G11" s="43">
        <v>94828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1064709</v>
      </c>
      <c r="O11" s="44">
        <f t="shared" si="2"/>
        <v>597.1446999439147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2847658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2847658</v>
      </c>
      <c r="O12" s="41">
        <f t="shared" si="2"/>
        <v>1597.1160964666292</v>
      </c>
      <c r="P12" s="10"/>
    </row>
    <row r="13" spans="1:133">
      <c r="A13" s="12"/>
      <c r="B13" s="42">
        <v>521</v>
      </c>
      <c r="C13" s="19" t="s">
        <v>26</v>
      </c>
      <c r="D13" s="43">
        <v>1893105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1893105</v>
      </c>
      <c r="O13" s="44">
        <f t="shared" si="2"/>
        <v>1061.752664049355</v>
      </c>
      <c r="P13" s="9"/>
    </row>
    <row r="14" spans="1:133">
      <c r="A14" s="12"/>
      <c r="B14" s="42">
        <v>522</v>
      </c>
      <c r="C14" s="19" t="s">
        <v>41</v>
      </c>
      <c r="D14" s="43">
        <v>836827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836827</v>
      </c>
      <c r="O14" s="44">
        <f t="shared" si="2"/>
        <v>469.33651149747618</v>
      </c>
      <c r="P14" s="9"/>
    </row>
    <row r="15" spans="1:133">
      <c r="A15" s="12"/>
      <c r="B15" s="42">
        <v>524</v>
      </c>
      <c r="C15" s="19" t="s">
        <v>27</v>
      </c>
      <c r="D15" s="43">
        <v>117726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117726</v>
      </c>
      <c r="O15" s="44">
        <f t="shared" si="2"/>
        <v>66.026920919798087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SUM(D17:D18)</f>
        <v>400564</v>
      </c>
      <c r="E16" s="29">
        <f t="shared" si="4"/>
        <v>0</v>
      </c>
      <c r="F16" s="29">
        <f t="shared" si="4"/>
        <v>0</v>
      </c>
      <c r="G16" s="29">
        <f t="shared" si="4"/>
        <v>294181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694745</v>
      </c>
      <c r="O16" s="41">
        <f t="shared" si="2"/>
        <v>389.64946719012897</v>
      </c>
      <c r="P16" s="10"/>
    </row>
    <row r="17" spans="1:119">
      <c r="A17" s="12"/>
      <c r="B17" s="42">
        <v>534</v>
      </c>
      <c r="C17" s="19" t="s">
        <v>29</v>
      </c>
      <c r="D17" s="43">
        <v>213621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213621</v>
      </c>
      <c r="O17" s="44">
        <f t="shared" si="2"/>
        <v>119.80987100392596</v>
      </c>
      <c r="P17" s="9"/>
    </row>
    <row r="18" spans="1:119">
      <c r="A18" s="12"/>
      <c r="B18" s="42">
        <v>539</v>
      </c>
      <c r="C18" s="19" t="s">
        <v>30</v>
      </c>
      <c r="D18" s="43">
        <v>186943</v>
      </c>
      <c r="E18" s="43">
        <v>0</v>
      </c>
      <c r="F18" s="43">
        <v>0</v>
      </c>
      <c r="G18" s="43">
        <v>294181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481124</v>
      </c>
      <c r="O18" s="44">
        <f t="shared" si="2"/>
        <v>269.83959618620304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170135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170135</v>
      </c>
      <c r="O19" s="41">
        <f t="shared" si="2"/>
        <v>95.420639371845198</v>
      </c>
      <c r="P19" s="10"/>
    </row>
    <row r="20" spans="1:119" ht="15.75" thickBot="1">
      <c r="A20" s="12"/>
      <c r="B20" s="42">
        <v>541</v>
      </c>
      <c r="C20" s="19" t="s">
        <v>32</v>
      </c>
      <c r="D20" s="43">
        <v>170135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170135</v>
      </c>
      <c r="O20" s="44">
        <f t="shared" si="2"/>
        <v>95.420639371845198</v>
      </c>
      <c r="P20" s="9"/>
    </row>
    <row r="21" spans="1:119" ht="16.5" thickBot="1">
      <c r="A21" s="13" t="s">
        <v>10</v>
      </c>
      <c r="B21" s="21"/>
      <c r="C21" s="20"/>
      <c r="D21" s="14">
        <f>SUM(D5,D12,D16,D19)</f>
        <v>4928894</v>
      </c>
      <c r="E21" s="14">
        <f t="shared" ref="E21:M21" si="6">SUM(E5,E12,E16,E19)</f>
        <v>0</v>
      </c>
      <c r="F21" s="14">
        <f t="shared" si="6"/>
        <v>0</v>
      </c>
      <c r="G21" s="14">
        <f t="shared" si="6"/>
        <v>389009</v>
      </c>
      <c r="H21" s="14">
        <f t="shared" si="6"/>
        <v>0</v>
      </c>
      <c r="I21" s="14">
        <f t="shared" si="6"/>
        <v>0</v>
      </c>
      <c r="J21" s="14">
        <f t="shared" si="6"/>
        <v>0</v>
      </c>
      <c r="K21" s="14">
        <f t="shared" si="6"/>
        <v>0</v>
      </c>
      <c r="L21" s="14">
        <f t="shared" si="6"/>
        <v>0</v>
      </c>
      <c r="M21" s="14">
        <f t="shared" si="6"/>
        <v>0</v>
      </c>
      <c r="N21" s="14">
        <f t="shared" si="1"/>
        <v>5317903</v>
      </c>
      <c r="O21" s="35">
        <f t="shared" si="2"/>
        <v>2982.5591699383062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42</v>
      </c>
      <c r="M23" s="157"/>
      <c r="N23" s="157"/>
      <c r="O23" s="39">
        <v>1783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39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1497933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1497933</v>
      </c>
      <c r="O5" s="30">
        <f t="shared" ref="O5:O22" si="2">(N5/O$24)</f>
        <v>838.70828667413218</v>
      </c>
      <c r="P5" s="6"/>
    </row>
    <row r="6" spans="1:133">
      <c r="A6" s="12"/>
      <c r="B6" s="42">
        <v>511</v>
      </c>
      <c r="C6" s="19" t="s">
        <v>19</v>
      </c>
      <c r="D6" s="43">
        <v>17872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17872</v>
      </c>
      <c r="O6" s="44">
        <f t="shared" si="2"/>
        <v>10.006718924972004</v>
      </c>
      <c r="P6" s="9"/>
    </row>
    <row r="7" spans="1:133">
      <c r="A7" s="12"/>
      <c r="B7" s="42">
        <v>512</v>
      </c>
      <c r="C7" s="19" t="s">
        <v>20</v>
      </c>
      <c r="D7" s="43">
        <v>140847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140847</v>
      </c>
      <c r="O7" s="44">
        <f t="shared" si="2"/>
        <v>78.861702127659569</v>
      </c>
      <c r="P7" s="9"/>
    </row>
    <row r="8" spans="1:133">
      <c r="A8" s="12"/>
      <c r="B8" s="42">
        <v>513</v>
      </c>
      <c r="C8" s="19" t="s">
        <v>21</v>
      </c>
      <c r="D8" s="43">
        <v>266406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266406</v>
      </c>
      <c r="O8" s="44">
        <f t="shared" si="2"/>
        <v>149.16349384098544</v>
      </c>
      <c r="P8" s="9"/>
    </row>
    <row r="9" spans="1:133">
      <c r="A9" s="12"/>
      <c r="B9" s="42">
        <v>514</v>
      </c>
      <c r="C9" s="19" t="s">
        <v>22</v>
      </c>
      <c r="D9" s="43">
        <v>82016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82016</v>
      </c>
      <c r="O9" s="44">
        <f t="shared" si="2"/>
        <v>45.921612541993284</v>
      </c>
      <c r="P9" s="9"/>
    </row>
    <row r="10" spans="1:133">
      <c r="A10" s="12"/>
      <c r="B10" s="42">
        <v>515</v>
      </c>
      <c r="C10" s="19" t="s">
        <v>23</v>
      </c>
      <c r="D10" s="43">
        <v>4143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4143</v>
      </c>
      <c r="O10" s="44">
        <f t="shared" si="2"/>
        <v>2.3197088465845463</v>
      </c>
      <c r="P10" s="9"/>
    </row>
    <row r="11" spans="1:133">
      <c r="A11" s="12"/>
      <c r="B11" s="42">
        <v>519</v>
      </c>
      <c r="C11" s="19" t="s">
        <v>24</v>
      </c>
      <c r="D11" s="43">
        <v>986649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986649</v>
      </c>
      <c r="O11" s="44">
        <f t="shared" si="2"/>
        <v>552.43505039193724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2852794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2852794</v>
      </c>
      <c r="O12" s="41">
        <f t="shared" si="2"/>
        <v>1597.3090705487123</v>
      </c>
      <c r="P12" s="10"/>
    </row>
    <row r="13" spans="1:133">
      <c r="A13" s="12"/>
      <c r="B13" s="42">
        <v>521</v>
      </c>
      <c r="C13" s="19" t="s">
        <v>26</v>
      </c>
      <c r="D13" s="43">
        <v>2758779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2758779</v>
      </c>
      <c r="O13" s="44">
        <f t="shared" si="2"/>
        <v>1544.6690929451288</v>
      </c>
      <c r="P13" s="9"/>
    </row>
    <row r="14" spans="1:133">
      <c r="A14" s="12"/>
      <c r="B14" s="42">
        <v>524</v>
      </c>
      <c r="C14" s="19" t="s">
        <v>27</v>
      </c>
      <c r="D14" s="43">
        <v>94015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94015</v>
      </c>
      <c r="O14" s="44">
        <f t="shared" si="2"/>
        <v>52.639977603583425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358362</v>
      </c>
      <c r="E15" s="29">
        <f t="shared" si="4"/>
        <v>0</v>
      </c>
      <c r="F15" s="29">
        <f t="shared" si="4"/>
        <v>0</v>
      </c>
      <c r="G15" s="29">
        <f t="shared" si="4"/>
        <v>528176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886538</v>
      </c>
      <c r="O15" s="41">
        <f t="shared" si="2"/>
        <v>496.38185890257557</v>
      </c>
      <c r="P15" s="10"/>
    </row>
    <row r="16" spans="1:133">
      <c r="A16" s="12"/>
      <c r="B16" s="42">
        <v>534</v>
      </c>
      <c r="C16" s="19" t="s">
        <v>29</v>
      </c>
      <c r="D16" s="43">
        <v>205166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205166</v>
      </c>
      <c r="O16" s="44">
        <f t="shared" si="2"/>
        <v>114.87458006718926</v>
      </c>
      <c r="P16" s="9"/>
    </row>
    <row r="17" spans="1:119">
      <c r="A17" s="12"/>
      <c r="B17" s="42">
        <v>539</v>
      </c>
      <c r="C17" s="19" t="s">
        <v>30</v>
      </c>
      <c r="D17" s="43">
        <v>153196</v>
      </c>
      <c r="E17" s="43">
        <v>0</v>
      </c>
      <c r="F17" s="43">
        <v>0</v>
      </c>
      <c r="G17" s="43">
        <v>528176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681372</v>
      </c>
      <c r="O17" s="44">
        <f t="shared" si="2"/>
        <v>381.50727883538633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208515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208515</v>
      </c>
      <c r="O18" s="41">
        <f t="shared" si="2"/>
        <v>116.74972004479284</v>
      </c>
      <c r="P18" s="10"/>
    </row>
    <row r="19" spans="1:119">
      <c r="A19" s="12"/>
      <c r="B19" s="42">
        <v>541</v>
      </c>
      <c r="C19" s="19" t="s">
        <v>32</v>
      </c>
      <c r="D19" s="43">
        <v>208515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208515</v>
      </c>
      <c r="O19" s="44">
        <f t="shared" si="2"/>
        <v>116.74972004479284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SUM(D21:D21)</f>
        <v>160000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160000</v>
      </c>
      <c r="O20" s="41">
        <f t="shared" si="2"/>
        <v>89.585666293393061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160000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160000</v>
      </c>
      <c r="O21" s="44">
        <f t="shared" si="2"/>
        <v>89.585666293393061</v>
      </c>
      <c r="P21" s="9"/>
    </row>
    <row r="22" spans="1:119" ht="16.5" thickBot="1">
      <c r="A22" s="13" t="s">
        <v>10</v>
      </c>
      <c r="B22" s="21"/>
      <c r="C22" s="20"/>
      <c r="D22" s="14">
        <f>SUM(D5,D12,D15,D18,D20)</f>
        <v>5077604</v>
      </c>
      <c r="E22" s="14">
        <f t="shared" ref="E22:M22" si="7">SUM(E5,E12,E15,E18,E20)</f>
        <v>0</v>
      </c>
      <c r="F22" s="14">
        <f t="shared" si="7"/>
        <v>0</v>
      </c>
      <c r="G22" s="14">
        <f t="shared" si="7"/>
        <v>528176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5605780</v>
      </c>
      <c r="O22" s="35">
        <f t="shared" si="2"/>
        <v>3138.7346024636058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38</v>
      </c>
      <c r="M24" s="157"/>
      <c r="N24" s="157"/>
      <c r="O24" s="39">
        <v>1786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thickBot="1">
      <c r="A26" s="159" t="s">
        <v>39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A26:O26"/>
    <mergeCell ref="L24:N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1526489</v>
      </c>
      <c r="E5" s="24">
        <f t="shared" si="0"/>
        <v>0</v>
      </c>
      <c r="F5" s="24">
        <f t="shared" si="0"/>
        <v>0</v>
      </c>
      <c r="G5" s="24">
        <f t="shared" si="0"/>
        <v>645209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2171698</v>
      </c>
      <c r="O5" s="30">
        <f t="shared" ref="O5:O22" si="2">(N5/O$24)</f>
        <v>1285.0284023668639</v>
      </c>
      <c r="P5" s="6"/>
    </row>
    <row r="6" spans="1:133">
      <c r="A6" s="12"/>
      <c r="B6" s="42">
        <v>511</v>
      </c>
      <c r="C6" s="19" t="s">
        <v>19</v>
      </c>
      <c r="D6" s="43">
        <v>18049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18049</v>
      </c>
      <c r="O6" s="44">
        <f t="shared" si="2"/>
        <v>10.679881656804733</v>
      </c>
      <c r="P6" s="9"/>
    </row>
    <row r="7" spans="1:133">
      <c r="A7" s="12"/>
      <c r="B7" s="42">
        <v>512</v>
      </c>
      <c r="C7" s="19" t="s">
        <v>20</v>
      </c>
      <c r="D7" s="43">
        <v>137115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137115</v>
      </c>
      <c r="O7" s="44">
        <f t="shared" si="2"/>
        <v>81.133136094674555</v>
      </c>
      <c r="P7" s="9"/>
    </row>
    <row r="8" spans="1:133">
      <c r="A8" s="12"/>
      <c r="B8" s="42">
        <v>513</v>
      </c>
      <c r="C8" s="19" t="s">
        <v>21</v>
      </c>
      <c r="D8" s="43">
        <v>261322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261322</v>
      </c>
      <c r="O8" s="44">
        <f t="shared" si="2"/>
        <v>154.6284023668639</v>
      </c>
      <c r="P8" s="9"/>
    </row>
    <row r="9" spans="1:133">
      <c r="A9" s="12"/>
      <c r="B9" s="42">
        <v>514</v>
      </c>
      <c r="C9" s="19" t="s">
        <v>22</v>
      </c>
      <c r="D9" s="43">
        <v>112158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112158</v>
      </c>
      <c r="O9" s="44">
        <f t="shared" si="2"/>
        <v>66.365680473372777</v>
      </c>
      <c r="P9" s="9"/>
    </row>
    <row r="10" spans="1:133">
      <c r="A10" s="12"/>
      <c r="B10" s="42">
        <v>515</v>
      </c>
      <c r="C10" s="19" t="s">
        <v>23</v>
      </c>
      <c r="D10" s="43">
        <v>2074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2074</v>
      </c>
      <c r="O10" s="44">
        <f t="shared" si="2"/>
        <v>1.2272189349112426</v>
      </c>
      <c r="P10" s="9"/>
    </row>
    <row r="11" spans="1:133">
      <c r="A11" s="12"/>
      <c r="B11" s="42">
        <v>519</v>
      </c>
      <c r="C11" s="19" t="s">
        <v>24</v>
      </c>
      <c r="D11" s="43">
        <v>995771</v>
      </c>
      <c r="E11" s="43">
        <v>0</v>
      </c>
      <c r="F11" s="43">
        <v>0</v>
      </c>
      <c r="G11" s="43">
        <v>645209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1640980</v>
      </c>
      <c r="O11" s="44">
        <f t="shared" si="2"/>
        <v>970.99408284023673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2764372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2764372</v>
      </c>
      <c r="O12" s="41">
        <f t="shared" si="2"/>
        <v>1635.7230769230769</v>
      </c>
      <c r="P12" s="10"/>
    </row>
    <row r="13" spans="1:133">
      <c r="A13" s="12"/>
      <c r="B13" s="42">
        <v>521</v>
      </c>
      <c r="C13" s="19" t="s">
        <v>26</v>
      </c>
      <c r="D13" s="43">
        <v>2669047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2669047</v>
      </c>
      <c r="O13" s="44">
        <f t="shared" si="2"/>
        <v>1579.3177514792899</v>
      </c>
      <c r="P13" s="9"/>
    </row>
    <row r="14" spans="1:133">
      <c r="A14" s="12"/>
      <c r="B14" s="42">
        <v>524</v>
      </c>
      <c r="C14" s="19" t="s">
        <v>27</v>
      </c>
      <c r="D14" s="43">
        <v>95325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95325</v>
      </c>
      <c r="O14" s="44">
        <f t="shared" si="2"/>
        <v>56.405325443786985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393022</v>
      </c>
      <c r="E15" s="29">
        <f t="shared" si="4"/>
        <v>0</v>
      </c>
      <c r="F15" s="29">
        <f t="shared" si="4"/>
        <v>0</v>
      </c>
      <c r="G15" s="29">
        <f t="shared" si="4"/>
        <v>105268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498290</v>
      </c>
      <c r="O15" s="41">
        <f t="shared" si="2"/>
        <v>294.84615384615387</v>
      </c>
      <c r="P15" s="10"/>
    </row>
    <row r="16" spans="1:133">
      <c r="A16" s="12"/>
      <c r="B16" s="42">
        <v>534</v>
      </c>
      <c r="C16" s="19" t="s">
        <v>29</v>
      </c>
      <c r="D16" s="43">
        <v>167599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167599</v>
      </c>
      <c r="O16" s="44">
        <f t="shared" si="2"/>
        <v>99.171005917159761</v>
      </c>
      <c r="P16" s="9"/>
    </row>
    <row r="17" spans="1:119">
      <c r="A17" s="12"/>
      <c r="B17" s="42">
        <v>539</v>
      </c>
      <c r="C17" s="19" t="s">
        <v>30</v>
      </c>
      <c r="D17" s="43">
        <v>225423</v>
      </c>
      <c r="E17" s="43">
        <v>0</v>
      </c>
      <c r="F17" s="43">
        <v>0</v>
      </c>
      <c r="G17" s="43">
        <v>105268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330691</v>
      </c>
      <c r="O17" s="44">
        <f t="shared" si="2"/>
        <v>195.67514792899408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355700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355700</v>
      </c>
      <c r="O18" s="41">
        <f t="shared" si="2"/>
        <v>210.47337278106508</v>
      </c>
      <c r="P18" s="10"/>
    </row>
    <row r="19" spans="1:119">
      <c r="A19" s="12"/>
      <c r="B19" s="42">
        <v>541</v>
      </c>
      <c r="C19" s="19" t="s">
        <v>32</v>
      </c>
      <c r="D19" s="43">
        <v>355700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355700</v>
      </c>
      <c r="O19" s="44">
        <f t="shared" si="2"/>
        <v>210.47337278106508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SUM(D21:D21)</f>
        <v>1426189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1426189</v>
      </c>
      <c r="O20" s="41">
        <f t="shared" si="2"/>
        <v>843.89881656804732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1426189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1426189</v>
      </c>
      <c r="O21" s="44">
        <f t="shared" si="2"/>
        <v>843.89881656804732</v>
      </c>
      <c r="P21" s="9"/>
    </row>
    <row r="22" spans="1:119" ht="16.5" thickBot="1">
      <c r="A22" s="13" t="s">
        <v>10</v>
      </c>
      <c r="B22" s="21"/>
      <c r="C22" s="20"/>
      <c r="D22" s="14">
        <f>SUM(D5,D12,D15,D18,D20)</f>
        <v>6465772</v>
      </c>
      <c r="E22" s="14">
        <f t="shared" ref="E22:M22" si="7">SUM(E5,E12,E15,E18,E20)</f>
        <v>0</v>
      </c>
      <c r="F22" s="14">
        <f t="shared" si="7"/>
        <v>0</v>
      </c>
      <c r="G22" s="14">
        <f t="shared" si="7"/>
        <v>750477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7216249</v>
      </c>
      <c r="O22" s="35">
        <f t="shared" si="2"/>
        <v>4269.9698224852073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35</v>
      </c>
      <c r="M24" s="157"/>
      <c r="N24" s="157"/>
      <c r="O24" s="39">
        <v>1690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thickBot="1">
      <c r="A26" s="159" t="s">
        <v>39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A26:O26"/>
    <mergeCell ref="A25:O25"/>
    <mergeCell ref="L24:N2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1297084</v>
      </c>
      <c r="E5" s="24">
        <f t="shared" si="0"/>
        <v>0</v>
      </c>
      <c r="F5" s="24">
        <f t="shared" si="0"/>
        <v>0</v>
      </c>
      <c r="G5" s="24">
        <f t="shared" si="0"/>
        <v>3941258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5238342</v>
      </c>
      <c r="O5" s="30">
        <f t="shared" ref="O5:O22" si="2">(N5/O$24)</f>
        <v>3213.7067484662575</v>
      </c>
      <c r="P5" s="6"/>
    </row>
    <row r="6" spans="1:133">
      <c r="A6" s="12"/>
      <c r="B6" s="42">
        <v>511</v>
      </c>
      <c r="C6" s="19" t="s">
        <v>19</v>
      </c>
      <c r="D6" s="43">
        <v>19188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19188</v>
      </c>
      <c r="O6" s="44">
        <f t="shared" si="2"/>
        <v>11.771779141104295</v>
      </c>
      <c r="P6" s="9"/>
    </row>
    <row r="7" spans="1:133">
      <c r="A7" s="12"/>
      <c r="B7" s="42">
        <v>512</v>
      </c>
      <c r="C7" s="19" t="s">
        <v>20</v>
      </c>
      <c r="D7" s="43">
        <v>142099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142099</v>
      </c>
      <c r="O7" s="44">
        <f t="shared" si="2"/>
        <v>87.177300613496939</v>
      </c>
      <c r="P7" s="9"/>
    </row>
    <row r="8" spans="1:133">
      <c r="A8" s="12"/>
      <c r="B8" s="42">
        <v>513</v>
      </c>
      <c r="C8" s="19" t="s">
        <v>21</v>
      </c>
      <c r="D8" s="43">
        <v>246608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246608</v>
      </c>
      <c r="O8" s="44">
        <f t="shared" si="2"/>
        <v>151.29325153374234</v>
      </c>
      <c r="P8" s="9"/>
    </row>
    <row r="9" spans="1:133">
      <c r="A9" s="12"/>
      <c r="B9" s="42">
        <v>514</v>
      </c>
      <c r="C9" s="19" t="s">
        <v>22</v>
      </c>
      <c r="D9" s="43">
        <v>108984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108984</v>
      </c>
      <c r="O9" s="44">
        <f t="shared" si="2"/>
        <v>66.86134969325154</v>
      </c>
      <c r="P9" s="9"/>
    </row>
    <row r="10" spans="1:133">
      <c r="A10" s="12"/>
      <c r="B10" s="42">
        <v>515</v>
      </c>
      <c r="C10" s="19" t="s">
        <v>23</v>
      </c>
      <c r="D10" s="43">
        <v>7653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7653</v>
      </c>
      <c r="O10" s="44">
        <f t="shared" si="2"/>
        <v>4.6950920245398775</v>
      </c>
      <c r="P10" s="9"/>
    </row>
    <row r="11" spans="1:133">
      <c r="A11" s="12"/>
      <c r="B11" s="42">
        <v>519</v>
      </c>
      <c r="C11" s="19" t="s">
        <v>24</v>
      </c>
      <c r="D11" s="43">
        <v>772552</v>
      </c>
      <c r="E11" s="43">
        <v>0</v>
      </c>
      <c r="F11" s="43">
        <v>0</v>
      </c>
      <c r="G11" s="43">
        <v>3941258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4713810</v>
      </c>
      <c r="O11" s="44">
        <f t="shared" si="2"/>
        <v>2891.9079754601225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2759029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2759029</v>
      </c>
      <c r="O12" s="41">
        <f t="shared" si="2"/>
        <v>1692.6558282208589</v>
      </c>
      <c r="P12" s="10"/>
    </row>
    <row r="13" spans="1:133">
      <c r="A13" s="12"/>
      <c r="B13" s="42">
        <v>521</v>
      </c>
      <c r="C13" s="19" t="s">
        <v>26</v>
      </c>
      <c r="D13" s="43">
        <v>2636672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2636672</v>
      </c>
      <c r="O13" s="44">
        <f t="shared" si="2"/>
        <v>1617.5901840490797</v>
      </c>
      <c r="P13" s="9"/>
    </row>
    <row r="14" spans="1:133">
      <c r="A14" s="12"/>
      <c r="B14" s="42">
        <v>524</v>
      </c>
      <c r="C14" s="19" t="s">
        <v>27</v>
      </c>
      <c r="D14" s="43">
        <v>122357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122357</v>
      </c>
      <c r="O14" s="44">
        <f t="shared" si="2"/>
        <v>75.065644171779141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483591</v>
      </c>
      <c r="E15" s="29">
        <f t="shared" si="4"/>
        <v>0</v>
      </c>
      <c r="F15" s="29">
        <f t="shared" si="4"/>
        <v>0</v>
      </c>
      <c r="G15" s="29">
        <f t="shared" si="4"/>
        <v>523978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1007569</v>
      </c>
      <c r="O15" s="41">
        <f t="shared" si="2"/>
        <v>618.14049079754602</v>
      </c>
      <c r="P15" s="10"/>
    </row>
    <row r="16" spans="1:133">
      <c r="A16" s="12"/>
      <c r="B16" s="42">
        <v>534</v>
      </c>
      <c r="C16" s="19" t="s">
        <v>29</v>
      </c>
      <c r="D16" s="43">
        <v>162782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162782</v>
      </c>
      <c r="O16" s="44">
        <f t="shared" si="2"/>
        <v>99.866257668711654</v>
      </c>
      <c r="P16" s="9"/>
    </row>
    <row r="17" spans="1:119">
      <c r="A17" s="12"/>
      <c r="B17" s="42">
        <v>539</v>
      </c>
      <c r="C17" s="19" t="s">
        <v>30</v>
      </c>
      <c r="D17" s="43">
        <v>320809</v>
      </c>
      <c r="E17" s="43">
        <v>0</v>
      </c>
      <c r="F17" s="43">
        <v>0</v>
      </c>
      <c r="G17" s="43">
        <v>523978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844787</v>
      </c>
      <c r="O17" s="44">
        <f t="shared" si="2"/>
        <v>518.27423312883434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220219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220219</v>
      </c>
      <c r="O18" s="41">
        <f t="shared" si="2"/>
        <v>135.10368098159509</v>
      </c>
      <c r="P18" s="10"/>
    </row>
    <row r="19" spans="1:119">
      <c r="A19" s="12"/>
      <c r="B19" s="42">
        <v>541</v>
      </c>
      <c r="C19" s="19" t="s">
        <v>32</v>
      </c>
      <c r="D19" s="43">
        <v>220219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220219</v>
      </c>
      <c r="O19" s="44">
        <f t="shared" si="2"/>
        <v>135.10368098159509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SUM(D21:D21)</f>
        <v>450000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450000</v>
      </c>
      <c r="O20" s="41">
        <f t="shared" si="2"/>
        <v>276.07361963190186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450000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450000</v>
      </c>
      <c r="O21" s="44">
        <f t="shared" si="2"/>
        <v>276.07361963190186</v>
      </c>
      <c r="P21" s="9"/>
    </row>
    <row r="22" spans="1:119" ht="16.5" thickBot="1">
      <c r="A22" s="13" t="s">
        <v>10</v>
      </c>
      <c r="B22" s="21"/>
      <c r="C22" s="20"/>
      <c r="D22" s="14">
        <f>SUM(D5,D12,D15,D18,D20)</f>
        <v>5209923</v>
      </c>
      <c r="E22" s="14">
        <f t="shared" ref="E22:M22" si="7">SUM(E5,E12,E15,E18,E20)</f>
        <v>0</v>
      </c>
      <c r="F22" s="14">
        <f t="shared" si="7"/>
        <v>0</v>
      </c>
      <c r="G22" s="14">
        <f t="shared" si="7"/>
        <v>4465236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9675159</v>
      </c>
      <c r="O22" s="35">
        <f t="shared" si="2"/>
        <v>5935.6803680981593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46</v>
      </c>
      <c r="M24" s="157"/>
      <c r="N24" s="157"/>
      <c r="O24" s="39">
        <v>1630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39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1611866</v>
      </c>
      <c r="E5" s="24">
        <f t="shared" si="0"/>
        <v>0</v>
      </c>
      <c r="F5" s="24">
        <f t="shared" si="0"/>
        <v>0</v>
      </c>
      <c r="G5" s="24">
        <f t="shared" si="0"/>
        <v>223593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1835459</v>
      </c>
      <c r="O5" s="30">
        <f t="shared" ref="O5:O22" si="2">(N5/O$24)</f>
        <v>1127.4318181818182</v>
      </c>
      <c r="P5" s="6"/>
    </row>
    <row r="6" spans="1:133">
      <c r="A6" s="12"/>
      <c r="B6" s="42">
        <v>511</v>
      </c>
      <c r="C6" s="19" t="s">
        <v>19</v>
      </c>
      <c r="D6" s="43">
        <v>19808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19808</v>
      </c>
      <c r="O6" s="44">
        <f t="shared" si="2"/>
        <v>12.167076167076168</v>
      </c>
      <c r="P6" s="9"/>
    </row>
    <row r="7" spans="1:133">
      <c r="A7" s="12"/>
      <c r="B7" s="42">
        <v>512</v>
      </c>
      <c r="C7" s="19" t="s">
        <v>20</v>
      </c>
      <c r="D7" s="43">
        <v>189859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189859</v>
      </c>
      <c r="O7" s="44">
        <f t="shared" si="2"/>
        <v>116.62100737100737</v>
      </c>
      <c r="P7" s="9"/>
    </row>
    <row r="8" spans="1:133">
      <c r="A8" s="12"/>
      <c r="B8" s="42">
        <v>513</v>
      </c>
      <c r="C8" s="19" t="s">
        <v>21</v>
      </c>
      <c r="D8" s="43">
        <v>229808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229808</v>
      </c>
      <c r="O8" s="44">
        <f t="shared" si="2"/>
        <v>141.15970515970517</v>
      </c>
      <c r="P8" s="9"/>
    </row>
    <row r="9" spans="1:133">
      <c r="A9" s="12"/>
      <c r="B9" s="42">
        <v>514</v>
      </c>
      <c r="C9" s="19" t="s">
        <v>22</v>
      </c>
      <c r="D9" s="43">
        <v>191607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191607</v>
      </c>
      <c r="O9" s="44">
        <f t="shared" si="2"/>
        <v>117.69471744471744</v>
      </c>
      <c r="P9" s="9"/>
    </row>
    <row r="10" spans="1:133">
      <c r="A10" s="12"/>
      <c r="B10" s="42">
        <v>515</v>
      </c>
      <c r="C10" s="19" t="s">
        <v>23</v>
      </c>
      <c r="D10" s="43">
        <v>6170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6170</v>
      </c>
      <c r="O10" s="44">
        <f t="shared" si="2"/>
        <v>3.78992628992629</v>
      </c>
      <c r="P10" s="9"/>
    </row>
    <row r="11" spans="1:133">
      <c r="A11" s="12"/>
      <c r="B11" s="42">
        <v>519</v>
      </c>
      <c r="C11" s="19" t="s">
        <v>24</v>
      </c>
      <c r="D11" s="43">
        <v>974614</v>
      </c>
      <c r="E11" s="43">
        <v>0</v>
      </c>
      <c r="F11" s="43">
        <v>0</v>
      </c>
      <c r="G11" s="43">
        <v>223593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1198207</v>
      </c>
      <c r="O11" s="44">
        <f t="shared" si="2"/>
        <v>735.99938574938574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2743239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2743239</v>
      </c>
      <c r="O12" s="41">
        <f t="shared" si="2"/>
        <v>1685.0362407862408</v>
      </c>
      <c r="P12" s="10"/>
    </row>
    <row r="13" spans="1:133">
      <c r="A13" s="12"/>
      <c r="B13" s="42">
        <v>521</v>
      </c>
      <c r="C13" s="19" t="s">
        <v>26</v>
      </c>
      <c r="D13" s="43">
        <v>2572284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2572284</v>
      </c>
      <c r="O13" s="44">
        <f t="shared" si="2"/>
        <v>1580.0270270270271</v>
      </c>
      <c r="P13" s="9"/>
    </row>
    <row r="14" spans="1:133">
      <c r="A14" s="12"/>
      <c r="B14" s="42">
        <v>524</v>
      </c>
      <c r="C14" s="19" t="s">
        <v>27</v>
      </c>
      <c r="D14" s="43">
        <v>144549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144549</v>
      </c>
      <c r="O14" s="44">
        <f t="shared" si="2"/>
        <v>88.789312039312037</v>
      </c>
      <c r="P14" s="9"/>
    </row>
    <row r="15" spans="1:133">
      <c r="A15" s="12"/>
      <c r="B15" s="42">
        <v>525</v>
      </c>
      <c r="C15" s="19" t="s">
        <v>57</v>
      </c>
      <c r="D15" s="43">
        <v>26406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26406</v>
      </c>
      <c r="O15" s="44">
        <f t="shared" si="2"/>
        <v>16.219901719901721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SUM(D17:D19)</f>
        <v>590411</v>
      </c>
      <c r="E16" s="29">
        <f t="shared" si="4"/>
        <v>0</v>
      </c>
      <c r="F16" s="29">
        <f t="shared" si="4"/>
        <v>0</v>
      </c>
      <c r="G16" s="29">
        <f t="shared" si="4"/>
        <v>1152759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1743170</v>
      </c>
      <c r="O16" s="41">
        <f t="shared" si="2"/>
        <v>1070.7432432432433</v>
      </c>
      <c r="P16" s="10"/>
    </row>
    <row r="17" spans="1:119">
      <c r="A17" s="12"/>
      <c r="B17" s="42">
        <v>534</v>
      </c>
      <c r="C17" s="19" t="s">
        <v>29</v>
      </c>
      <c r="D17" s="43">
        <v>165457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165457</v>
      </c>
      <c r="O17" s="44">
        <f t="shared" si="2"/>
        <v>101.63206388206389</v>
      </c>
      <c r="P17" s="9"/>
    </row>
    <row r="18" spans="1:119">
      <c r="A18" s="12"/>
      <c r="B18" s="42">
        <v>538</v>
      </c>
      <c r="C18" s="19" t="s">
        <v>58</v>
      </c>
      <c r="D18" s="43">
        <v>0</v>
      </c>
      <c r="E18" s="43">
        <v>0</v>
      </c>
      <c r="F18" s="43">
        <v>0</v>
      </c>
      <c r="G18" s="43">
        <v>1152759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1152759</v>
      </c>
      <c r="O18" s="44">
        <f t="shared" si="2"/>
        <v>708.08292383292383</v>
      </c>
      <c r="P18" s="9"/>
    </row>
    <row r="19" spans="1:119">
      <c r="A19" s="12"/>
      <c r="B19" s="42">
        <v>539</v>
      </c>
      <c r="C19" s="19" t="s">
        <v>30</v>
      </c>
      <c r="D19" s="43">
        <v>424954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424954</v>
      </c>
      <c r="O19" s="44">
        <f t="shared" si="2"/>
        <v>261.02825552825556</v>
      </c>
      <c r="P19" s="9"/>
    </row>
    <row r="20" spans="1:119" ht="15.75">
      <c r="A20" s="26" t="s">
        <v>31</v>
      </c>
      <c r="B20" s="27"/>
      <c r="C20" s="28"/>
      <c r="D20" s="29">
        <f t="shared" ref="D20:M20" si="5">SUM(D21:D21)</f>
        <v>274835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274835</v>
      </c>
      <c r="O20" s="41">
        <f t="shared" si="2"/>
        <v>168.81756756756758</v>
      </c>
      <c r="P20" s="10"/>
    </row>
    <row r="21" spans="1:119" ht="15.75" thickBot="1">
      <c r="A21" s="12"/>
      <c r="B21" s="42">
        <v>541</v>
      </c>
      <c r="C21" s="19" t="s">
        <v>32</v>
      </c>
      <c r="D21" s="43">
        <v>274835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274835</v>
      </c>
      <c r="O21" s="44">
        <f t="shared" si="2"/>
        <v>168.81756756756758</v>
      </c>
      <c r="P21" s="9"/>
    </row>
    <row r="22" spans="1:119" ht="16.5" thickBot="1">
      <c r="A22" s="13" t="s">
        <v>10</v>
      </c>
      <c r="B22" s="21"/>
      <c r="C22" s="20"/>
      <c r="D22" s="14">
        <f>SUM(D5,D12,D16,D20)</f>
        <v>5220351</v>
      </c>
      <c r="E22" s="14">
        <f t="shared" ref="E22:M22" si="6">SUM(E5,E12,E16,E20)</f>
        <v>0</v>
      </c>
      <c r="F22" s="14">
        <f t="shared" si="6"/>
        <v>0</v>
      </c>
      <c r="G22" s="14">
        <f t="shared" si="6"/>
        <v>1376352</v>
      </c>
      <c r="H22" s="14">
        <f t="shared" si="6"/>
        <v>0</v>
      </c>
      <c r="I22" s="14">
        <f t="shared" si="6"/>
        <v>0</v>
      </c>
      <c r="J22" s="14">
        <f t="shared" si="6"/>
        <v>0</v>
      </c>
      <c r="K22" s="14">
        <f t="shared" si="6"/>
        <v>0</v>
      </c>
      <c r="L22" s="14">
        <f t="shared" si="6"/>
        <v>0</v>
      </c>
      <c r="M22" s="14">
        <f t="shared" si="6"/>
        <v>0</v>
      </c>
      <c r="N22" s="14">
        <f t="shared" si="1"/>
        <v>6596703</v>
      </c>
      <c r="O22" s="35">
        <f t="shared" si="2"/>
        <v>4052.0288697788696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59</v>
      </c>
      <c r="M24" s="157"/>
      <c r="N24" s="157"/>
      <c r="O24" s="39">
        <v>1628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39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73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74</v>
      </c>
      <c r="N4" s="32" t="s">
        <v>5</v>
      </c>
      <c r="O4" s="32" t="s">
        <v>75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1837684</v>
      </c>
      <c r="E5" s="24">
        <f t="shared" si="0"/>
        <v>0</v>
      </c>
      <c r="F5" s="24">
        <f t="shared" si="0"/>
        <v>0</v>
      </c>
      <c r="G5" s="24">
        <f t="shared" si="0"/>
        <v>1619934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3457618</v>
      </c>
      <c r="P5" s="30">
        <f t="shared" ref="P5:P23" si="1">(O5/P$25)</f>
        <v>1888.3768432550519</v>
      </c>
      <c r="Q5" s="6"/>
    </row>
    <row r="6" spans="1:134">
      <c r="A6" s="12"/>
      <c r="B6" s="42">
        <v>511</v>
      </c>
      <c r="C6" s="19" t="s">
        <v>19</v>
      </c>
      <c r="D6" s="43">
        <v>26530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26530</v>
      </c>
      <c r="P6" s="44">
        <f t="shared" si="1"/>
        <v>14.489350081922447</v>
      </c>
      <c r="Q6" s="9"/>
    </row>
    <row r="7" spans="1:134">
      <c r="A7" s="12"/>
      <c r="B7" s="42">
        <v>512</v>
      </c>
      <c r="C7" s="19" t="s">
        <v>20</v>
      </c>
      <c r="D7" s="43">
        <v>227588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227588</v>
      </c>
      <c r="P7" s="44">
        <f t="shared" si="1"/>
        <v>124.29710540688149</v>
      </c>
      <c r="Q7" s="9"/>
    </row>
    <row r="8" spans="1:134">
      <c r="A8" s="12"/>
      <c r="B8" s="42">
        <v>513</v>
      </c>
      <c r="C8" s="19" t="s">
        <v>21</v>
      </c>
      <c r="D8" s="43">
        <v>309338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309338</v>
      </c>
      <c r="P8" s="44">
        <f t="shared" si="1"/>
        <v>168.94483888585472</v>
      </c>
      <c r="Q8" s="9"/>
    </row>
    <row r="9" spans="1:134">
      <c r="A9" s="12"/>
      <c r="B9" s="42">
        <v>514</v>
      </c>
      <c r="C9" s="19" t="s">
        <v>22</v>
      </c>
      <c r="D9" s="43">
        <v>50619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50619</v>
      </c>
      <c r="P9" s="44">
        <f t="shared" si="1"/>
        <v>27.645548880393228</v>
      </c>
      <c r="Q9" s="9"/>
    </row>
    <row r="10" spans="1:134">
      <c r="A10" s="12"/>
      <c r="B10" s="42">
        <v>515</v>
      </c>
      <c r="C10" s="19" t="s">
        <v>23</v>
      </c>
      <c r="D10" s="43">
        <v>3283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3283</v>
      </c>
      <c r="P10" s="44">
        <f t="shared" si="1"/>
        <v>1.7930092845439651</v>
      </c>
      <c r="Q10" s="9"/>
    </row>
    <row r="11" spans="1:134">
      <c r="A11" s="12"/>
      <c r="B11" s="42">
        <v>519</v>
      </c>
      <c r="C11" s="19" t="s">
        <v>24</v>
      </c>
      <c r="D11" s="43">
        <v>1220326</v>
      </c>
      <c r="E11" s="43">
        <v>0</v>
      </c>
      <c r="F11" s="43">
        <v>0</v>
      </c>
      <c r="G11" s="43">
        <v>1619934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2840260</v>
      </c>
      <c r="P11" s="44">
        <f t="shared" si="1"/>
        <v>1551.206990715456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SUM(D13:D15)</f>
        <v>4716825</v>
      </c>
      <c r="E12" s="29">
        <f t="shared" si="3"/>
        <v>0</v>
      </c>
      <c r="F12" s="29">
        <f t="shared" si="3"/>
        <v>0</v>
      </c>
      <c r="G12" s="29">
        <f t="shared" si="3"/>
        <v>8399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4725224</v>
      </c>
      <c r="P12" s="41">
        <f t="shared" si="1"/>
        <v>2580.6794101583832</v>
      </c>
      <c r="Q12" s="10"/>
    </row>
    <row r="13" spans="1:134">
      <c r="A13" s="12"/>
      <c r="B13" s="42">
        <v>521</v>
      </c>
      <c r="C13" s="19" t="s">
        <v>26</v>
      </c>
      <c r="D13" s="43">
        <v>2920634</v>
      </c>
      <c r="E13" s="43">
        <v>0</v>
      </c>
      <c r="F13" s="43">
        <v>0</v>
      </c>
      <c r="G13" s="43">
        <v>8399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2929033</v>
      </c>
      <c r="P13" s="44">
        <f t="shared" si="1"/>
        <v>1599.6903331512835</v>
      </c>
      <c r="Q13" s="9"/>
    </row>
    <row r="14" spans="1:134">
      <c r="A14" s="12"/>
      <c r="B14" s="42">
        <v>522</v>
      </c>
      <c r="C14" s="19" t="s">
        <v>41</v>
      </c>
      <c r="D14" s="43">
        <v>1300553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5" si="4">SUM(D14:N14)</f>
        <v>1300553</v>
      </c>
      <c r="P14" s="44">
        <f t="shared" si="1"/>
        <v>710.29655925723648</v>
      </c>
      <c r="Q14" s="9"/>
    </row>
    <row r="15" spans="1:134">
      <c r="A15" s="12"/>
      <c r="B15" s="42">
        <v>524</v>
      </c>
      <c r="C15" s="19" t="s">
        <v>27</v>
      </c>
      <c r="D15" s="43">
        <v>495638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495638</v>
      </c>
      <c r="P15" s="44">
        <f t="shared" si="1"/>
        <v>270.69251774986344</v>
      </c>
      <c r="Q15" s="9"/>
    </row>
    <row r="16" spans="1:134" ht="15.75">
      <c r="A16" s="26" t="s">
        <v>28</v>
      </c>
      <c r="B16" s="27"/>
      <c r="C16" s="28"/>
      <c r="D16" s="29">
        <f t="shared" ref="D16:N16" si="5">SUM(D17:D18)</f>
        <v>680573</v>
      </c>
      <c r="E16" s="29">
        <f t="shared" si="5"/>
        <v>0</v>
      </c>
      <c r="F16" s="29">
        <f t="shared" si="5"/>
        <v>0</v>
      </c>
      <c r="G16" s="29">
        <f t="shared" si="5"/>
        <v>229266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909839</v>
      </c>
      <c r="P16" s="41">
        <f t="shared" si="1"/>
        <v>496.90824685963952</v>
      </c>
      <c r="Q16" s="10"/>
    </row>
    <row r="17" spans="1:120">
      <c r="A17" s="12"/>
      <c r="B17" s="42">
        <v>534</v>
      </c>
      <c r="C17" s="19" t="s">
        <v>29</v>
      </c>
      <c r="D17" s="43">
        <v>292628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0" si="6">SUM(D17:N17)</f>
        <v>292628</v>
      </c>
      <c r="P17" s="44">
        <f t="shared" si="1"/>
        <v>159.81867831785908</v>
      </c>
      <c r="Q17" s="9"/>
    </row>
    <row r="18" spans="1:120">
      <c r="A18" s="12"/>
      <c r="B18" s="42">
        <v>539</v>
      </c>
      <c r="C18" s="19" t="s">
        <v>30</v>
      </c>
      <c r="D18" s="43">
        <v>387945</v>
      </c>
      <c r="E18" s="43">
        <v>0</v>
      </c>
      <c r="F18" s="43">
        <v>0</v>
      </c>
      <c r="G18" s="43">
        <v>229266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617211</v>
      </c>
      <c r="P18" s="44">
        <f t="shared" si="1"/>
        <v>337.08956854178047</v>
      </c>
      <c r="Q18" s="9"/>
    </row>
    <row r="19" spans="1:120" ht="15.75">
      <c r="A19" s="26" t="s">
        <v>31</v>
      </c>
      <c r="B19" s="27"/>
      <c r="C19" s="28"/>
      <c r="D19" s="29">
        <f t="shared" ref="D19:N19" si="7">SUM(D20:D20)</f>
        <v>270964</v>
      </c>
      <c r="E19" s="29">
        <f t="shared" si="7"/>
        <v>0</v>
      </c>
      <c r="F19" s="29">
        <f t="shared" si="7"/>
        <v>0</v>
      </c>
      <c r="G19" s="29">
        <f t="shared" si="7"/>
        <v>7999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6"/>
        <v>278963</v>
      </c>
      <c r="P19" s="41">
        <f t="shared" si="1"/>
        <v>152.35554341889679</v>
      </c>
      <c r="Q19" s="10"/>
    </row>
    <row r="20" spans="1:120">
      <c r="A20" s="12"/>
      <c r="B20" s="42">
        <v>541</v>
      </c>
      <c r="C20" s="19" t="s">
        <v>32</v>
      </c>
      <c r="D20" s="43">
        <v>270964</v>
      </c>
      <c r="E20" s="43">
        <v>0</v>
      </c>
      <c r="F20" s="43">
        <v>0</v>
      </c>
      <c r="G20" s="43">
        <v>7999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278963</v>
      </c>
      <c r="P20" s="44">
        <f t="shared" si="1"/>
        <v>152.35554341889679</v>
      </c>
      <c r="Q20" s="9"/>
    </row>
    <row r="21" spans="1:120" ht="15.75">
      <c r="A21" s="26" t="s">
        <v>34</v>
      </c>
      <c r="B21" s="27"/>
      <c r="C21" s="28"/>
      <c r="D21" s="29">
        <f t="shared" ref="D21:N21" si="8">SUM(D22:D22)</f>
        <v>2095500</v>
      </c>
      <c r="E21" s="29">
        <f t="shared" si="8"/>
        <v>0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8"/>
        <v>0</v>
      </c>
      <c r="O21" s="29">
        <f>SUM(D21:N21)</f>
        <v>2095500</v>
      </c>
      <c r="P21" s="41">
        <f t="shared" si="1"/>
        <v>1144.4565811032223</v>
      </c>
      <c r="Q21" s="9"/>
    </row>
    <row r="22" spans="1:120" ht="15.75" thickBot="1">
      <c r="A22" s="12"/>
      <c r="B22" s="42">
        <v>581</v>
      </c>
      <c r="C22" s="19" t="s">
        <v>76</v>
      </c>
      <c r="D22" s="43">
        <v>2095500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>SUM(D22:N22)</f>
        <v>2095500</v>
      </c>
      <c r="P22" s="44">
        <f t="shared" si="1"/>
        <v>1144.4565811032223</v>
      </c>
      <c r="Q22" s="9"/>
    </row>
    <row r="23" spans="1:120" ht="16.5" thickBot="1">
      <c r="A23" s="13" t="s">
        <v>10</v>
      </c>
      <c r="B23" s="21"/>
      <c r="C23" s="20"/>
      <c r="D23" s="14">
        <f>SUM(D5,D12,D16,D19,D21)</f>
        <v>9601546</v>
      </c>
      <c r="E23" s="14">
        <f t="shared" ref="E23:N23" si="9">SUM(E5,E12,E16,E19,E21)</f>
        <v>0</v>
      </c>
      <c r="F23" s="14">
        <f t="shared" si="9"/>
        <v>0</v>
      </c>
      <c r="G23" s="14">
        <f t="shared" si="9"/>
        <v>1865598</v>
      </c>
      <c r="H23" s="14">
        <f t="shared" si="9"/>
        <v>0</v>
      </c>
      <c r="I23" s="14">
        <f t="shared" si="9"/>
        <v>0</v>
      </c>
      <c r="J23" s="14">
        <f t="shared" si="9"/>
        <v>0</v>
      </c>
      <c r="K23" s="14">
        <f t="shared" si="9"/>
        <v>0</v>
      </c>
      <c r="L23" s="14">
        <f t="shared" si="9"/>
        <v>0</v>
      </c>
      <c r="M23" s="14">
        <f t="shared" si="9"/>
        <v>0</v>
      </c>
      <c r="N23" s="14">
        <f t="shared" si="9"/>
        <v>0</v>
      </c>
      <c r="O23" s="14">
        <f>SUM(D23:N23)</f>
        <v>11467144</v>
      </c>
      <c r="P23" s="35">
        <f t="shared" si="1"/>
        <v>6262.776624795194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/>
    </row>
    <row r="25" spans="1:120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157" t="s">
        <v>79</v>
      </c>
      <c r="N25" s="157"/>
      <c r="O25" s="157"/>
      <c r="P25" s="39">
        <v>1831</v>
      </c>
    </row>
    <row r="26" spans="1:120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6"/>
    </row>
    <row r="27" spans="1:120" ht="15.75" customHeight="1" thickBot="1">
      <c r="A27" s="159" t="s">
        <v>39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73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74</v>
      </c>
      <c r="N4" s="32" t="s">
        <v>5</v>
      </c>
      <c r="O4" s="32" t="s">
        <v>75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1900336</v>
      </c>
      <c r="E5" s="24">
        <f t="shared" si="0"/>
        <v>0</v>
      </c>
      <c r="F5" s="24">
        <f t="shared" si="0"/>
        <v>0</v>
      </c>
      <c r="G5" s="24">
        <f t="shared" si="0"/>
        <v>5250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3" si="1">SUM(D5:N5)</f>
        <v>1905586</v>
      </c>
      <c r="P5" s="30">
        <f t="shared" ref="P5:P23" si="2">(O5/P$25)</f>
        <v>1042.4431072210066</v>
      </c>
      <c r="Q5" s="6"/>
    </row>
    <row r="6" spans="1:134">
      <c r="A6" s="12"/>
      <c r="B6" s="42">
        <v>511</v>
      </c>
      <c r="C6" s="19" t="s">
        <v>19</v>
      </c>
      <c r="D6" s="43">
        <v>41989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41989</v>
      </c>
      <c r="P6" s="44">
        <f t="shared" si="2"/>
        <v>22.969912472647703</v>
      </c>
      <c r="Q6" s="9"/>
    </row>
    <row r="7" spans="1:134">
      <c r="A7" s="12"/>
      <c r="B7" s="42">
        <v>512</v>
      </c>
      <c r="C7" s="19" t="s">
        <v>20</v>
      </c>
      <c r="D7" s="43">
        <v>189325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189325</v>
      </c>
      <c r="P7" s="44">
        <f t="shared" si="2"/>
        <v>103.56947483588621</v>
      </c>
      <c r="Q7" s="9"/>
    </row>
    <row r="8" spans="1:134">
      <c r="A8" s="12"/>
      <c r="B8" s="42">
        <v>513</v>
      </c>
      <c r="C8" s="19" t="s">
        <v>21</v>
      </c>
      <c r="D8" s="43">
        <v>290194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290194</v>
      </c>
      <c r="P8" s="44">
        <f t="shared" si="2"/>
        <v>158.74945295404814</v>
      </c>
      <c r="Q8" s="9"/>
    </row>
    <row r="9" spans="1:134">
      <c r="A9" s="12"/>
      <c r="B9" s="42">
        <v>514</v>
      </c>
      <c r="C9" s="19" t="s">
        <v>22</v>
      </c>
      <c r="D9" s="43">
        <v>290503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290503</v>
      </c>
      <c r="P9" s="44">
        <f t="shared" si="2"/>
        <v>158.91849015317285</v>
      </c>
      <c r="Q9" s="9"/>
    </row>
    <row r="10" spans="1:134">
      <c r="A10" s="12"/>
      <c r="B10" s="42">
        <v>515</v>
      </c>
      <c r="C10" s="19" t="s">
        <v>23</v>
      </c>
      <c r="D10" s="43">
        <v>3449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3449</v>
      </c>
      <c r="P10" s="44">
        <f t="shared" si="2"/>
        <v>1.886761487964989</v>
      </c>
      <c r="Q10" s="9"/>
    </row>
    <row r="11" spans="1:134">
      <c r="A11" s="12"/>
      <c r="B11" s="42">
        <v>519</v>
      </c>
      <c r="C11" s="19" t="s">
        <v>24</v>
      </c>
      <c r="D11" s="43">
        <v>1084876</v>
      </c>
      <c r="E11" s="43">
        <v>0</v>
      </c>
      <c r="F11" s="43">
        <v>0</v>
      </c>
      <c r="G11" s="43">
        <v>5250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1090126</v>
      </c>
      <c r="P11" s="44">
        <f t="shared" si="2"/>
        <v>596.34901531728667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SUM(D13:D15)</f>
        <v>4565663</v>
      </c>
      <c r="E12" s="29">
        <f t="shared" si="3"/>
        <v>0</v>
      </c>
      <c r="F12" s="29">
        <f t="shared" si="3"/>
        <v>0</v>
      </c>
      <c r="G12" s="29">
        <f t="shared" si="3"/>
        <v>79939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4645602</v>
      </c>
      <c r="P12" s="41">
        <f t="shared" si="2"/>
        <v>2541.3577680525163</v>
      </c>
      <c r="Q12" s="10"/>
    </row>
    <row r="13" spans="1:134">
      <c r="A13" s="12"/>
      <c r="B13" s="42">
        <v>521</v>
      </c>
      <c r="C13" s="19" t="s">
        <v>26</v>
      </c>
      <c r="D13" s="43">
        <v>2836116</v>
      </c>
      <c r="E13" s="43">
        <v>0</v>
      </c>
      <c r="F13" s="43">
        <v>0</v>
      </c>
      <c r="G13" s="43">
        <v>79939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2916055</v>
      </c>
      <c r="P13" s="44">
        <f t="shared" si="2"/>
        <v>1595.2160831509848</v>
      </c>
      <c r="Q13" s="9"/>
    </row>
    <row r="14" spans="1:134">
      <c r="A14" s="12"/>
      <c r="B14" s="42">
        <v>522</v>
      </c>
      <c r="C14" s="19" t="s">
        <v>41</v>
      </c>
      <c r="D14" s="43">
        <v>1238708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1238708</v>
      </c>
      <c r="P14" s="44">
        <f t="shared" si="2"/>
        <v>677.63019693654269</v>
      </c>
      <c r="Q14" s="9"/>
    </row>
    <row r="15" spans="1:134">
      <c r="A15" s="12"/>
      <c r="B15" s="42">
        <v>524</v>
      </c>
      <c r="C15" s="19" t="s">
        <v>27</v>
      </c>
      <c r="D15" s="43">
        <v>490839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490839</v>
      </c>
      <c r="P15" s="44">
        <f t="shared" si="2"/>
        <v>268.51148796498904</v>
      </c>
      <c r="Q15" s="9"/>
    </row>
    <row r="16" spans="1:134" ht="15.75">
      <c r="A16" s="26" t="s">
        <v>28</v>
      </c>
      <c r="B16" s="27"/>
      <c r="C16" s="28"/>
      <c r="D16" s="29">
        <f t="shared" ref="D16:N16" si="4">SUM(D17:D18)</f>
        <v>691440</v>
      </c>
      <c r="E16" s="29">
        <f t="shared" si="4"/>
        <v>0</v>
      </c>
      <c r="F16" s="29">
        <f t="shared" si="4"/>
        <v>0</v>
      </c>
      <c r="G16" s="29">
        <f t="shared" si="4"/>
        <v>27683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40">
        <f t="shared" si="1"/>
        <v>719123</v>
      </c>
      <c r="P16" s="41">
        <f t="shared" si="2"/>
        <v>393.39332603938732</v>
      </c>
      <c r="Q16" s="10"/>
    </row>
    <row r="17" spans="1:120">
      <c r="A17" s="12"/>
      <c r="B17" s="42">
        <v>534</v>
      </c>
      <c r="C17" s="19" t="s">
        <v>29</v>
      </c>
      <c r="D17" s="43">
        <v>283831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283831</v>
      </c>
      <c r="P17" s="44">
        <f t="shared" si="2"/>
        <v>155.26859956236325</v>
      </c>
      <c r="Q17" s="9"/>
    </row>
    <row r="18" spans="1:120">
      <c r="A18" s="12"/>
      <c r="B18" s="42">
        <v>539</v>
      </c>
      <c r="C18" s="19" t="s">
        <v>30</v>
      </c>
      <c r="D18" s="43">
        <v>407609</v>
      </c>
      <c r="E18" s="43">
        <v>0</v>
      </c>
      <c r="F18" s="43">
        <v>0</v>
      </c>
      <c r="G18" s="43">
        <v>27683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435292</v>
      </c>
      <c r="P18" s="44">
        <f t="shared" si="2"/>
        <v>238.12472647702407</v>
      </c>
      <c r="Q18" s="9"/>
    </row>
    <row r="19" spans="1:120" ht="15.75">
      <c r="A19" s="26" t="s">
        <v>31</v>
      </c>
      <c r="B19" s="27"/>
      <c r="C19" s="28"/>
      <c r="D19" s="29">
        <f t="shared" ref="D19:N19" si="5">SUM(D20:D20)</f>
        <v>291614</v>
      </c>
      <c r="E19" s="29">
        <f t="shared" si="5"/>
        <v>0</v>
      </c>
      <c r="F19" s="29">
        <f t="shared" si="5"/>
        <v>0</v>
      </c>
      <c r="G19" s="29">
        <f t="shared" si="5"/>
        <v>42413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29">
        <f t="shared" si="1"/>
        <v>334027</v>
      </c>
      <c r="P19" s="41">
        <f t="shared" si="2"/>
        <v>182.72811816192561</v>
      </c>
      <c r="Q19" s="10"/>
    </row>
    <row r="20" spans="1:120">
      <c r="A20" s="12"/>
      <c r="B20" s="42">
        <v>541</v>
      </c>
      <c r="C20" s="19" t="s">
        <v>32</v>
      </c>
      <c r="D20" s="43">
        <v>291614</v>
      </c>
      <c r="E20" s="43">
        <v>0</v>
      </c>
      <c r="F20" s="43">
        <v>0</v>
      </c>
      <c r="G20" s="43">
        <v>42413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334027</v>
      </c>
      <c r="P20" s="44">
        <f t="shared" si="2"/>
        <v>182.72811816192561</v>
      </c>
      <c r="Q20" s="9"/>
    </row>
    <row r="21" spans="1:120" ht="15.75">
      <c r="A21" s="26" t="s">
        <v>34</v>
      </c>
      <c r="B21" s="27"/>
      <c r="C21" s="28"/>
      <c r="D21" s="29">
        <f t="shared" ref="D21:N21" si="6">SUM(D22:D22)</f>
        <v>421000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6"/>
        <v>0</v>
      </c>
      <c r="O21" s="29">
        <f t="shared" si="1"/>
        <v>421000</v>
      </c>
      <c r="P21" s="41">
        <f t="shared" si="2"/>
        <v>230.30634573304158</v>
      </c>
      <c r="Q21" s="9"/>
    </row>
    <row r="22" spans="1:120" ht="15.75" thickBot="1">
      <c r="A22" s="12"/>
      <c r="B22" s="42">
        <v>581</v>
      </c>
      <c r="C22" s="19" t="s">
        <v>76</v>
      </c>
      <c r="D22" s="43">
        <v>421000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421000</v>
      </c>
      <c r="P22" s="44">
        <f t="shared" si="2"/>
        <v>230.30634573304158</v>
      </c>
      <c r="Q22" s="9"/>
    </row>
    <row r="23" spans="1:120" ht="16.5" thickBot="1">
      <c r="A23" s="13" t="s">
        <v>10</v>
      </c>
      <c r="B23" s="21"/>
      <c r="C23" s="20"/>
      <c r="D23" s="14">
        <f>SUM(D5,D12,D16,D19,D21)</f>
        <v>7870053</v>
      </c>
      <c r="E23" s="14">
        <f t="shared" ref="E23:N23" si="7">SUM(E5,E12,E16,E19,E21)</f>
        <v>0</v>
      </c>
      <c r="F23" s="14">
        <f t="shared" si="7"/>
        <v>0</v>
      </c>
      <c r="G23" s="14">
        <f t="shared" si="7"/>
        <v>155285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7"/>
        <v>0</v>
      </c>
      <c r="O23" s="14">
        <f t="shared" si="1"/>
        <v>8025338</v>
      </c>
      <c r="P23" s="35">
        <f t="shared" si="2"/>
        <v>4390.2286652078774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/>
    </row>
    <row r="25" spans="1:120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157" t="s">
        <v>77</v>
      </c>
      <c r="N25" s="157"/>
      <c r="O25" s="157"/>
      <c r="P25" s="39">
        <v>1828</v>
      </c>
    </row>
    <row r="26" spans="1:120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6"/>
    </row>
    <row r="27" spans="1:120" ht="15.75" customHeight="1" thickBot="1">
      <c r="A27" s="159" t="s">
        <v>39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1832766</v>
      </c>
      <c r="E5" s="24">
        <f t="shared" si="0"/>
        <v>0</v>
      </c>
      <c r="F5" s="24">
        <f t="shared" si="0"/>
        <v>0</v>
      </c>
      <c r="G5" s="24">
        <f t="shared" si="0"/>
        <v>38960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1871726</v>
      </c>
      <c r="O5" s="30">
        <f t="shared" ref="O5:O23" si="2">(N5/O$25)</f>
        <v>1009.5609492988134</v>
      </c>
      <c r="P5" s="6"/>
    </row>
    <row r="6" spans="1:133">
      <c r="A6" s="12"/>
      <c r="B6" s="42">
        <v>511</v>
      </c>
      <c r="C6" s="19" t="s">
        <v>19</v>
      </c>
      <c r="D6" s="43">
        <v>34960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34960</v>
      </c>
      <c r="O6" s="44">
        <f t="shared" si="2"/>
        <v>18.856526429341962</v>
      </c>
      <c r="P6" s="9"/>
    </row>
    <row r="7" spans="1:133">
      <c r="A7" s="12"/>
      <c r="B7" s="42">
        <v>512</v>
      </c>
      <c r="C7" s="19" t="s">
        <v>20</v>
      </c>
      <c r="D7" s="43">
        <v>181758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181758</v>
      </c>
      <c r="O7" s="44">
        <f t="shared" si="2"/>
        <v>98.035598705501613</v>
      </c>
      <c r="P7" s="9"/>
    </row>
    <row r="8" spans="1:133">
      <c r="A8" s="12"/>
      <c r="B8" s="42">
        <v>513</v>
      </c>
      <c r="C8" s="19" t="s">
        <v>21</v>
      </c>
      <c r="D8" s="43">
        <v>279711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279711</v>
      </c>
      <c r="O8" s="44">
        <f t="shared" si="2"/>
        <v>150.86893203883494</v>
      </c>
      <c r="P8" s="9"/>
    </row>
    <row r="9" spans="1:133">
      <c r="A9" s="12"/>
      <c r="B9" s="42">
        <v>514</v>
      </c>
      <c r="C9" s="19" t="s">
        <v>22</v>
      </c>
      <c r="D9" s="43">
        <v>239599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239599</v>
      </c>
      <c r="O9" s="44">
        <f t="shared" si="2"/>
        <v>129.23354908306365</v>
      </c>
      <c r="P9" s="9"/>
    </row>
    <row r="10" spans="1:133">
      <c r="A10" s="12"/>
      <c r="B10" s="42">
        <v>515</v>
      </c>
      <c r="C10" s="19" t="s">
        <v>23</v>
      </c>
      <c r="D10" s="43">
        <v>3375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3375</v>
      </c>
      <c r="O10" s="44">
        <f t="shared" si="2"/>
        <v>1.8203883495145632</v>
      </c>
      <c r="P10" s="9"/>
    </row>
    <row r="11" spans="1:133">
      <c r="A11" s="12"/>
      <c r="B11" s="42">
        <v>519</v>
      </c>
      <c r="C11" s="19" t="s">
        <v>50</v>
      </c>
      <c r="D11" s="43">
        <v>1093363</v>
      </c>
      <c r="E11" s="43">
        <v>0</v>
      </c>
      <c r="F11" s="43">
        <v>0</v>
      </c>
      <c r="G11" s="43">
        <v>38960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1132323</v>
      </c>
      <c r="O11" s="44">
        <f t="shared" si="2"/>
        <v>610.74595469255667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4238021</v>
      </c>
      <c r="E12" s="29">
        <f t="shared" si="3"/>
        <v>0</v>
      </c>
      <c r="F12" s="29">
        <f t="shared" si="3"/>
        <v>0</v>
      </c>
      <c r="G12" s="29">
        <f t="shared" si="3"/>
        <v>25819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4263840</v>
      </c>
      <c r="O12" s="41">
        <f t="shared" si="2"/>
        <v>2299.8058252427186</v>
      </c>
      <c r="P12" s="10"/>
    </row>
    <row r="13" spans="1:133">
      <c r="A13" s="12"/>
      <c r="B13" s="42">
        <v>521</v>
      </c>
      <c r="C13" s="19" t="s">
        <v>26</v>
      </c>
      <c r="D13" s="43">
        <v>2646351</v>
      </c>
      <c r="E13" s="43">
        <v>0</v>
      </c>
      <c r="F13" s="43">
        <v>0</v>
      </c>
      <c r="G13" s="43">
        <v>25819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2672170</v>
      </c>
      <c r="O13" s="44">
        <f t="shared" si="2"/>
        <v>1441.2998921251349</v>
      </c>
      <c r="P13" s="9"/>
    </row>
    <row r="14" spans="1:133">
      <c r="A14" s="12"/>
      <c r="B14" s="42">
        <v>522</v>
      </c>
      <c r="C14" s="19" t="s">
        <v>41</v>
      </c>
      <c r="D14" s="43">
        <v>1191065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1191065</v>
      </c>
      <c r="O14" s="44">
        <f t="shared" si="2"/>
        <v>642.42988133764834</v>
      </c>
      <c r="P14" s="9"/>
    </row>
    <row r="15" spans="1:133">
      <c r="A15" s="12"/>
      <c r="B15" s="42">
        <v>524</v>
      </c>
      <c r="C15" s="19" t="s">
        <v>27</v>
      </c>
      <c r="D15" s="43">
        <v>400605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400605</v>
      </c>
      <c r="O15" s="44">
        <f t="shared" si="2"/>
        <v>216.07605177993528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SUM(D17:D18)</f>
        <v>685060</v>
      </c>
      <c r="E16" s="29">
        <f t="shared" si="4"/>
        <v>0</v>
      </c>
      <c r="F16" s="29">
        <f t="shared" si="4"/>
        <v>0</v>
      </c>
      <c r="G16" s="29">
        <f t="shared" si="4"/>
        <v>250704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935764</v>
      </c>
      <c r="O16" s="41">
        <f t="shared" si="2"/>
        <v>504.72707659115429</v>
      </c>
      <c r="P16" s="10"/>
    </row>
    <row r="17" spans="1:119">
      <c r="A17" s="12"/>
      <c r="B17" s="42">
        <v>534</v>
      </c>
      <c r="C17" s="19" t="s">
        <v>51</v>
      </c>
      <c r="D17" s="43">
        <v>275557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275557</v>
      </c>
      <c r="O17" s="44">
        <f t="shared" si="2"/>
        <v>148.62837108953613</v>
      </c>
      <c r="P17" s="9"/>
    </row>
    <row r="18" spans="1:119">
      <c r="A18" s="12"/>
      <c r="B18" s="42">
        <v>539</v>
      </c>
      <c r="C18" s="19" t="s">
        <v>30</v>
      </c>
      <c r="D18" s="43">
        <v>409503</v>
      </c>
      <c r="E18" s="43">
        <v>0</v>
      </c>
      <c r="F18" s="43">
        <v>0</v>
      </c>
      <c r="G18" s="43">
        <v>250704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660207</v>
      </c>
      <c r="O18" s="44">
        <f t="shared" si="2"/>
        <v>356.0987055016181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243708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243708</v>
      </c>
      <c r="O19" s="41">
        <f t="shared" si="2"/>
        <v>131.44983818770226</v>
      </c>
      <c r="P19" s="10"/>
    </row>
    <row r="20" spans="1:119">
      <c r="A20" s="12"/>
      <c r="B20" s="42">
        <v>541</v>
      </c>
      <c r="C20" s="19" t="s">
        <v>52</v>
      </c>
      <c r="D20" s="43">
        <v>243708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243708</v>
      </c>
      <c r="O20" s="44">
        <f t="shared" si="2"/>
        <v>131.44983818770226</v>
      </c>
      <c r="P20" s="9"/>
    </row>
    <row r="21" spans="1:119" ht="15.75">
      <c r="A21" s="26" t="s">
        <v>53</v>
      </c>
      <c r="B21" s="27"/>
      <c r="C21" s="28"/>
      <c r="D21" s="29">
        <f t="shared" ref="D21:M21" si="6">SUM(D22:D22)</f>
        <v>536000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536000</v>
      </c>
      <c r="O21" s="41">
        <f t="shared" si="2"/>
        <v>289.10463861920175</v>
      </c>
      <c r="P21" s="9"/>
    </row>
    <row r="22" spans="1:119" ht="15.75" thickBot="1">
      <c r="A22" s="12"/>
      <c r="B22" s="42">
        <v>581</v>
      </c>
      <c r="C22" s="19" t="s">
        <v>54</v>
      </c>
      <c r="D22" s="43">
        <v>536000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536000</v>
      </c>
      <c r="O22" s="44">
        <f t="shared" si="2"/>
        <v>289.10463861920175</v>
      </c>
      <c r="P22" s="9"/>
    </row>
    <row r="23" spans="1:119" ht="16.5" thickBot="1">
      <c r="A23" s="13" t="s">
        <v>10</v>
      </c>
      <c r="B23" s="21"/>
      <c r="C23" s="20"/>
      <c r="D23" s="14">
        <f>SUM(D5,D12,D16,D19,D21)</f>
        <v>7535555</v>
      </c>
      <c r="E23" s="14">
        <f t="shared" ref="E23:M23" si="7">SUM(E5,E12,E16,E19,E21)</f>
        <v>0</v>
      </c>
      <c r="F23" s="14">
        <f t="shared" si="7"/>
        <v>0</v>
      </c>
      <c r="G23" s="14">
        <f t="shared" si="7"/>
        <v>315483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7851038</v>
      </c>
      <c r="O23" s="35">
        <f t="shared" si="2"/>
        <v>4234.6483279395898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71</v>
      </c>
      <c r="M25" s="157"/>
      <c r="N25" s="157"/>
      <c r="O25" s="39">
        <v>1854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39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1720079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1720079</v>
      </c>
      <c r="O5" s="30">
        <f t="shared" ref="O5:O23" si="2">(N5/O$25)</f>
        <v>936.86220043572985</v>
      </c>
      <c r="P5" s="6"/>
    </row>
    <row r="6" spans="1:133">
      <c r="A6" s="12"/>
      <c r="B6" s="42">
        <v>511</v>
      </c>
      <c r="C6" s="19" t="s">
        <v>19</v>
      </c>
      <c r="D6" s="43">
        <v>26669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26669</v>
      </c>
      <c r="O6" s="44">
        <f t="shared" si="2"/>
        <v>14.525599128540305</v>
      </c>
      <c r="P6" s="9"/>
    </row>
    <row r="7" spans="1:133">
      <c r="A7" s="12"/>
      <c r="B7" s="42">
        <v>512</v>
      </c>
      <c r="C7" s="19" t="s">
        <v>20</v>
      </c>
      <c r="D7" s="43">
        <v>152977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152977</v>
      </c>
      <c r="O7" s="44">
        <f t="shared" si="2"/>
        <v>83.320806100217865</v>
      </c>
      <c r="P7" s="9"/>
    </row>
    <row r="8" spans="1:133">
      <c r="A8" s="12"/>
      <c r="B8" s="42">
        <v>513</v>
      </c>
      <c r="C8" s="19" t="s">
        <v>21</v>
      </c>
      <c r="D8" s="43">
        <v>340980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340980</v>
      </c>
      <c r="O8" s="44">
        <f t="shared" si="2"/>
        <v>185.718954248366</v>
      </c>
      <c r="P8" s="9"/>
    </row>
    <row r="9" spans="1:133">
      <c r="A9" s="12"/>
      <c r="B9" s="42">
        <v>514</v>
      </c>
      <c r="C9" s="19" t="s">
        <v>22</v>
      </c>
      <c r="D9" s="43">
        <v>151589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151589</v>
      </c>
      <c r="O9" s="44">
        <f t="shared" si="2"/>
        <v>82.56481481481481</v>
      </c>
      <c r="P9" s="9"/>
    </row>
    <row r="10" spans="1:133">
      <c r="A10" s="12"/>
      <c r="B10" s="42">
        <v>515</v>
      </c>
      <c r="C10" s="19" t="s">
        <v>23</v>
      </c>
      <c r="D10" s="43">
        <v>1224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1224</v>
      </c>
      <c r="O10" s="44">
        <f t="shared" si="2"/>
        <v>0.66666666666666663</v>
      </c>
      <c r="P10" s="9"/>
    </row>
    <row r="11" spans="1:133">
      <c r="A11" s="12"/>
      <c r="B11" s="42">
        <v>519</v>
      </c>
      <c r="C11" s="19" t="s">
        <v>50</v>
      </c>
      <c r="D11" s="43">
        <v>1046640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1046640</v>
      </c>
      <c r="O11" s="44">
        <f t="shared" si="2"/>
        <v>570.06535947712416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3900355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3900355</v>
      </c>
      <c r="O12" s="41">
        <f t="shared" si="2"/>
        <v>2124.3763616557735</v>
      </c>
      <c r="P12" s="10"/>
    </row>
    <row r="13" spans="1:133">
      <c r="A13" s="12"/>
      <c r="B13" s="42">
        <v>521</v>
      </c>
      <c r="C13" s="19" t="s">
        <v>26</v>
      </c>
      <c r="D13" s="43">
        <v>2601175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2601175</v>
      </c>
      <c r="O13" s="44">
        <f t="shared" si="2"/>
        <v>1416.7619825708061</v>
      </c>
      <c r="P13" s="9"/>
    </row>
    <row r="14" spans="1:133">
      <c r="A14" s="12"/>
      <c r="B14" s="42">
        <v>522</v>
      </c>
      <c r="C14" s="19" t="s">
        <v>41</v>
      </c>
      <c r="D14" s="43">
        <v>1145255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1145255</v>
      </c>
      <c r="O14" s="44">
        <f t="shared" si="2"/>
        <v>623.77723311546845</v>
      </c>
      <c r="P14" s="9"/>
    </row>
    <row r="15" spans="1:133">
      <c r="A15" s="12"/>
      <c r="B15" s="42">
        <v>524</v>
      </c>
      <c r="C15" s="19" t="s">
        <v>27</v>
      </c>
      <c r="D15" s="43">
        <v>153925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153925</v>
      </c>
      <c r="O15" s="44">
        <f t="shared" si="2"/>
        <v>83.837145969498906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SUM(D17:D18)</f>
        <v>730858</v>
      </c>
      <c r="E16" s="29">
        <f t="shared" si="4"/>
        <v>0</v>
      </c>
      <c r="F16" s="29">
        <f t="shared" si="4"/>
        <v>0</v>
      </c>
      <c r="G16" s="29">
        <f t="shared" si="4"/>
        <v>85698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816556</v>
      </c>
      <c r="O16" s="41">
        <f t="shared" si="2"/>
        <v>444.74727668845316</v>
      </c>
      <c r="P16" s="10"/>
    </row>
    <row r="17" spans="1:119">
      <c r="A17" s="12"/>
      <c r="B17" s="42">
        <v>534</v>
      </c>
      <c r="C17" s="19" t="s">
        <v>51</v>
      </c>
      <c r="D17" s="43">
        <v>257109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257109</v>
      </c>
      <c r="O17" s="44">
        <f t="shared" si="2"/>
        <v>140.03758169934642</v>
      </c>
      <c r="P17" s="9"/>
    </row>
    <row r="18" spans="1:119">
      <c r="A18" s="12"/>
      <c r="B18" s="42">
        <v>539</v>
      </c>
      <c r="C18" s="19" t="s">
        <v>30</v>
      </c>
      <c r="D18" s="43">
        <v>473749</v>
      </c>
      <c r="E18" s="43">
        <v>0</v>
      </c>
      <c r="F18" s="43">
        <v>0</v>
      </c>
      <c r="G18" s="43">
        <v>85698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559447</v>
      </c>
      <c r="O18" s="44">
        <f t="shared" si="2"/>
        <v>304.70969498910677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258299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258299</v>
      </c>
      <c r="O19" s="41">
        <f t="shared" si="2"/>
        <v>140.68572984749454</v>
      </c>
      <c r="P19" s="10"/>
    </row>
    <row r="20" spans="1:119">
      <c r="A20" s="12"/>
      <c r="B20" s="42">
        <v>541</v>
      </c>
      <c r="C20" s="19" t="s">
        <v>52</v>
      </c>
      <c r="D20" s="43">
        <v>258299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258299</v>
      </c>
      <c r="O20" s="44">
        <f t="shared" si="2"/>
        <v>140.68572984749454</v>
      </c>
      <c r="P20" s="9"/>
    </row>
    <row r="21" spans="1:119" ht="15.75">
      <c r="A21" s="26" t="s">
        <v>53</v>
      </c>
      <c r="B21" s="27"/>
      <c r="C21" s="28"/>
      <c r="D21" s="29">
        <f t="shared" ref="D21:M21" si="6">SUM(D22:D22)</f>
        <v>171218</v>
      </c>
      <c r="E21" s="29">
        <f t="shared" si="6"/>
        <v>0</v>
      </c>
      <c r="F21" s="29">
        <f t="shared" si="6"/>
        <v>0</v>
      </c>
      <c r="G21" s="29">
        <f t="shared" si="6"/>
        <v>32658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203876</v>
      </c>
      <c r="O21" s="41">
        <f t="shared" si="2"/>
        <v>111.04357298474946</v>
      </c>
      <c r="P21" s="9"/>
    </row>
    <row r="22" spans="1:119" ht="15.75" thickBot="1">
      <c r="A22" s="12"/>
      <c r="B22" s="42">
        <v>581</v>
      </c>
      <c r="C22" s="19" t="s">
        <v>54</v>
      </c>
      <c r="D22" s="43">
        <v>171218</v>
      </c>
      <c r="E22" s="43">
        <v>0</v>
      </c>
      <c r="F22" s="43">
        <v>0</v>
      </c>
      <c r="G22" s="43">
        <v>32658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203876</v>
      </c>
      <c r="O22" s="44">
        <f t="shared" si="2"/>
        <v>111.04357298474946</v>
      </c>
      <c r="P22" s="9"/>
    </row>
    <row r="23" spans="1:119" ht="16.5" thickBot="1">
      <c r="A23" s="13" t="s">
        <v>10</v>
      </c>
      <c r="B23" s="21"/>
      <c r="C23" s="20"/>
      <c r="D23" s="14">
        <f>SUM(D5,D12,D16,D19,D21)</f>
        <v>6780809</v>
      </c>
      <c r="E23" s="14">
        <f t="shared" ref="E23:M23" si="7">SUM(E5,E12,E16,E19,E21)</f>
        <v>0</v>
      </c>
      <c r="F23" s="14">
        <f t="shared" si="7"/>
        <v>0</v>
      </c>
      <c r="G23" s="14">
        <f t="shared" si="7"/>
        <v>118356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6899165</v>
      </c>
      <c r="O23" s="35">
        <f t="shared" si="2"/>
        <v>3757.7151416122006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69</v>
      </c>
      <c r="M25" s="157"/>
      <c r="N25" s="157"/>
      <c r="O25" s="39">
        <v>1836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39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1841749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1841749</v>
      </c>
      <c r="O5" s="30">
        <f t="shared" ref="O5:O23" si="2">(N5/O$25)</f>
        <v>1008.0727969348659</v>
      </c>
      <c r="P5" s="6"/>
    </row>
    <row r="6" spans="1:133">
      <c r="A6" s="12"/>
      <c r="B6" s="42">
        <v>511</v>
      </c>
      <c r="C6" s="19" t="s">
        <v>19</v>
      </c>
      <c r="D6" s="43">
        <v>23681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23681</v>
      </c>
      <c r="O6" s="44">
        <f t="shared" si="2"/>
        <v>12.96168582375479</v>
      </c>
      <c r="P6" s="9"/>
    </row>
    <row r="7" spans="1:133">
      <c r="A7" s="12"/>
      <c r="B7" s="42">
        <v>512</v>
      </c>
      <c r="C7" s="19" t="s">
        <v>20</v>
      </c>
      <c r="D7" s="43">
        <v>142190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142190</v>
      </c>
      <c r="O7" s="44">
        <f t="shared" si="2"/>
        <v>77.827038861521615</v>
      </c>
      <c r="P7" s="9"/>
    </row>
    <row r="8" spans="1:133">
      <c r="A8" s="12"/>
      <c r="B8" s="42">
        <v>513</v>
      </c>
      <c r="C8" s="19" t="s">
        <v>21</v>
      </c>
      <c r="D8" s="43">
        <v>343478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343478</v>
      </c>
      <c r="O8" s="44">
        <f t="shared" si="2"/>
        <v>188.00109469074985</v>
      </c>
      <c r="P8" s="9"/>
    </row>
    <row r="9" spans="1:133">
      <c r="A9" s="12"/>
      <c r="B9" s="42">
        <v>514</v>
      </c>
      <c r="C9" s="19" t="s">
        <v>22</v>
      </c>
      <c r="D9" s="43">
        <v>158651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158651</v>
      </c>
      <c r="O9" s="44">
        <f t="shared" si="2"/>
        <v>86.836891078270384</v>
      </c>
      <c r="P9" s="9"/>
    </row>
    <row r="10" spans="1:133">
      <c r="A10" s="12"/>
      <c r="B10" s="42">
        <v>515</v>
      </c>
      <c r="C10" s="19" t="s">
        <v>23</v>
      </c>
      <c r="D10" s="43">
        <v>1419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1419</v>
      </c>
      <c r="O10" s="44">
        <f t="shared" si="2"/>
        <v>0.77668308702791466</v>
      </c>
      <c r="P10" s="9"/>
    </row>
    <row r="11" spans="1:133">
      <c r="A11" s="12"/>
      <c r="B11" s="42">
        <v>519</v>
      </c>
      <c r="C11" s="19" t="s">
        <v>50</v>
      </c>
      <c r="D11" s="43">
        <v>1172330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1172330</v>
      </c>
      <c r="O11" s="44">
        <f t="shared" si="2"/>
        <v>641.6694033935413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3444436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3444436</v>
      </c>
      <c r="O12" s="41">
        <f t="shared" si="2"/>
        <v>1885.2961138478379</v>
      </c>
      <c r="P12" s="10"/>
    </row>
    <row r="13" spans="1:133">
      <c r="A13" s="12"/>
      <c r="B13" s="42">
        <v>521</v>
      </c>
      <c r="C13" s="19" t="s">
        <v>26</v>
      </c>
      <c r="D13" s="43">
        <v>2209757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2209757</v>
      </c>
      <c r="O13" s="44">
        <f t="shared" si="2"/>
        <v>1209.5002736726874</v>
      </c>
      <c r="P13" s="9"/>
    </row>
    <row r="14" spans="1:133">
      <c r="A14" s="12"/>
      <c r="B14" s="42">
        <v>522</v>
      </c>
      <c r="C14" s="19" t="s">
        <v>41</v>
      </c>
      <c r="D14" s="43">
        <v>1101207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1101207</v>
      </c>
      <c r="O14" s="44">
        <f t="shared" si="2"/>
        <v>602.74055829228246</v>
      </c>
      <c r="P14" s="9"/>
    </row>
    <row r="15" spans="1:133">
      <c r="A15" s="12"/>
      <c r="B15" s="42">
        <v>524</v>
      </c>
      <c r="C15" s="19" t="s">
        <v>27</v>
      </c>
      <c r="D15" s="43">
        <v>133472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133472</v>
      </c>
      <c r="O15" s="44">
        <f t="shared" si="2"/>
        <v>73.055281882868087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SUM(D17:D18)</f>
        <v>658160</v>
      </c>
      <c r="E16" s="29">
        <f t="shared" si="4"/>
        <v>0</v>
      </c>
      <c r="F16" s="29">
        <f t="shared" si="4"/>
        <v>0</v>
      </c>
      <c r="G16" s="29">
        <f t="shared" si="4"/>
        <v>174438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832598</v>
      </c>
      <c r="O16" s="41">
        <f t="shared" si="2"/>
        <v>455.71866447728519</v>
      </c>
      <c r="P16" s="10"/>
    </row>
    <row r="17" spans="1:119">
      <c r="A17" s="12"/>
      <c r="B17" s="42">
        <v>534</v>
      </c>
      <c r="C17" s="19" t="s">
        <v>51</v>
      </c>
      <c r="D17" s="43">
        <v>249853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249853</v>
      </c>
      <c r="O17" s="44">
        <f t="shared" si="2"/>
        <v>136.7558839627805</v>
      </c>
      <c r="P17" s="9"/>
    </row>
    <row r="18" spans="1:119">
      <c r="A18" s="12"/>
      <c r="B18" s="42">
        <v>539</v>
      </c>
      <c r="C18" s="19" t="s">
        <v>30</v>
      </c>
      <c r="D18" s="43">
        <v>408307</v>
      </c>
      <c r="E18" s="43">
        <v>0</v>
      </c>
      <c r="F18" s="43">
        <v>0</v>
      </c>
      <c r="G18" s="43">
        <v>174438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582745</v>
      </c>
      <c r="O18" s="44">
        <f t="shared" si="2"/>
        <v>318.96278051450463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252667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252667</v>
      </c>
      <c r="O19" s="41">
        <f t="shared" si="2"/>
        <v>138.29611384783797</v>
      </c>
      <c r="P19" s="10"/>
    </row>
    <row r="20" spans="1:119">
      <c r="A20" s="12"/>
      <c r="B20" s="42">
        <v>541</v>
      </c>
      <c r="C20" s="19" t="s">
        <v>52</v>
      </c>
      <c r="D20" s="43">
        <v>252667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252667</v>
      </c>
      <c r="O20" s="44">
        <f t="shared" si="2"/>
        <v>138.29611384783797</v>
      </c>
      <c r="P20" s="9"/>
    </row>
    <row r="21" spans="1:119" ht="15.75">
      <c r="A21" s="26" t="s">
        <v>53</v>
      </c>
      <c r="B21" s="27"/>
      <c r="C21" s="28"/>
      <c r="D21" s="29">
        <f t="shared" ref="D21:M21" si="6">SUM(D22:D22)</f>
        <v>188675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188675</v>
      </c>
      <c r="O21" s="41">
        <f t="shared" si="2"/>
        <v>103.27038861521621</v>
      </c>
      <c r="P21" s="9"/>
    </row>
    <row r="22" spans="1:119" ht="15.75" thickBot="1">
      <c r="A22" s="12"/>
      <c r="B22" s="42">
        <v>581</v>
      </c>
      <c r="C22" s="19" t="s">
        <v>54</v>
      </c>
      <c r="D22" s="43">
        <v>188675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188675</v>
      </c>
      <c r="O22" s="44">
        <f t="shared" si="2"/>
        <v>103.27038861521621</v>
      </c>
      <c r="P22" s="9"/>
    </row>
    <row r="23" spans="1:119" ht="16.5" thickBot="1">
      <c r="A23" s="13" t="s">
        <v>10</v>
      </c>
      <c r="B23" s="21"/>
      <c r="C23" s="20"/>
      <c r="D23" s="14">
        <f>SUM(D5,D12,D16,D19,D21)</f>
        <v>6385687</v>
      </c>
      <c r="E23" s="14">
        <f t="shared" ref="E23:M23" si="7">SUM(E5,E12,E16,E19,E21)</f>
        <v>0</v>
      </c>
      <c r="F23" s="14">
        <f t="shared" si="7"/>
        <v>0</v>
      </c>
      <c r="G23" s="14">
        <f t="shared" si="7"/>
        <v>174438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6560125</v>
      </c>
      <c r="O23" s="35">
        <f t="shared" si="2"/>
        <v>3590.6540777230434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67</v>
      </c>
      <c r="M25" s="157"/>
      <c r="N25" s="157"/>
      <c r="O25" s="39">
        <v>1827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39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1619667</v>
      </c>
      <c r="E5" s="24">
        <f t="shared" si="0"/>
        <v>0</v>
      </c>
      <c r="F5" s="24">
        <f t="shared" si="0"/>
        <v>0</v>
      </c>
      <c r="G5" s="24">
        <f t="shared" si="0"/>
        <v>33541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1653208</v>
      </c>
      <c r="O5" s="30">
        <f t="shared" ref="O5:O23" si="2">(N5/O$25)</f>
        <v>912.3664459161148</v>
      </c>
      <c r="P5" s="6"/>
    </row>
    <row r="6" spans="1:133">
      <c r="A6" s="12"/>
      <c r="B6" s="42">
        <v>511</v>
      </c>
      <c r="C6" s="19" t="s">
        <v>19</v>
      </c>
      <c r="D6" s="43">
        <v>23078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23078</v>
      </c>
      <c r="O6" s="44">
        <f t="shared" si="2"/>
        <v>12.736203090507725</v>
      </c>
      <c r="P6" s="9"/>
    </row>
    <row r="7" spans="1:133">
      <c r="A7" s="12"/>
      <c r="B7" s="42">
        <v>512</v>
      </c>
      <c r="C7" s="19" t="s">
        <v>20</v>
      </c>
      <c r="D7" s="43">
        <v>139604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139604</v>
      </c>
      <c r="O7" s="44">
        <f t="shared" si="2"/>
        <v>77.04415011037527</v>
      </c>
      <c r="P7" s="9"/>
    </row>
    <row r="8" spans="1:133">
      <c r="A8" s="12"/>
      <c r="B8" s="42">
        <v>513</v>
      </c>
      <c r="C8" s="19" t="s">
        <v>21</v>
      </c>
      <c r="D8" s="43">
        <v>310249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310249</v>
      </c>
      <c r="O8" s="44">
        <f t="shared" si="2"/>
        <v>171.2190949227373</v>
      </c>
      <c r="P8" s="9"/>
    </row>
    <row r="9" spans="1:133">
      <c r="A9" s="12"/>
      <c r="B9" s="42">
        <v>514</v>
      </c>
      <c r="C9" s="19" t="s">
        <v>22</v>
      </c>
      <c r="D9" s="43">
        <v>142611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142611</v>
      </c>
      <c r="O9" s="44">
        <f t="shared" si="2"/>
        <v>78.703642384105962</v>
      </c>
      <c r="P9" s="9"/>
    </row>
    <row r="10" spans="1:133">
      <c r="A10" s="12"/>
      <c r="B10" s="42">
        <v>515</v>
      </c>
      <c r="C10" s="19" t="s">
        <v>23</v>
      </c>
      <c r="D10" s="43">
        <v>2366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2366</v>
      </c>
      <c r="O10" s="44">
        <f t="shared" si="2"/>
        <v>1.3057395143487858</v>
      </c>
      <c r="P10" s="9"/>
    </row>
    <row r="11" spans="1:133">
      <c r="A11" s="12"/>
      <c r="B11" s="42">
        <v>519</v>
      </c>
      <c r="C11" s="19" t="s">
        <v>50</v>
      </c>
      <c r="D11" s="43">
        <v>1001759</v>
      </c>
      <c r="E11" s="43">
        <v>0</v>
      </c>
      <c r="F11" s="43">
        <v>0</v>
      </c>
      <c r="G11" s="43">
        <v>33541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1035300</v>
      </c>
      <c r="O11" s="44">
        <f t="shared" si="2"/>
        <v>571.35761589403978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3356729</v>
      </c>
      <c r="E12" s="29">
        <f t="shared" si="3"/>
        <v>0</v>
      </c>
      <c r="F12" s="29">
        <f t="shared" si="3"/>
        <v>0</v>
      </c>
      <c r="G12" s="29">
        <f t="shared" si="3"/>
        <v>79351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3436080</v>
      </c>
      <c r="O12" s="41">
        <f t="shared" si="2"/>
        <v>1896.2913907284769</v>
      </c>
      <c r="P12" s="10"/>
    </row>
    <row r="13" spans="1:133">
      <c r="A13" s="12"/>
      <c r="B13" s="42">
        <v>521</v>
      </c>
      <c r="C13" s="19" t="s">
        <v>26</v>
      </c>
      <c r="D13" s="43">
        <v>2154430</v>
      </c>
      <c r="E13" s="43">
        <v>0</v>
      </c>
      <c r="F13" s="43">
        <v>0</v>
      </c>
      <c r="G13" s="43">
        <v>79351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2233781</v>
      </c>
      <c r="O13" s="44">
        <f t="shared" si="2"/>
        <v>1232.7709713024283</v>
      </c>
      <c r="P13" s="9"/>
    </row>
    <row r="14" spans="1:133">
      <c r="A14" s="12"/>
      <c r="B14" s="42">
        <v>522</v>
      </c>
      <c r="C14" s="19" t="s">
        <v>41</v>
      </c>
      <c r="D14" s="43">
        <v>1058853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1058853</v>
      </c>
      <c r="O14" s="44">
        <f t="shared" si="2"/>
        <v>584.35596026490066</v>
      </c>
      <c r="P14" s="9"/>
    </row>
    <row r="15" spans="1:133">
      <c r="A15" s="12"/>
      <c r="B15" s="42">
        <v>524</v>
      </c>
      <c r="C15" s="19" t="s">
        <v>27</v>
      </c>
      <c r="D15" s="43">
        <v>143446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143446</v>
      </c>
      <c r="O15" s="44">
        <f t="shared" si="2"/>
        <v>79.164459161147903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SUM(D17:D18)</f>
        <v>527044</v>
      </c>
      <c r="E16" s="29">
        <f t="shared" si="4"/>
        <v>0</v>
      </c>
      <c r="F16" s="29">
        <f t="shared" si="4"/>
        <v>0</v>
      </c>
      <c r="G16" s="29">
        <f t="shared" si="4"/>
        <v>218908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745952</v>
      </c>
      <c r="O16" s="41">
        <f t="shared" si="2"/>
        <v>411.67328918322295</v>
      </c>
      <c r="P16" s="10"/>
    </row>
    <row r="17" spans="1:119">
      <c r="A17" s="12"/>
      <c r="B17" s="42">
        <v>534</v>
      </c>
      <c r="C17" s="19" t="s">
        <v>51</v>
      </c>
      <c r="D17" s="43">
        <v>244362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244362</v>
      </c>
      <c r="O17" s="44">
        <f t="shared" si="2"/>
        <v>134.85761589403972</v>
      </c>
      <c r="P17" s="9"/>
    </row>
    <row r="18" spans="1:119">
      <c r="A18" s="12"/>
      <c r="B18" s="42">
        <v>539</v>
      </c>
      <c r="C18" s="19" t="s">
        <v>30</v>
      </c>
      <c r="D18" s="43">
        <v>282682</v>
      </c>
      <c r="E18" s="43">
        <v>0</v>
      </c>
      <c r="F18" s="43">
        <v>0</v>
      </c>
      <c r="G18" s="43">
        <v>218908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501590</v>
      </c>
      <c r="O18" s="44">
        <f t="shared" si="2"/>
        <v>276.81567328918322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250136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250136</v>
      </c>
      <c r="O19" s="41">
        <f t="shared" si="2"/>
        <v>138.04415011037528</v>
      </c>
      <c r="P19" s="10"/>
    </row>
    <row r="20" spans="1:119">
      <c r="A20" s="12"/>
      <c r="B20" s="42">
        <v>541</v>
      </c>
      <c r="C20" s="19" t="s">
        <v>52</v>
      </c>
      <c r="D20" s="43">
        <v>250136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250136</v>
      </c>
      <c r="O20" s="44">
        <f t="shared" si="2"/>
        <v>138.04415011037528</v>
      </c>
      <c r="P20" s="9"/>
    </row>
    <row r="21" spans="1:119" ht="15.75">
      <c r="A21" s="26" t="s">
        <v>53</v>
      </c>
      <c r="B21" s="27"/>
      <c r="C21" s="28"/>
      <c r="D21" s="29">
        <f t="shared" ref="D21:M21" si="6">SUM(D22:D22)</f>
        <v>218500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218500</v>
      </c>
      <c r="O21" s="41">
        <f t="shared" si="2"/>
        <v>120.58498896247241</v>
      </c>
      <c r="P21" s="9"/>
    </row>
    <row r="22" spans="1:119" ht="15.75" thickBot="1">
      <c r="A22" s="12"/>
      <c r="B22" s="42">
        <v>581</v>
      </c>
      <c r="C22" s="19" t="s">
        <v>54</v>
      </c>
      <c r="D22" s="43">
        <v>218500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218500</v>
      </c>
      <c r="O22" s="44">
        <f t="shared" si="2"/>
        <v>120.58498896247241</v>
      </c>
      <c r="P22" s="9"/>
    </row>
    <row r="23" spans="1:119" ht="16.5" thickBot="1">
      <c r="A23" s="13" t="s">
        <v>10</v>
      </c>
      <c r="B23" s="21"/>
      <c r="C23" s="20"/>
      <c r="D23" s="14">
        <f>SUM(D5,D12,D16,D19,D21)</f>
        <v>5972076</v>
      </c>
      <c r="E23" s="14">
        <f t="shared" ref="E23:M23" si="7">SUM(E5,E12,E16,E19,E21)</f>
        <v>0</v>
      </c>
      <c r="F23" s="14">
        <f t="shared" si="7"/>
        <v>0</v>
      </c>
      <c r="G23" s="14">
        <f t="shared" si="7"/>
        <v>331800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6303876</v>
      </c>
      <c r="O23" s="35">
        <f t="shared" si="2"/>
        <v>3478.9602649006624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65</v>
      </c>
      <c r="M25" s="157"/>
      <c r="N25" s="157"/>
      <c r="O25" s="39">
        <v>1812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39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1561101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1561101</v>
      </c>
      <c r="O5" s="30">
        <f t="shared" ref="O5:O23" si="2">(N5/O$25)</f>
        <v>877.51602023608768</v>
      </c>
      <c r="P5" s="6"/>
    </row>
    <row r="6" spans="1:133">
      <c r="A6" s="12"/>
      <c r="B6" s="42">
        <v>511</v>
      </c>
      <c r="C6" s="19" t="s">
        <v>19</v>
      </c>
      <c r="D6" s="43">
        <v>22742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22742</v>
      </c>
      <c r="O6" s="44">
        <f t="shared" si="2"/>
        <v>12.783586284429454</v>
      </c>
      <c r="P6" s="9"/>
    </row>
    <row r="7" spans="1:133">
      <c r="A7" s="12"/>
      <c r="B7" s="42">
        <v>512</v>
      </c>
      <c r="C7" s="19" t="s">
        <v>20</v>
      </c>
      <c r="D7" s="43">
        <v>169430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169430</v>
      </c>
      <c r="O7" s="44">
        <f t="shared" si="2"/>
        <v>95.238898257448</v>
      </c>
      <c r="P7" s="9"/>
    </row>
    <row r="8" spans="1:133">
      <c r="A8" s="12"/>
      <c r="B8" s="42">
        <v>513</v>
      </c>
      <c r="C8" s="19" t="s">
        <v>21</v>
      </c>
      <c r="D8" s="43">
        <v>316710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316710</v>
      </c>
      <c r="O8" s="44">
        <f t="shared" si="2"/>
        <v>178.02698145025295</v>
      </c>
      <c r="P8" s="9"/>
    </row>
    <row r="9" spans="1:133">
      <c r="A9" s="12"/>
      <c r="B9" s="42">
        <v>514</v>
      </c>
      <c r="C9" s="19" t="s">
        <v>22</v>
      </c>
      <c r="D9" s="43">
        <v>100187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100187</v>
      </c>
      <c r="O9" s="44">
        <f t="shared" si="2"/>
        <v>56.316469926925237</v>
      </c>
      <c r="P9" s="9"/>
    </row>
    <row r="10" spans="1:133">
      <c r="A10" s="12"/>
      <c r="B10" s="42">
        <v>515</v>
      </c>
      <c r="C10" s="19" t="s">
        <v>23</v>
      </c>
      <c r="D10" s="43">
        <v>1885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1885</v>
      </c>
      <c r="O10" s="44">
        <f t="shared" si="2"/>
        <v>1.0595840359752671</v>
      </c>
      <c r="P10" s="9"/>
    </row>
    <row r="11" spans="1:133">
      <c r="A11" s="12"/>
      <c r="B11" s="42">
        <v>519</v>
      </c>
      <c r="C11" s="19" t="s">
        <v>50</v>
      </c>
      <c r="D11" s="43">
        <v>950147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950147</v>
      </c>
      <c r="O11" s="44">
        <f t="shared" si="2"/>
        <v>534.09050028105673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3331945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3331945</v>
      </c>
      <c r="O12" s="41">
        <f t="shared" si="2"/>
        <v>1872.9314221472737</v>
      </c>
      <c r="P12" s="10"/>
    </row>
    <row r="13" spans="1:133">
      <c r="A13" s="12"/>
      <c r="B13" s="42">
        <v>521</v>
      </c>
      <c r="C13" s="19" t="s">
        <v>26</v>
      </c>
      <c r="D13" s="43">
        <v>2132861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2132861</v>
      </c>
      <c r="O13" s="44">
        <f t="shared" si="2"/>
        <v>1198.9100618324901</v>
      </c>
      <c r="P13" s="9"/>
    </row>
    <row r="14" spans="1:133">
      <c r="A14" s="12"/>
      <c r="B14" s="42">
        <v>522</v>
      </c>
      <c r="C14" s="19" t="s">
        <v>41</v>
      </c>
      <c r="D14" s="43">
        <v>1018127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1018127</v>
      </c>
      <c r="O14" s="44">
        <f t="shared" si="2"/>
        <v>572.30297920179873</v>
      </c>
      <c r="P14" s="9"/>
    </row>
    <row r="15" spans="1:133">
      <c r="A15" s="12"/>
      <c r="B15" s="42">
        <v>524</v>
      </c>
      <c r="C15" s="19" t="s">
        <v>27</v>
      </c>
      <c r="D15" s="43">
        <v>180957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180957</v>
      </c>
      <c r="O15" s="44">
        <f t="shared" si="2"/>
        <v>101.71838111298483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SUM(D17:D18)</f>
        <v>523161</v>
      </c>
      <c r="E16" s="29">
        <f t="shared" si="4"/>
        <v>0</v>
      </c>
      <c r="F16" s="29">
        <f t="shared" si="4"/>
        <v>0</v>
      </c>
      <c r="G16" s="29">
        <f t="shared" si="4"/>
        <v>77733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600894</v>
      </c>
      <c r="O16" s="41">
        <f t="shared" si="2"/>
        <v>337.77065767284989</v>
      </c>
      <c r="P16" s="10"/>
    </row>
    <row r="17" spans="1:119">
      <c r="A17" s="12"/>
      <c r="B17" s="42">
        <v>534</v>
      </c>
      <c r="C17" s="19" t="s">
        <v>51</v>
      </c>
      <c r="D17" s="43">
        <v>243147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243147</v>
      </c>
      <c r="O17" s="44">
        <f t="shared" si="2"/>
        <v>136.67622259696458</v>
      </c>
      <c r="P17" s="9"/>
    </row>
    <row r="18" spans="1:119">
      <c r="A18" s="12"/>
      <c r="B18" s="42">
        <v>539</v>
      </c>
      <c r="C18" s="19" t="s">
        <v>30</v>
      </c>
      <c r="D18" s="43">
        <v>280014</v>
      </c>
      <c r="E18" s="43">
        <v>0</v>
      </c>
      <c r="F18" s="43">
        <v>0</v>
      </c>
      <c r="G18" s="43">
        <v>77733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357747</v>
      </c>
      <c r="O18" s="44">
        <f t="shared" si="2"/>
        <v>201.09443507588531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231395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231395</v>
      </c>
      <c r="O19" s="41">
        <f t="shared" si="2"/>
        <v>130.07026419336705</v>
      </c>
      <c r="P19" s="10"/>
    </row>
    <row r="20" spans="1:119">
      <c r="A20" s="12"/>
      <c r="B20" s="42">
        <v>541</v>
      </c>
      <c r="C20" s="19" t="s">
        <v>52</v>
      </c>
      <c r="D20" s="43">
        <v>231395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231395</v>
      </c>
      <c r="O20" s="44">
        <f t="shared" si="2"/>
        <v>130.07026419336705</v>
      </c>
      <c r="P20" s="9"/>
    </row>
    <row r="21" spans="1:119" ht="15.75">
      <c r="A21" s="26" t="s">
        <v>53</v>
      </c>
      <c r="B21" s="27"/>
      <c r="C21" s="28"/>
      <c r="D21" s="29">
        <f t="shared" ref="D21:M21" si="6">SUM(D22:D22)</f>
        <v>180000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180000</v>
      </c>
      <c r="O21" s="41">
        <f t="shared" si="2"/>
        <v>101.1804384485666</v>
      </c>
      <c r="P21" s="9"/>
    </row>
    <row r="22" spans="1:119" ht="15.75" thickBot="1">
      <c r="A22" s="12"/>
      <c r="B22" s="42">
        <v>581</v>
      </c>
      <c r="C22" s="19" t="s">
        <v>54</v>
      </c>
      <c r="D22" s="43">
        <v>180000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180000</v>
      </c>
      <c r="O22" s="44">
        <f t="shared" si="2"/>
        <v>101.1804384485666</v>
      </c>
      <c r="P22" s="9"/>
    </row>
    <row r="23" spans="1:119" ht="16.5" thickBot="1">
      <c r="A23" s="13" t="s">
        <v>10</v>
      </c>
      <c r="B23" s="21"/>
      <c r="C23" s="20"/>
      <c r="D23" s="14">
        <f>SUM(D5,D12,D16,D19,D21)</f>
        <v>5827602</v>
      </c>
      <c r="E23" s="14">
        <f t="shared" ref="E23:M23" si="7">SUM(E5,E12,E16,E19,E21)</f>
        <v>0</v>
      </c>
      <c r="F23" s="14">
        <f t="shared" si="7"/>
        <v>0</v>
      </c>
      <c r="G23" s="14">
        <f t="shared" si="7"/>
        <v>77733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5905335</v>
      </c>
      <c r="O23" s="35">
        <f t="shared" si="2"/>
        <v>3319.4688026981448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63</v>
      </c>
      <c r="M25" s="157"/>
      <c r="N25" s="157"/>
      <c r="O25" s="39">
        <v>1779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39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1587646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1587646</v>
      </c>
      <c r="O5" s="30">
        <f t="shared" ref="O5:O23" si="2">(N5/O$25)</f>
        <v>884.97547380156072</v>
      </c>
      <c r="P5" s="6"/>
    </row>
    <row r="6" spans="1:133">
      <c r="A6" s="12"/>
      <c r="B6" s="42">
        <v>511</v>
      </c>
      <c r="C6" s="19" t="s">
        <v>19</v>
      </c>
      <c r="D6" s="43">
        <v>22080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22080</v>
      </c>
      <c r="O6" s="44">
        <f t="shared" si="2"/>
        <v>12.307692307692308</v>
      </c>
      <c r="P6" s="9"/>
    </row>
    <row r="7" spans="1:133">
      <c r="A7" s="12"/>
      <c r="B7" s="42">
        <v>512</v>
      </c>
      <c r="C7" s="19" t="s">
        <v>20</v>
      </c>
      <c r="D7" s="43">
        <v>135435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135435</v>
      </c>
      <c r="O7" s="44">
        <f t="shared" si="2"/>
        <v>75.493311036789294</v>
      </c>
      <c r="P7" s="9"/>
    </row>
    <row r="8" spans="1:133">
      <c r="A8" s="12"/>
      <c r="B8" s="42">
        <v>513</v>
      </c>
      <c r="C8" s="19" t="s">
        <v>21</v>
      </c>
      <c r="D8" s="43">
        <v>279292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279292</v>
      </c>
      <c r="O8" s="44">
        <f t="shared" si="2"/>
        <v>155.68115942028984</v>
      </c>
      <c r="P8" s="9"/>
    </row>
    <row r="9" spans="1:133">
      <c r="A9" s="12"/>
      <c r="B9" s="42">
        <v>514</v>
      </c>
      <c r="C9" s="19" t="s">
        <v>22</v>
      </c>
      <c r="D9" s="43">
        <v>209836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209836</v>
      </c>
      <c r="O9" s="44">
        <f t="shared" si="2"/>
        <v>116.96544035674471</v>
      </c>
      <c r="P9" s="9"/>
    </row>
    <row r="10" spans="1:133">
      <c r="A10" s="12"/>
      <c r="B10" s="42">
        <v>515</v>
      </c>
      <c r="C10" s="19" t="s">
        <v>23</v>
      </c>
      <c r="D10" s="43">
        <v>2575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2575</v>
      </c>
      <c r="O10" s="44">
        <f t="shared" si="2"/>
        <v>1.435340022296544</v>
      </c>
      <c r="P10" s="9"/>
    </row>
    <row r="11" spans="1:133">
      <c r="A11" s="12"/>
      <c r="B11" s="42">
        <v>519</v>
      </c>
      <c r="C11" s="19" t="s">
        <v>50</v>
      </c>
      <c r="D11" s="43">
        <v>938428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938428</v>
      </c>
      <c r="O11" s="44">
        <f t="shared" si="2"/>
        <v>523.09253065774806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2975645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2975645</v>
      </c>
      <c r="O12" s="41">
        <f t="shared" si="2"/>
        <v>1658.6649944258641</v>
      </c>
      <c r="P12" s="10"/>
    </row>
    <row r="13" spans="1:133">
      <c r="A13" s="12"/>
      <c r="B13" s="42">
        <v>521</v>
      </c>
      <c r="C13" s="19" t="s">
        <v>26</v>
      </c>
      <c r="D13" s="43">
        <v>1842531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1842531</v>
      </c>
      <c r="O13" s="44">
        <f t="shared" si="2"/>
        <v>1027.051839464883</v>
      </c>
      <c r="P13" s="9"/>
    </row>
    <row r="14" spans="1:133">
      <c r="A14" s="12"/>
      <c r="B14" s="42">
        <v>522</v>
      </c>
      <c r="C14" s="19" t="s">
        <v>41</v>
      </c>
      <c r="D14" s="43">
        <v>978969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978969</v>
      </c>
      <c r="O14" s="44">
        <f t="shared" si="2"/>
        <v>545.69063545150505</v>
      </c>
      <c r="P14" s="9"/>
    </row>
    <row r="15" spans="1:133">
      <c r="A15" s="12"/>
      <c r="B15" s="42">
        <v>524</v>
      </c>
      <c r="C15" s="19" t="s">
        <v>27</v>
      </c>
      <c r="D15" s="43">
        <v>154145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154145</v>
      </c>
      <c r="O15" s="44">
        <f t="shared" si="2"/>
        <v>85.922519509476032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SUM(D17:D18)</f>
        <v>470666</v>
      </c>
      <c r="E16" s="29">
        <f t="shared" si="4"/>
        <v>0</v>
      </c>
      <c r="F16" s="29">
        <f t="shared" si="4"/>
        <v>0</v>
      </c>
      <c r="G16" s="29">
        <f t="shared" si="4"/>
        <v>261739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732405</v>
      </c>
      <c r="O16" s="41">
        <f t="shared" si="2"/>
        <v>408.25250836120404</v>
      </c>
      <c r="P16" s="10"/>
    </row>
    <row r="17" spans="1:119">
      <c r="A17" s="12"/>
      <c r="B17" s="42">
        <v>534</v>
      </c>
      <c r="C17" s="19" t="s">
        <v>51</v>
      </c>
      <c r="D17" s="43">
        <v>243635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243635</v>
      </c>
      <c r="O17" s="44">
        <f t="shared" si="2"/>
        <v>135.80546265328874</v>
      </c>
      <c r="P17" s="9"/>
    </row>
    <row r="18" spans="1:119">
      <c r="A18" s="12"/>
      <c r="B18" s="42">
        <v>539</v>
      </c>
      <c r="C18" s="19" t="s">
        <v>30</v>
      </c>
      <c r="D18" s="43">
        <v>227031</v>
      </c>
      <c r="E18" s="43">
        <v>0</v>
      </c>
      <c r="F18" s="43">
        <v>0</v>
      </c>
      <c r="G18" s="43">
        <v>261739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488770</v>
      </c>
      <c r="O18" s="44">
        <f t="shared" si="2"/>
        <v>272.44704570791527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248006</v>
      </c>
      <c r="E19" s="29">
        <f t="shared" si="5"/>
        <v>0</v>
      </c>
      <c r="F19" s="29">
        <f t="shared" si="5"/>
        <v>0</v>
      </c>
      <c r="G19" s="29">
        <f t="shared" si="5"/>
        <v>37827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285833</v>
      </c>
      <c r="O19" s="41">
        <f t="shared" si="2"/>
        <v>159.32720178372352</v>
      </c>
      <c r="P19" s="10"/>
    </row>
    <row r="20" spans="1:119">
      <c r="A20" s="12"/>
      <c r="B20" s="42">
        <v>541</v>
      </c>
      <c r="C20" s="19" t="s">
        <v>52</v>
      </c>
      <c r="D20" s="43">
        <v>248006</v>
      </c>
      <c r="E20" s="43">
        <v>0</v>
      </c>
      <c r="F20" s="43">
        <v>0</v>
      </c>
      <c r="G20" s="43">
        <v>37827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285833</v>
      </c>
      <c r="O20" s="44">
        <f t="shared" si="2"/>
        <v>159.32720178372352</v>
      </c>
      <c r="P20" s="9"/>
    </row>
    <row r="21" spans="1:119" ht="15.75">
      <c r="A21" s="26" t="s">
        <v>53</v>
      </c>
      <c r="B21" s="27"/>
      <c r="C21" s="28"/>
      <c r="D21" s="29">
        <f t="shared" ref="D21:M21" si="6">SUM(D22:D22)</f>
        <v>150000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150000</v>
      </c>
      <c r="O21" s="41">
        <f t="shared" si="2"/>
        <v>83.61204013377926</v>
      </c>
      <c r="P21" s="9"/>
    </row>
    <row r="22" spans="1:119" ht="15.75" thickBot="1">
      <c r="A22" s="12"/>
      <c r="B22" s="42">
        <v>581</v>
      </c>
      <c r="C22" s="19" t="s">
        <v>54</v>
      </c>
      <c r="D22" s="43">
        <v>150000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150000</v>
      </c>
      <c r="O22" s="44">
        <f t="shared" si="2"/>
        <v>83.61204013377926</v>
      </c>
      <c r="P22" s="9"/>
    </row>
    <row r="23" spans="1:119" ht="16.5" thickBot="1">
      <c r="A23" s="13" t="s">
        <v>10</v>
      </c>
      <c r="B23" s="21"/>
      <c r="C23" s="20"/>
      <c r="D23" s="14">
        <f>SUM(D5,D12,D16,D19,D21)</f>
        <v>5431963</v>
      </c>
      <c r="E23" s="14">
        <f t="shared" ref="E23:M23" si="7">SUM(E5,E12,E16,E19,E21)</f>
        <v>0</v>
      </c>
      <c r="F23" s="14">
        <f t="shared" si="7"/>
        <v>0</v>
      </c>
      <c r="G23" s="14">
        <f t="shared" si="7"/>
        <v>299566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5731529</v>
      </c>
      <c r="O23" s="35">
        <f t="shared" si="2"/>
        <v>3194.8322185061315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61</v>
      </c>
      <c r="M25" s="157"/>
      <c r="N25" s="157"/>
      <c r="O25" s="39">
        <v>1794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39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2024-11-04T21:13:10Z</cp:lastPrinted>
  <dcterms:created xsi:type="dcterms:W3CDTF">2000-08-31T21:26:31Z</dcterms:created>
  <dcterms:modified xsi:type="dcterms:W3CDTF">2024-11-04T21:13:21Z</dcterms:modified>
</cp:coreProperties>
</file>