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48" documentId="11_AEB21A218DD10B71BF039CF94A65A0187E48A7E3" xr6:coauthVersionLast="47" xr6:coauthVersionMax="47" xr10:uidLastSave="{7A54801E-9AC4-4795-AE84-7E16EE50C962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'2008'!$A$1:$O$28</definedName>
    <definedName name="_xlnm.Print_Area" localSheetId="14">'2009'!$A$1:$O$28</definedName>
    <definedName name="_xlnm.Print_Area" localSheetId="13">'2010'!$A$1:$O$28</definedName>
    <definedName name="_xlnm.Print_Area" localSheetId="12">'2011'!$A$1:$O$28</definedName>
    <definedName name="_xlnm.Print_Area" localSheetId="11">'2012'!$A$1:$O$28</definedName>
    <definedName name="_xlnm.Print_Area" localSheetId="10">'2013'!$A$1:$O$27</definedName>
    <definedName name="_xlnm.Print_Area" localSheetId="9">'2014'!$A$1:$O$28</definedName>
    <definedName name="_xlnm.Print_Area" localSheetId="8">'2015'!$A$1:$O$27</definedName>
    <definedName name="_xlnm.Print_Area" localSheetId="7">'2016'!$A$1:$O$27</definedName>
    <definedName name="_xlnm.Print_Area" localSheetId="6">'2017'!$A$1:$O$29</definedName>
    <definedName name="_xlnm.Print_Area" localSheetId="5">'2018'!$A$1:$O$30</definedName>
    <definedName name="_xlnm.Print_Area" localSheetId="4">'2019'!$A$1:$O$28</definedName>
    <definedName name="_xlnm.Print_Area" localSheetId="3">'2020'!$A$1:$O$30</definedName>
    <definedName name="_xlnm.Print_Area" localSheetId="2">'2021'!$A$1:$P$27</definedName>
    <definedName name="_xlnm.Print_Area" localSheetId="1">'2022'!$A$1:$P$29</definedName>
    <definedName name="_xlnm.Print_Area" localSheetId="0">'2023'!$A$1:$P$27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48" l="1"/>
  <c r="F23" i="48"/>
  <c r="G23" i="48"/>
  <c r="H23" i="48"/>
  <c r="I23" i="48"/>
  <c r="J23" i="48"/>
  <c r="K23" i="48"/>
  <c r="L23" i="48"/>
  <c r="M23" i="48"/>
  <c r="N23" i="48"/>
  <c r="D23" i="48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1" i="48" s="1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1" i="48" l="1"/>
  <c r="P11" i="48" s="1"/>
  <c r="O5" i="48"/>
  <c r="P5" i="48" s="1"/>
  <c r="O14" i="48"/>
  <c r="P14" i="48" s="1"/>
  <c r="O19" i="48"/>
  <c r="P19" i="48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F25" i="47" s="1"/>
  <c r="E5" i="47"/>
  <c r="E25" i="47" s="1"/>
  <c r="D5" i="47"/>
  <c r="D25" i="47" s="1"/>
  <c r="O23" i="48" l="1"/>
  <c r="P23" i="48" s="1"/>
  <c r="K25" i="47"/>
  <c r="N25" i="47"/>
  <c r="H25" i="47"/>
  <c r="L25" i="47"/>
  <c r="I25" i="47"/>
  <c r="G25" i="47"/>
  <c r="J25" i="47"/>
  <c r="M25" i="47"/>
  <c r="O23" i="47"/>
  <c r="P23" i="47" s="1"/>
  <c r="O21" i="47"/>
  <c r="P21" i="47" s="1"/>
  <c r="O19" i="47"/>
  <c r="P19" i="47" s="1"/>
  <c r="O14" i="47"/>
  <c r="P14" i="47" s="1"/>
  <c r="O11" i="47"/>
  <c r="P11" i="47" s="1"/>
  <c r="O5" i="47"/>
  <c r="P5" i="47" s="1"/>
  <c r="K23" i="46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 s="1"/>
  <c r="N19" i="46"/>
  <c r="M19" i="46"/>
  <c r="L19" i="46"/>
  <c r="K19" i="46"/>
  <c r="J19" i="46"/>
  <c r="I19" i="46"/>
  <c r="H19" i="46"/>
  <c r="G19" i="46"/>
  <c r="G23" i="46" s="1"/>
  <c r="F19" i="46"/>
  <c r="F23" i="46" s="1"/>
  <c r="E19" i="46"/>
  <c r="D19" i="46"/>
  <c r="O18" i="46"/>
  <c r="P18" i="46" s="1"/>
  <c r="O17" i="46"/>
  <c r="P17" i="46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D23" i="46" s="1"/>
  <c r="O13" i="46"/>
  <c r="P13" i="46" s="1"/>
  <c r="O12" i="46"/>
  <c r="P12" i="46" s="1"/>
  <c r="N11" i="46"/>
  <c r="M11" i="46"/>
  <c r="L11" i="46"/>
  <c r="K11" i="46"/>
  <c r="J11" i="46"/>
  <c r="I11" i="46"/>
  <c r="H11" i="46"/>
  <c r="G11" i="46"/>
  <c r="F11" i="46"/>
  <c r="E11" i="46"/>
  <c r="D11" i="46"/>
  <c r="O11" i="46" s="1"/>
  <c r="P11" i="46" s="1"/>
  <c r="O10" i="46"/>
  <c r="P10" i="46" s="1"/>
  <c r="O9" i="46"/>
  <c r="P9" i="46" s="1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25" i="45"/>
  <c r="O25" i="45" s="1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N20" i="45" s="1"/>
  <c r="O20" i="45" s="1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/>
  <c r="M11" i="45"/>
  <c r="L11" i="45"/>
  <c r="K11" i="45"/>
  <c r="J11" i="45"/>
  <c r="I11" i="45"/>
  <c r="H11" i="45"/>
  <c r="G11" i="45"/>
  <c r="G26" i="45" s="1"/>
  <c r="F11" i="45"/>
  <c r="F26" i="45" s="1"/>
  <c r="E11" i="45"/>
  <c r="D11" i="45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M19" i="44"/>
  <c r="L19" i="44"/>
  <c r="K19" i="44"/>
  <c r="J19" i="44"/>
  <c r="I19" i="44"/>
  <c r="H19" i="44"/>
  <c r="G19" i="44"/>
  <c r="F19" i="44"/>
  <c r="E19" i="44"/>
  <c r="N19" i="44" s="1"/>
  <c r="O19" i="44" s="1"/>
  <c r="D19" i="44"/>
  <c r="N18" i="44"/>
  <c r="O18" i="44"/>
  <c r="N17" i="44"/>
  <c r="O17" i="44" s="1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G24" i="44" s="1"/>
  <c r="F13" i="44"/>
  <c r="E13" i="44"/>
  <c r="D13" i="44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/>
  <c r="N7" i="44"/>
  <c r="O7" i="44" s="1"/>
  <c r="N6" i="44"/>
  <c r="O6" i="44"/>
  <c r="M5" i="44"/>
  <c r="L5" i="44"/>
  <c r="L24" i="44" s="1"/>
  <c r="K5" i="44"/>
  <c r="J5" i="44"/>
  <c r="I5" i="44"/>
  <c r="H5" i="44"/>
  <c r="G5" i="44"/>
  <c r="F5" i="44"/>
  <c r="E5" i="44"/>
  <c r="D5" i="44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M10" i="43"/>
  <c r="L10" i="43"/>
  <c r="L26" i="43" s="1"/>
  <c r="K10" i="43"/>
  <c r="J10" i="43"/>
  <c r="I10" i="43"/>
  <c r="H10" i="43"/>
  <c r="G10" i="43"/>
  <c r="F10" i="43"/>
  <c r="E10" i="43"/>
  <c r="D10" i="43"/>
  <c r="N9" i="43"/>
  <c r="O9" i="43" s="1"/>
  <c r="N8" i="43"/>
  <c r="O8" i="43"/>
  <c r="N7" i="43"/>
  <c r="O7" i="43" s="1"/>
  <c r="N6" i="43"/>
  <c r="O6" i="43" s="1"/>
  <c r="M5" i="43"/>
  <c r="L5" i="43"/>
  <c r="K5" i="43"/>
  <c r="K26" i="43" s="1"/>
  <c r="J5" i="43"/>
  <c r="I5" i="43"/>
  <c r="H5" i="43"/>
  <c r="G5" i="43"/>
  <c r="F5" i="43"/>
  <c r="F26" i="43" s="1"/>
  <c r="E5" i="43"/>
  <c r="D5" i="43"/>
  <c r="D26" i="43" s="1"/>
  <c r="N24" i="42"/>
  <c r="O24" i="42" s="1"/>
  <c r="N23" i="42"/>
  <c r="O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M10" i="42"/>
  <c r="L10" i="42"/>
  <c r="K10" i="42"/>
  <c r="J10" i="42"/>
  <c r="I10" i="42"/>
  <c r="H10" i="42"/>
  <c r="G10" i="42"/>
  <c r="F10" i="42"/>
  <c r="E10" i="42"/>
  <c r="D10" i="42"/>
  <c r="N9" i="42"/>
  <c r="O9" i="42"/>
  <c r="N8" i="42"/>
  <c r="O8" i="42" s="1"/>
  <c r="N7" i="42"/>
  <c r="O7" i="42" s="1"/>
  <c r="N6" i="42"/>
  <c r="O6" i="42" s="1"/>
  <c r="M5" i="42"/>
  <c r="M25" i="42" s="1"/>
  <c r="L5" i="42"/>
  <c r="K5" i="42"/>
  <c r="J5" i="42"/>
  <c r="I5" i="42"/>
  <c r="H5" i="42"/>
  <c r="G5" i="42"/>
  <c r="F5" i="42"/>
  <c r="E5" i="42"/>
  <c r="D5" i="42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M10" i="41"/>
  <c r="L10" i="41"/>
  <c r="K10" i="41"/>
  <c r="J10" i="41"/>
  <c r="I10" i="41"/>
  <c r="H10" i="41"/>
  <c r="H23" i="41" s="1"/>
  <c r="G10" i="41"/>
  <c r="F10" i="41"/>
  <c r="E10" i="41"/>
  <c r="D10" i="4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I23" i="41" s="1"/>
  <c r="H5" i="41"/>
  <c r="G5" i="41"/>
  <c r="F5" i="41"/>
  <c r="E5" i="41"/>
  <c r="E23" i="41" s="1"/>
  <c r="D5" i="41"/>
  <c r="D23" i="41" s="1"/>
  <c r="F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M18" i="40"/>
  <c r="L18" i="40"/>
  <c r="K18" i="40"/>
  <c r="J18" i="40"/>
  <c r="I18" i="40"/>
  <c r="H18" i="40"/>
  <c r="G18" i="40"/>
  <c r="G23" i="40" s="1"/>
  <c r="F18" i="40"/>
  <c r="E18" i="40"/>
  <c r="D18" i="40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 s="1"/>
  <c r="N7" i="40"/>
  <c r="O7" i="40"/>
  <c r="N6" i="40"/>
  <c r="O6" i="40" s="1"/>
  <c r="M5" i="40"/>
  <c r="M23" i="40" s="1"/>
  <c r="L5" i="40"/>
  <c r="L23" i="40" s="1"/>
  <c r="K5" i="40"/>
  <c r="K23" i="40" s="1"/>
  <c r="J5" i="40"/>
  <c r="I5" i="40"/>
  <c r="H5" i="40"/>
  <c r="G5" i="40"/>
  <c r="F5" i="40"/>
  <c r="E5" i="40"/>
  <c r="D5" i="40"/>
  <c r="N23" i="39"/>
  <c r="O23" i="39" s="1"/>
  <c r="N22" i="39"/>
  <c r="O22" i="39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N18" i="39" s="1"/>
  <c r="O18" i="39" s="1"/>
  <c r="D18" i="39"/>
  <c r="N17" i="39"/>
  <c r="O17" i="39" s="1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 s="1"/>
  <c r="N11" i="39"/>
  <c r="O11" i="39" s="1"/>
  <c r="M10" i="39"/>
  <c r="L10" i="39"/>
  <c r="K10" i="39"/>
  <c r="J10" i="39"/>
  <c r="J24" i="39" s="1"/>
  <c r="I10" i="39"/>
  <c r="H10" i="39"/>
  <c r="H24" i="39" s="1"/>
  <c r="G10" i="39"/>
  <c r="F10" i="39"/>
  <c r="E10" i="39"/>
  <c r="N10" i="39" s="1"/>
  <c r="O10" i="39" s="1"/>
  <c r="D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N14" i="38"/>
  <c r="O14" i="38"/>
  <c r="M13" i="38"/>
  <c r="M23" i="38" s="1"/>
  <c r="L13" i="38"/>
  <c r="K13" i="38"/>
  <c r="J13" i="38"/>
  <c r="I13" i="38"/>
  <c r="H13" i="38"/>
  <c r="G13" i="38"/>
  <c r="G23" i="38" s="1"/>
  <c r="F13" i="38"/>
  <c r="E13" i="38"/>
  <c r="D13" i="38"/>
  <c r="N12" i="38"/>
  <c r="O12" i="38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10" i="38" s="1"/>
  <c r="O10" i="38" s="1"/>
  <c r="N9" i="38"/>
  <c r="O9" i="38"/>
  <c r="N8" i="38"/>
  <c r="O8" i="38" s="1"/>
  <c r="N7" i="38"/>
  <c r="O7" i="38"/>
  <c r="N6" i="38"/>
  <c r="O6" i="38" s="1"/>
  <c r="M5" i="38"/>
  <c r="L5" i="38"/>
  <c r="K5" i="38"/>
  <c r="J5" i="38"/>
  <c r="I5" i="38"/>
  <c r="I23" i="38" s="1"/>
  <c r="H5" i="38"/>
  <c r="H23" i="38" s="1"/>
  <c r="G5" i="38"/>
  <c r="F5" i="38"/>
  <c r="E5" i="38"/>
  <c r="D5" i="38"/>
  <c r="N23" i="37"/>
  <c r="O23" i="37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F24" i="37" s="1"/>
  <c r="E14" i="37"/>
  <c r="E24" i="37" s="1"/>
  <c r="D14" i="37"/>
  <c r="N13" i="37"/>
  <c r="O13" i="37"/>
  <c r="N12" i="37"/>
  <c r="O12" i="37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/>
  <c r="N8" i="37"/>
  <c r="O8" i="37" s="1"/>
  <c r="N7" i="37"/>
  <c r="O7" i="37" s="1"/>
  <c r="N6" i="37"/>
  <c r="O6" i="37" s="1"/>
  <c r="M5" i="37"/>
  <c r="M24" i="37" s="1"/>
  <c r="L5" i="37"/>
  <c r="L24" i="37"/>
  <c r="K5" i="37"/>
  <c r="J5" i="37"/>
  <c r="I5" i="37"/>
  <c r="H5" i="37"/>
  <c r="G5" i="37"/>
  <c r="F5" i="37"/>
  <c r="E5" i="37"/>
  <c r="D5" i="37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F24" i="36" s="1"/>
  <c r="E19" i="36"/>
  <c r="D19" i="36"/>
  <c r="N19" i="36" s="1"/>
  <c r="O19" i="36" s="1"/>
  <c r="N18" i="36"/>
  <c r="O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/>
  <c r="M11" i="36"/>
  <c r="M24" i="36" s="1"/>
  <c r="L11" i="36"/>
  <c r="K11" i="36"/>
  <c r="K24" i="36" s="1"/>
  <c r="J11" i="36"/>
  <c r="I11" i="36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I24" i="36" s="1"/>
  <c r="H5" i="36"/>
  <c r="G5" i="36"/>
  <c r="G24" i="36" s="1"/>
  <c r="F5" i="36"/>
  <c r="E5" i="36"/>
  <c r="D5" i="36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G24" i="35" s="1"/>
  <c r="F11" i="35"/>
  <c r="E11" i="35"/>
  <c r="D11" i="35"/>
  <c r="D24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G24" i="34" s="1"/>
  <c r="F14" i="34"/>
  <c r="E14" i="34"/>
  <c r="N14" i="34" s="1"/>
  <c r="O14" i="34" s="1"/>
  <c r="D14" i="34"/>
  <c r="N13" i="34"/>
  <c r="O13" i="34" s="1"/>
  <c r="N12" i="34"/>
  <c r="O12" i="34"/>
  <c r="M11" i="34"/>
  <c r="M24" i="34" s="1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L24" i="34" s="1"/>
  <c r="K5" i="34"/>
  <c r="J5" i="34"/>
  <c r="J24" i="34" s="1"/>
  <c r="I5" i="34"/>
  <c r="H5" i="34"/>
  <c r="G5" i="34"/>
  <c r="F5" i="34"/>
  <c r="E5" i="34"/>
  <c r="D5" i="34"/>
  <c r="N20" i="33"/>
  <c r="O20" i="33" s="1"/>
  <c r="N15" i="33"/>
  <c r="O15" i="33"/>
  <c r="N16" i="33"/>
  <c r="O16" i="33" s="1"/>
  <c r="N17" i="33"/>
  <c r="O17" i="33"/>
  <c r="N18" i="33"/>
  <c r="O18" i="33" s="1"/>
  <c r="E19" i="33"/>
  <c r="F19" i="33"/>
  <c r="G19" i="33"/>
  <c r="H19" i="33"/>
  <c r="I19" i="33"/>
  <c r="J19" i="33"/>
  <c r="K19" i="33"/>
  <c r="L19" i="33"/>
  <c r="M19" i="33"/>
  <c r="D19" i="33"/>
  <c r="E14" i="33"/>
  <c r="F14" i="33"/>
  <c r="G14" i="33"/>
  <c r="H14" i="33"/>
  <c r="I14" i="33"/>
  <c r="J14" i="33"/>
  <c r="K14" i="33"/>
  <c r="L14" i="33"/>
  <c r="M14" i="33"/>
  <c r="D14" i="33"/>
  <c r="N14" i="33" s="1"/>
  <c r="O14" i="33" s="1"/>
  <c r="E11" i="33"/>
  <c r="E24" i="33" s="1"/>
  <c r="F11" i="33"/>
  <c r="G11" i="33"/>
  <c r="H11" i="33"/>
  <c r="I11" i="33"/>
  <c r="I24" i="33" s="1"/>
  <c r="J11" i="33"/>
  <c r="K11" i="33"/>
  <c r="L11" i="33"/>
  <c r="M11" i="33"/>
  <c r="D11" i="33"/>
  <c r="E5" i="33"/>
  <c r="F5" i="33"/>
  <c r="G5" i="33"/>
  <c r="H5" i="33"/>
  <c r="I5" i="33"/>
  <c r="J5" i="33"/>
  <c r="K5" i="33"/>
  <c r="K24" i="33" s="1"/>
  <c r="L5" i="33"/>
  <c r="L24" i="33" s="1"/>
  <c r="M5" i="33"/>
  <c r="M24" i="33" s="1"/>
  <c r="D5" i="33"/>
  <c r="D24" i="33" s="1"/>
  <c r="N23" i="33"/>
  <c r="O23" i="33" s="1"/>
  <c r="N22" i="33"/>
  <c r="O22" i="33" s="1"/>
  <c r="E21" i="33"/>
  <c r="F21" i="33"/>
  <c r="G21" i="33"/>
  <c r="H21" i="33"/>
  <c r="I21" i="33"/>
  <c r="J21" i="33"/>
  <c r="K21" i="33"/>
  <c r="L21" i="33"/>
  <c r="M21" i="33"/>
  <c r="D21" i="33"/>
  <c r="N13" i="33"/>
  <c r="O13" i="33" s="1"/>
  <c r="N7" i="33"/>
  <c r="O7" i="33" s="1"/>
  <c r="N8" i="33"/>
  <c r="O8" i="33" s="1"/>
  <c r="N9" i="33"/>
  <c r="O9" i="33"/>
  <c r="N10" i="33"/>
  <c r="O10" i="33" s="1"/>
  <c r="N6" i="33"/>
  <c r="O6" i="33" s="1"/>
  <c r="N12" i="33"/>
  <c r="O12" i="33"/>
  <c r="D24" i="37"/>
  <c r="N5" i="43" l="1"/>
  <c r="O5" i="43" s="1"/>
  <c r="N24" i="45"/>
  <c r="O24" i="45" s="1"/>
  <c r="N10" i="43"/>
  <c r="O10" i="43" s="1"/>
  <c r="J24" i="33"/>
  <c r="H24" i="35"/>
  <c r="J24" i="35"/>
  <c r="N14" i="37"/>
  <c r="O14" i="37" s="1"/>
  <c r="F23" i="38"/>
  <c r="F25" i="42"/>
  <c r="N10" i="44"/>
  <c r="O10" i="44" s="1"/>
  <c r="N11" i="45"/>
  <c r="O11" i="45" s="1"/>
  <c r="N5" i="35"/>
  <c r="O5" i="35" s="1"/>
  <c r="K24" i="39"/>
  <c r="M24" i="39"/>
  <c r="J23" i="41"/>
  <c r="N21" i="42"/>
  <c r="O21" i="42" s="1"/>
  <c r="M26" i="43"/>
  <c r="J26" i="45"/>
  <c r="E23" i="46"/>
  <c r="O23" i="46" s="1"/>
  <c r="P23" i="46" s="1"/>
  <c r="H24" i="33"/>
  <c r="L24" i="39"/>
  <c r="F24" i="39"/>
  <c r="K23" i="41"/>
  <c r="N13" i="44"/>
  <c r="O13" i="44" s="1"/>
  <c r="I26" i="45"/>
  <c r="O14" i="46"/>
  <c r="P14" i="46" s="1"/>
  <c r="G26" i="43"/>
  <c r="G24" i="39"/>
  <c r="I24" i="35"/>
  <c r="N11" i="34"/>
  <c r="O11" i="34" s="1"/>
  <c r="K24" i="35"/>
  <c r="N19" i="35"/>
  <c r="O19" i="35" s="1"/>
  <c r="N5" i="37"/>
  <c r="O5" i="37" s="1"/>
  <c r="N21" i="38"/>
  <c r="O21" i="38" s="1"/>
  <c r="N22" i="45"/>
  <c r="O22" i="45" s="1"/>
  <c r="H26" i="43"/>
  <c r="N22" i="43"/>
  <c r="O22" i="43" s="1"/>
  <c r="D26" i="45"/>
  <c r="N26" i="45" s="1"/>
  <c r="O26" i="45" s="1"/>
  <c r="E26" i="45"/>
  <c r="H26" i="45"/>
  <c r="N5" i="33"/>
  <c r="O5" i="33" s="1"/>
  <c r="N21" i="34"/>
  <c r="O21" i="34" s="1"/>
  <c r="N21" i="33"/>
  <c r="O21" i="33" s="1"/>
  <c r="F24" i="33"/>
  <c r="D24" i="34"/>
  <c r="N21" i="37"/>
  <c r="O21" i="37" s="1"/>
  <c r="M23" i="41"/>
  <c r="N13" i="41"/>
  <c r="O13" i="41" s="1"/>
  <c r="E25" i="42"/>
  <c r="N21" i="44"/>
  <c r="O21" i="44" s="1"/>
  <c r="H23" i="46"/>
  <c r="J24" i="36"/>
  <c r="K23" i="38"/>
  <c r="N20" i="43"/>
  <c r="O20" i="43" s="1"/>
  <c r="E24" i="44"/>
  <c r="L26" i="45"/>
  <c r="I23" i="46"/>
  <c r="O21" i="46"/>
  <c r="P21" i="46" s="1"/>
  <c r="O5" i="46"/>
  <c r="P5" i="46" s="1"/>
  <c r="I24" i="37"/>
  <c r="J23" i="38"/>
  <c r="D23" i="40"/>
  <c r="N10" i="40"/>
  <c r="O10" i="40" s="1"/>
  <c r="N18" i="41"/>
  <c r="O18" i="41" s="1"/>
  <c r="G25" i="42"/>
  <c r="J26" i="43"/>
  <c r="F24" i="44"/>
  <c r="M26" i="45"/>
  <c r="J23" i="46"/>
  <c r="N5" i="38"/>
  <c r="O5" i="38" s="1"/>
  <c r="I26" i="43"/>
  <c r="N5" i="45"/>
  <c r="O5" i="45" s="1"/>
  <c r="N11" i="33"/>
  <c r="O11" i="33" s="1"/>
  <c r="N5" i="34"/>
  <c r="O5" i="34" s="1"/>
  <c r="H24" i="34"/>
  <c r="N11" i="36"/>
  <c r="O11" i="36" s="1"/>
  <c r="N14" i="36"/>
  <c r="O14" i="36" s="1"/>
  <c r="G24" i="37"/>
  <c r="N18" i="38"/>
  <c r="O18" i="38" s="1"/>
  <c r="E23" i="40"/>
  <c r="N23" i="40" s="1"/>
  <c r="O23" i="40" s="1"/>
  <c r="J23" i="40"/>
  <c r="L23" i="41"/>
  <c r="H25" i="42"/>
  <c r="N13" i="38"/>
  <c r="O13" i="38" s="1"/>
  <c r="N21" i="39"/>
  <c r="O21" i="39" s="1"/>
  <c r="N20" i="41"/>
  <c r="O20" i="41" s="1"/>
  <c r="L24" i="36"/>
  <c r="N18" i="40"/>
  <c r="O18" i="40" s="1"/>
  <c r="N10" i="42"/>
  <c r="O10" i="42" s="1"/>
  <c r="E24" i="34"/>
  <c r="I25" i="42"/>
  <c r="H24" i="44"/>
  <c r="L23" i="46"/>
  <c r="N10" i="41"/>
  <c r="O10" i="41" s="1"/>
  <c r="F23" i="41"/>
  <c r="L23" i="38"/>
  <c r="E24" i="35"/>
  <c r="N24" i="35" s="1"/>
  <c r="O24" i="35" s="1"/>
  <c r="N5" i="36"/>
  <c r="O5" i="36" s="1"/>
  <c r="N21" i="40"/>
  <c r="O21" i="40" s="1"/>
  <c r="J25" i="42"/>
  <c r="I24" i="44"/>
  <c r="M23" i="46"/>
  <c r="N19" i="34"/>
  <c r="O19" i="34" s="1"/>
  <c r="N13" i="40"/>
  <c r="O13" i="40" s="1"/>
  <c r="D23" i="38"/>
  <c r="I24" i="39"/>
  <c r="N14" i="35"/>
  <c r="O14" i="35" s="1"/>
  <c r="D24" i="36"/>
  <c r="K24" i="34"/>
  <c r="J24" i="37"/>
  <c r="H23" i="40"/>
  <c r="K25" i="42"/>
  <c r="N19" i="42"/>
  <c r="O19" i="42" s="1"/>
  <c r="J24" i="44"/>
  <c r="N23" i="46"/>
  <c r="M24" i="35"/>
  <c r="N19" i="33"/>
  <c r="O19" i="33" s="1"/>
  <c r="I24" i="34"/>
  <c r="L24" i="35"/>
  <c r="H24" i="36"/>
  <c r="N22" i="36"/>
  <c r="O22" i="36" s="1"/>
  <c r="K24" i="37"/>
  <c r="D24" i="39"/>
  <c r="I23" i="40"/>
  <c r="L25" i="42"/>
  <c r="N13" i="42"/>
  <c r="O13" i="42" s="1"/>
  <c r="K24" i="44"/>
  <c r="N14" i="45"/>
  <c r="O14" i="45" s="1"/>
  <c r="O25" i="47"/>
  <c r="P25" i="47" s="1"/>
  <c r="F24" i="34"/>
  <c r="N24" i="34" s="1"/>
  <c r="O24" i="34" s="1"/>
  <c r="F24" i="35"/>
  <c r="E24" i="36"/>
  <c r="N24" i="36" s="1"/>
  <c r="O24" i="36" s="1"/>
  <c r="E23" i="38"/>
  <c r="N23" i="38" s="1"/>
  <c r="O23" i="38" s="1"/>
  <c r="N5" i="44"/>
  <c r="O5" i="44" s="1"/>
  <c r="N13" i="43"/>
  <c r="O13" i="43" s="1"/>
  <c r="N5" i="42"/>
  <c r="O5" i="42" s="1"/>
  <c r="N5" i="41"/>
  <c r="O5" i="41" s="1"/>
  <c r="N11" i="37"/>
  <c r="O11" i="37" s="1"/>
  <c r="G23" i="41"/>
  <c r="M24" i="44"/>
  <c r="D25" i="42"/>
  <c r="G24" i="33"/>
  <c r="N5" i="40"/>
  <c r="O5" i="40" s="1"/>
  <c r="H24" i="37"/>
  <c r="D24" i="44"/>
  <c r="E26" i="43"/>
  <c r="O19" i="46"/>
  <c r="P19" i="46" s="1"/>
  <c r="N5" i="39"/>
  <c r="O5" i="39" s="1"/>
  <c r="E24" i="39"/>
  <c r="N24" i="39" s="1"/>
  <c r="O24" i="39" s="1"/>
  <c r="K26" i="45"/>
  <c r="N26" i="43" l="1"/>
  <c r="O26" i="43" s="1"/>
  <c r="N24" i="33"/>
  <c r="O24" i="33" s="1"/>
  <c r="N25" i="42"/>
  <c r="O25" i="42" s="1"/>
  <c r="N24" i="37"/>
  <c r="O24" i="37" s="1"/>
  <c r="N23" i="41"/>
  <c r="O23" i="41" s="1"/>
  <c r="N24" i="44"/>
  <c r="O24" i="44" s="1"/>
</calcChain>
</file>

<file path=xl/sharedStrings.xml><?xml version="1.0" encoding="utf-8"?>
<sst xmlns="http://schemas.openxmlformats.org/spreadsheetml/2006/main" count="644" uniqueCount="100">
  <si>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</si>
  <si>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</si>
  <si>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</si>
  <si>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</si>
  <si>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</si>
  <si>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</si>
  <si>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</si>
  <si>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</si>
  <si>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</si>
  <si>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</si>
  <si>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</si>
  <si>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</si>
  <si>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Discretionary Sales Surtaxes</t>
  </si>
  <si>
    <t>Communications Services Taxes</t>
  </si>
  <si>
    <t>Permits, Fees, and Special Assessments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</si>
  <si>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</si>
  <si>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</si>
  <si>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</si>
  <si>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</si>
  <si>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</si>
  <si>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</si>
  <si>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</si>
  <si>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</si>
  <si>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</si>
  <si>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</si>
  <si>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</si>
  <si>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Public Safety - Protective Inspection Fees</t>
  </si>
  <si>
    <t>Total - All Account Codes</t>
  </si>
  <si>
    <t>Local Fiscal Year Ended September 30, 2009</t>
  </si>
  <si>
    <t>Interest and Other Earnings - Interest</t>
  </si>
  <si>
    <t>Contributions and Donations from Private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</si>
  <si>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</si>
  <si>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</si>
  <si>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</si>
  <si>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</si>
  <si>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</si>
  <si>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</si>
  <si>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</si>
  <si>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Local Fiscal Year Ended September 30, 2010</t>
  </si>
  <si>
    <t>Other General Taxes</t>
  </si>
  <si>
    <t>2010 Municipal Census Population:</t>
  </si>
  <si>
    <t>Ocean Breeze Revenues Reported by Account Code and Fund Type</t>
  </si>
  <si>
    <t>Compiled from data obtained from the Florida Department of Financial Services, Division of Accounting and Auditing, Bureau of Local Government.</t>
  </si>
  <si>
    <t>Local Fiscal Year Ended September 30, 2011</t>
  </si>
  <si>
    <t>Public Safety - Other Public Safety Charges and Fees</t>
  </si>
  <si>
    <t>2011 Municipal Population:</t>
  </si>
  <si>
    <t>Local Fiscal Year Ended September 30, 2012</t>
  </si>
  <si>
    <t>2012 Municipal Population:</t>
  </si>
  <si>
    <t>Local Fiscal Year Ended September 30, 2008</t>
  </si>
  <si>
    <t>Special Act Fuel Tax (Section 206.61, F.S.)</t>
  </si>
  <si>
    <t>Permits and Franchise Fees</t>
  </si>
  <si>
    <t>Other Permits and Fees</t>
  </si>
  <si>
    <t>2008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</si>
  <si>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</si>
  <si>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</si>
  <si>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</si>
  <si>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</si>
  <si>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</si>
  <si>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</si>
  <si>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</si>
  <si>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2014</t>
  </si>
  <si>
    <t>Interest and Other Earnings - Dividends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</si>
  <si>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</si>
  <si>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</si>
  <si>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</si>
  <si>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</si>
  <si>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</si>
  <si>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</si>
  <si>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Physical Environment - Other Physical Environment</t>
  </si>
  <si>
    <t>2017 Municipal Population:</t>
  </si>
  <si>
    <t>Local Fiscal Year Ended September 30, 2018</t>
  </si>
  <si>
    <t>Grants from Other Local Units - Physical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</si>
  <si>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</si>
  <si>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</si>
  <si>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</si>
  <si>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</si>
  <si>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Second Local Option Fuel Tax (1 to 5 Cents)</t>
  </si>
  <si>
    <t>Federal Grant - General Government</t>
  </si>
  <si>
    <t>Other Sources</t>
  </si>
  <si>
    <t>Non-Operating - Inter-Fund Group Transfers In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</si>
  <si>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</si>
  <si>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</si>
  <si>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</si>
  <si>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</si>
  <si>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</si>
  <si>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</si>
  <si>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</si>
  <si>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</si>
  <si>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</si>
  <si>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</si>
  <si>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</si>
  <si>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</si>
  <si>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</si>
  <si>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</si>
  <si>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</si>
  <si>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</si>
  <si>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2022 Municipal Population:</t>
  </si>
  <si>
    <t>Proceeds - Leases - Financial Agreements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</si>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</sst>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E81EB-F40A-4332-AFF8-C00A35D60175}">
  <sheetPr>
    <pageSetUpPr fitToPage="1"/>
  </sheetPr>
  <dimension ref="A1:ED27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41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98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31</v>
      </c>
      <c r="B3" s="102"/>
      <c r="C3" s="103"/>
      <c r="D3" s="107" t="s">
        <v>21</v>
      </c>
      <c r="E3" s="108"/>
      <c r="F3" s="108"/>
      <c r="G3" s="108"/>
      <c r="H3" s="109"/>
      <c r="I3" s="107" t="s">
        <v>22</v>
      </c>
      <c r="J3" s="109"/>
      <c r="K3" s="107" t="s">
        <v>24</v>
      </c>
      <c r="L3" s="108"/>
      <c r="M3" s="109"/>
      <c r="N3" s="46"/>
      <c r="O3" s="47"/>
      <c r="P3" s="110" t="s">
        <v>82</v>
      </c>
      <c r="Q3" s="48"/>
      <c r="R3"/>
    </row>
    <row r="4" spans="1:134" ht="32.25" customHeight="1" thickBot="1">
      <c r="A4" s="104"/>
      <c r="B4" s="105"/>
      <c r="C4" s="106"/>
      <c r="D4" s="49" t="s">
        <v>4</v>
      </c>
      <c r="E4" s="49" t="s">
        <v>32</v>
      </c>
      <c r="F4" s="49" t="s">
        <v>33</v>
      </c>
      <c r="G4" s="49" t="s">
        <v>34</v>
      </c>
      <c r="H4" s="49" t="s">
        <v>5</v>
      </c>
      <c r="I4" s="49" t="s">
        <v>6</v>
      </c>
      <c r="J4" s="50" t="s">
        <v>35</v>
      </c>
      <c r="K4" s="50" t="s">
        <v>7</v>
      </c>
      <c r="L4" s="50" t="s">
        <v>8</v>
      </c>
      <c r="M4" s="50" t="s">
        <v>83</v>
      </c>
      <c r="N4" s="50" t="s">
        <v>9</v>
      </c>
      <c r="O4" s="50" t="s">
        <v>84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85</v>
      </c>
      <c r="B5" s="54"/>
      <c r="C5" s="54"/>
      <c r="D5" s="55">
        <f>SUM(D6:D10)</f>
        <v>101752</v>
      </c>
      <c r="E5" s="55">
        <f>SUM(E6:E10)</f>
        <v>0</v>
      </c>
      <c r="F5" s="55">
        <f>SUM(F6:F10)</f>
        <v>0</v>
      </c>
      <c r="G5" s="55">
        <f>SUM(G6:G10)</f>
        <v>0</v>
      </c>
      <c r="H5" s="55">
        <f>SUM(H6:H10)</f>
        <v>0</v>
      </c>
      <c r="I5" s="55">
        <f>SUM(I6:I10)</f>
        <v>0</v>
      </c>
      <c r="J5" s="55">
        <f>SUM(J6:J10)</f>
        <v>0</v>
      </c>
      <c r="K5" s="55">
        <f>SUM(K6:K10)</f>
        <v>0</v>
      </c>
      <c r="L5" s="55">
        <f>SUM(L6:L10)</f>
        <v>0</v>
      </c>
      <c r="M5" s="55">
        <f>SUM(M6:M10)</f>
        <v>0</v>
      </c>
      <c r="N5" s="55">
        <f>SUM(N6:N10)</f>
        <v>0</v>
      </c>
      <c r="O5" s="56">
        <f>SUM(D5:N5)</f>
        <v>101752</v>
      </c>
      <c r="P5" s="57">
        <f>(O5/P$25)</f>
        <v>167.35526315789474</v>
      </c>
      <c r="Q5" s="58"/>
    </row>
    <row r="6" spans="1:134">
      <c r="A6" s="60"/>
      <c r="B6" s="61">
        <v>311</v>
      </c>
      <c r="C6" s="62" t="s">
        <v>2</v>
      </c>
      <c r="D6" s="63">
        <v>63909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>SUM(D6:N6)</f>
        <v>63909</v>
      </c>
      <c r="P6" s="64">
        <f>(O6/P$25)</f>
        <v>105.11348684210526</v>
      </c>
      <c r="Q6" s="65"/>
    </row>
    <row r="7" spans="1:134">
      <c r="A7" s="60"/>
      <c r="B7" s="61">
        <v>312.41000000000003</v>
      </c>
      <c r="C7" s="62" t="s">
        <v>86</v>
      </c>
      <c r="D7" s="63">
        <v>17073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ref="O7:O9" si="0">SUM(D7:N7)</f>
        <v>17073</v>
      </c>
      <c r="P7" s="64">
        <f>(O7/P$25)</f>
        <v>28.080592105263158</v>
      </c>
      <c r="Q7" s="65"/>
    </row>
    <row r="8" spans="1:134">
      <c r="A8" s="60"/>
      <c r="B8" s="61">
        <v>312.43</v>
      </c>
      <c r="C8" s="62" t="s">
        <v>87</v>
      </c>
      <c r="D8" s="63">
        <v>12377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0"/>
        <v>12377</v>
      </c>
      <c r="P8" s="64">
        <f>(O8/P$25)</f>
        <v>20.356907894736842</v>
      </c>
      <c r="Q8" s="65"/>
    </row>
    <row r="9" spans="1:134">
      <c r="A9" s="60"/>
      <c r="B9" s="61">
        <v>315.10000000000002</v>
      </c>
      <c r="C9" s="62" t="s">
        <v>88</v>
      </c>
      <c r="D9" s="63">
        <v>3859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0"/>
        <v>3859</v>
      </c>
      <c r="P9" s="64">
        <f>(O9/P$25)</f>
        <v>6.3470394736842106</v>
      </c>
      <c r="Q9" s="65"/>
    </row>
    <row r="10" spans="1:134">
      <c r="A10" s="60"/>
      <c r="B10" s="61">
        <v>319.89999999999998</v>
      </c>
      <c r="C10" s="62" t="s">
        <v>39</v>
      </c>
      <c r="D10" s="63">
        <v>4534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>SUM(D10:N10)</f>
        <v>4534</v>
      </c>
      <c r="P10" s="64">
        <f>(O10/P$25)</f>
        <v>7.4572368421052628</v>
      </c>
      <c r="Q10" s="65"/>
    </row>
    <row r="11" spans="1:134" ht="15.75">
      <c r="A11" s="66" t="s">
        <v>14</v>
      </c>
      <c r="B11" s="67"/>
      <c r="C11" s="68"/>
      <c r="D11" s="69">
        <f>SUM(D12:D13)</f>
        <v>33512</v>
      </c>
      <c r="E11" s="69">
        <f>SUM(E12:E13)</f>
        <v>0</v>
      </c>
      <c r="F11" s="69">
        <f>SUM(F12:F13)</f>
        <v>0</v>
      </c>
      <c r="G11" s="69">
        <f>SUM(G12:G13)</f>
        <v>0</v>
      </c>
      <c r="H11" s="69">
        <f>SUM(H12:H13)</f>
        <v>0</v>
      </c>
      <c r="I11" s="69">
        <f>SUM(I12:I13)</f>
        <v>0</v>
      </c>
      <c r="J11" s="69">
        <f>SUM(J12:J13)</f>
        <v>0</v>
      </c>
      <c r="K11" s="69">
        <f>SUM(K12:K13)</f>
        <v>0</v>
      </c>
      <c r="L11" s="69">
        <f>SUM(L12:L13)</f>
        <v>0</v>
      </c>
      <c r="M11" s="69">
        <f>SUM(M12:M13)</f>
        <v>0</v>
      </c>
      <c r="N11" s="69">
        <f>SUM(N12:N13)</f>
        <v>0</v>
      </c>
      <c r="O11" s="70">
        <f>SUM(D11:N11)</f>
        <v>33512</v>
      </c>
      <c r="P11" s="71">
        <f>(O11/P$25)</f>
        <v>55.118421052631582</v>
      </c>
      <c r="Q11" s="72"/>
    </row>
    <row r="12" spans="1:134">
      <c r="A12" s="60"/>
      <c r="B12" s="61">
        <v>322</v>
      </c>
      <c r="C12" s="62" t="s">
        <v>89</v>
      </c>
      <c r="D12" s="63">
        <v>32777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>SUM(D12:N12)</f>
        <v>32777</v>
      </c>
      <c r="P12" s="64">
        <f>(O12/P$25)</f>
        <v>53.909539473684212</v>
      </c>
      <c r="Q12" s="65"/>
    </row>
    <row r="13" spans="1:134">
      <c r="A13" s="60"/>
      <c r="B13" s="61">
        <v>329.5</v>
      </c>
      <c r="C13" s="62" t="s">
        <v>90</v>
      </c>
      <c r="D13" s="63">
        <v>735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ref="O13" si="1">SUM(D13:N13)</f>
        <v>735</v>
      </c>
      <c r="P13" s="64">
        <f>(O13/P$25)</f>
        <v>1.2088815789473684</v>
      </c>
      <c r="Q13" s="65"/>
    </row>
    <row r="14" spans="1:134" ht="15.75">
      <c r="A14" s="66" t="s">
        <v>91</v>
      </c>
      <c r="B14" s="67"/>
      <c r="C14" s="68"/>
      <c r="D14" s="69">
        <f>SUM(D15:D18)</f>
        <v>72157</v>
      </c>
      <c r="E14" s="69">
        <f>SUM(E15:E18)</f>
        <v>0</v>
      </c>
      <c r="F14" s="69">
        <f>SUM(F15:F18)</f>
        <v>0</v>
      </c>
      <c r="G14" s="69">
        <f>SUM(G15:G18)</f>
        <v>0</v>
      </c>
      <c r="H14" s="69">
        <f>SUM(H15:H18)</f>
        <v>0</v>
      </c>
      <c r="I14" s="69">
        <f>SUM(I15:I18)</f>
        <v>0</v>
      </c>
      <c r="J14" s="69">
        <f>SUM(J15:J18)</f>
        <v>0</v>
      </c>
      <c r="K14" s="69">
        <f>SUM(K15:K18)</f>
        <v>0</v>
      </c>
      <c r="L14" s="69">
        <f>SUM(L15:L18)</f>
        <v>0</v>
      </c>
      <c r="M14" s="69">
        <f>SUM(M15:M18)</f>
        <v>0</v>
      </c>
      <c r="N14" s="69">
        <f>SUM(N15:N18)</f>
        <v>0</v>
      </c>
      <c r="O14" s="70">
        <f>SUM(D14:N14)</f>
        <v>72157</v>
      </c>
      <c r="P14" s="71">
        <f>(O14/P$25)</f>
        <v>118.67927631578948</v>
      </c>
      <c r="Q14" s="72"/>
    </row>
    <row r="15" spans="1:134">
      <c r="A15" s="60"/>
      <c r="B15" s="61">
        <v>335.125</v>
      </c>
      <c r="C15" s="62" t="s">
        <v>92</v>
      </c>
      <c r="D15" s="63">
        <v>18075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ref="O15:O18" si="2">SUM(D15:N15)</f>
        <v>18075</v>
      </c>
      <c r="P15" s="64">
        <f>(O15/P$25)</f>
        <v>29.72861842105263</v>
      </c>
      <c r="Q15" s="65"/>
    </row>
    <row r="16" spans="1:134">
      <c r="A16" s="60"/>
      <c r="B16" s="61">
        <v>335.14</v>
      </c>
      <c r="C16" s="62" t="s">
        <v>56</v>
      </c>
      <c r="D16" s="63">
        <v>2627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si="2"/>
        <v>2627</v>
      </c>
      <c r="P16" s="64">
        <f>(O16/P$25)</f>
        <v>4.3207236842105265</v>
      </c>
      <c r="Q16" s="65"/>
    </row>
    <row r="17" spans="1:120">
      <c r="A17" s="60"/>
      <c r="B17" s="61">
        <v>335.15</v>
      </c>
      <c r="C17" s="62" t="s">
        <v>57</v>
      </c>
      <c r="D17" s="63">
        <v>2790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si="2"/>
        <v>2790</v>
      </c>
      <c r="P17" s="64">
        <f>(O17/P$25)</f>
        <v>4.5888157894736841</v>
      </c>
      <c r="Q17" s="65"/>
    </row>
    <row r="18" spans="1:120">
      <c r="A18" s="60"/>
      <c r="B18" s="61">
        <v>335.18</v>
      </c>
      <c r="C18" s="62" t="s">
        <v>93</v>
      </c>
      <c r="D18" s="63">
        <v>48665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f t="shared" si="2"/>
        <v>48665</v>
      </c>
      <c r="P18" s="64">
        <f>(O18/P$25)</f>
        <v>80.04111842105263</v>
      </c>
      <c r="Q18" s="65"/>
    </row>
    <row r="19" spans="1:120" ht="15.75">
      <c r="A19" s="66" t="s">
        <v>3</v>
      </c>
      <c r="B19" s="67"/>
      <c r="C19" s="68"/>
      <c r="D19" s="69">
        <f>SUM(D20:D20)</f>
        <v>23328</v>
      </c>
      <c r="E19" s="69">
        <f>SUM(E20:E20)</f>
        <v>0</v>
      </c>
      <c r="F19" s="69">
        <f>SUM(F20:F20)</f>
        <v>0</v>
      </c>
      <c r="G19" s="69">
        <f>SUM(G20:G20)</f>
        <v>0</v>
      </c>
      <c r="H19" s="69">
        <f>SUM(H20:H20)</f>
        <v>0</v>
      </c>
      <c r="I19" s="69">
        <f>SUM(I20:I20)</f>
        <v>0</v>
      </c>
      <c r="J19" s="69">
        <f>SUM(J20:J20)</f>
        <v>0</v>
      </c>
      <c r="K19" s="69">
        <f>SUM(K20:K20)</f>
        <v>0</v>
      </c>
      <c r="L19" s="69">
        <f>SUM(L20:L20)</f>
        <v>0</v>
      </c>
      <c r="M19" s="69">
        <f>SUM(M20:M20)</f>
        <v>0</v>
      </c>
      <c r="N19" s="69">
        <f>SUM(N20:N20)</f>
        <v>0</v>
      </c>
      <c r="O19" s="69">
        <f>SUM(D19:N19)</f>
        <v>23328</v>
      </c>
      <c r="P19" s="71">
        <f>(O19/P$25)</f>
        <v>38.368421052631582</v>
      </c>
      <c r="Q19" s="72"/>
    </row>
    <row r="20" spans="1:120">
      <c r="A20" s="60"/>
      <c r="B20" s="61">
        <v>361.1</v>
      </c>
      <c r="C20" s="62" t="s">
        <v>29</v>
      </c>
      <c r="D20" s="63">
        <v>23328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f>SUM(D20:N20)</f>
        <v>23328</v>
      </c>
      <c r="P20" s="64">
        <f>(O20/P$25)</f>
        <v>38.368421052631582</v>
      </c>
      <c r="Q20" s="65"/>
    </row>
    <row r="21" spans="1:120" ht="15.75">
      <c r="A21" s="66" t="s">
        <v>78</v>
      </c>
      <c r="B21" s="67"/>
      <c r="C21" s="68"/>
      <c r="D21" s="69">
        <f>SUM(D22:D22)</f>
        <v>62794</v>
      </c>
      <c r="E21" s="69">
        <f>SUM(E22:E22)</f>
        <v>0</v>
      </c>
      <c r="F21" s="69">
        <f>SUM(F22:F22)</f>
        <v>0</v>
      </c>
      <c r="G21" s="69">
        <f>SUM(G22:G22)</f>
        <v>0</v>
      </c>
      <c r="H21" s="69">
        <f>SUM(H22:H22)</f>
        <v>0</v>
      </c>
      <c r="I21" s="69">
        <f>SUM(I22:I22)</f>
        <v>0</v>
      </c>
      <c r="J21" s="69">
        <f>SUM(J22:J22)</f>
        <v>0</v>
      </c>
      <c r="K21" s="69">
        <f>SUM(K22:K22)</f>
        <v>0</v>
      </c>
      <c r="L21" s="69">
        <f>SUM(L22:L22)</f>
        <v>0</v>
      </c>
      <c r="M21" s="69">
        <f>SUM(M22:M22)</f>
        <v>0</v>
      </c>
      <c r="N21" s="69">
        <f>SUM(N22:N22)</f>
        <v>0</v>
      </c>
      <c r="O21" s="69">
        <f t="shared" ref="O21:O22" si="3">SUM(D21:N21)</f>
        <v>62794</v>
      </c>
      <c r="P21" s="71">
        <f>(O21/P$25)</f>
        <v>103.27960526315789</v>
      </c>
      <c r="Q21" s="65"/>
    </row>
    <row r="22" spans="1:120" ht="15.75" thickBot="1">
      <c r="A22" s="60"/>
      <c r="B22" s="61">
        <v>383.1</v>
      </c>
      <c r="C22" s="62" t="s">
        <v>97</v>
      </c>
      <c r="D22" s="63">
        <v>62794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f t="shared" si="3"/>
        <v>62794</v>
      </c>
      <c r="P22" s="64">
        <f>(O22/P$25)</f>
        <v>103.27960526315789</v>
      </c>
      <c r="Q22" s="65"/>
    </row>
    <row r="23" spans="1:120" ht="16.5" thickBot="1">
      <c r="A23" s="73" t="s">
        <v>27</v>
      </c>
      <c r="B23" s="74"/>
      <c r="C23" s="75"/>
      <c r="D23" s="76">
        <f>SUM(D5,D11,D14,D19,D21)</f>
        <v>293543</v>
      </c>
      <c r="E23" s="76">
        <f t="shared" ref="E23:N23" si="4">SUM(E5,E11,E14,E19,E21)</f>
        <v>0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0</v>
      </c>
      <c r="J23" s="76">
        <f t="shared" si="4"/>
        <v>0</v>
      </c>
      <c r="K23" s="76">
        <f t="shared" si="4"/>
        <v>0</v>
      </c>
      <c r="L23" s="76">
        <f t="shared" si="4"/>
        <v>0</v>
      </c>
      <c r="M23" s="76">
        <f t="shared" si="4"/>
        <v>0</v>
      </c>
      <c r="N23" s="76">
        <f t="shared" si="4"/>
        <v>0</v>
      </c>
      <c r="O23" s="76">
        <f>SUM(D23:N23)</f>
        <v>293543</v>
      </c>
      <c r="P23" s="77">
        <f>(O23/P$25)</f>
        <v>482.80098684210526</v>
      </c>
      <c r="Q23" s="58"/>
      <c r="R23" s="7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</row>
    <row r="24" spans="1:120">
      <c r="A24" s="79"/>
      <c r="B24" s="80"/>
      <c r="C24" s="80"/>
      <c r="D24" s="81"/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2"/>
    </row>
    <row r="25" spans="1:120">
      <c r="A25" s="83"/>
      <c r="B25" s="84"/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8" t="s">
        <v>99</v>
      </c>
      <c r="N25" s="88"/>
      <c r="O25" s="88"/>
      <c r="P25" s="86">
        <v>608</v>
      </c>
    </row>
    <row r="26" spans="1:120">
      <c r="A26" s="89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</row>
    <row r="27" spans="1:120" ht="15.75" customHeight="1" thickBot="1">
      <c r="A27" s="92" t="s">
        <v>42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118847</v>
      </c>
      <c r="E5" s="25">
        <f t="shared" si="0"/>
        <v>7665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126512</v>
      </c>
      <c r="O5" s="31">
        <f t="shared" ref="O5:O24" si="2">(N5/O$26)</f>
        <v>1331.7052631578947</v>
      </c>
      <c r="P5" s="6"/>
    </row>
    <row r="6" spans="1:133">
      <c r="A6" s="12"/>
      <c r="B6" s="23">
        <v>311</v>
      </c>
      <c r="C6" s="19" t="s">
        <v>2</v>
      </c>
      <c r="D6" s="43">
        <v>114981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114981</v>
      </c>
      <c r="O6" s="44">
        <f t="shared" si="2"/>
        <v>1210.3263157894737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2639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2639</v>
      </c>
      <c r="O7" s="44">
        <f t="shared" si="2"/>
        <v>27.778947368421054</v>
      </c>
      <c r="P7" s="9"/>
    </row>
    <row r="8" spans="1:133">
      <c r="A8" s="12"/>
      <c r="B8" s="23">
        <v>315</v>
      </c>
      <c r="C8" s="19" t="s">
        <v>54</v>
      </c>
      <c r="D8" s="43">
        <v>3866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3866</v>
      </c>
      <c r="O8" s="44">
        <f t="shared" si="2"/>
        <v>40.694736842105264</v>
      </c>
      <c r="P8" s="9"/>
    </row>
    <row r="9" spans="1:133">
      <c r="A9" s="12"/>
      <c r="B9" s="23">
        <v>319</v>
      </c>
      <c r="C9" s="19" t="s">
        <v>39</v>
      </c>
      <c r="D9" s="43">
        <v>0</v>
      </c>
      <c r="E9" s="43">
        <v>5026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5026</v>
      </c>
      <c r="O9" s="44">
        <f t="shared" si="2"/>
        <v>52.905263157894737</v>
      </c>
      <c r="P9" s="9"/>
    </row>
    <row r="10" spans="1:133" ht="15.75">
      <c r="A10" s="27" t="s">
        <v>14</v>
      </c>
      <c r="B10" s="28"/>
      <c r="C10" s="29"/>
      <c r="D10" s="30">
        <f t="shared" ref="D10:M10" si="3">SUM(D11:D12)</f>
        <v>8181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8181</v>
      </c>
      <c r="O10" s="42">
        <f t="shared" si="2"/>
        <v>86.115789473684217</v>
      </c>
      <c r="P10" s="10"/>
    </row>
    <row r="11" spans="1:133">
      <c r="A11" s="12"/>
      <c r="B11" s="23">
        <v>322</v>
      </c>
      <c r="C11" s="19" t="s">
        <v>0</v>
      </c>
      <c r="D11" s="43">
        <v>7164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7164</v>
      </c>
      <c r="O11" s="44">
        <f t="shared" si="2"/>
        <v>75.410526315789468</v>
      </c>
      <c r="P11" s="9"/>
    </row>
    <row r="12" spans="1:133">
      <c r="A12" s="12"/>
      <c r="B12" s="23">
        <v>329</v>
      </c>
      <c r="C12" s="19" t="s">
        <v>15</v>
      </c>
      <c r="D12" s="43">
        <v>1017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1017</v>
      </c>
      <c r="O12" s="44">
        <f t="shared" si="2"/>
        <v>10.705263157894738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SUM(D14:D17)</f>
        <v>48164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48164</v>
      </c>
      <c r="O13" s="42">
        <f t="shared" si="2"/>
        <v>506.98947368421051</v>
      </c>
      <c r="P13" s="10"/>
    </row>
    <row r="14" spans="1:133">
      <c r="A14" s="12"/>
      <c r="B14" s="23">
        <v>335.12</v>
      </c>
      <c r="C14" s="19" t="s">
        <v>55</v>
      </c>
      <c r="D14" s="43">
        <v>14650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14650</v>
      </c>
      <c r="O14" s="44">
        <f t="shared" si="2"/>
        <v>154.21052631578948</v>
      </c>
      <c r="P14" s="9"/>
    </row>
    <row r="15" spans="1:133">
      <c r="A15" s="12"/>
      <c r="B15" s="23">
        <v>335.14</v>
      </c>
      <c r="C15" s="19" t="s">
        <v>56</v>
      </c>
      <c r="D15" s="43">
        <v>1821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1821</v>
      </c>
      <c r="O15" s="44">
        <f t="shared" si="2"/>
        <v>19.168421052631579</v>
      </c>
      <c r="P15" s="9"/>
    </row>
    <row r="16" spans="1:133">
      <c r="A16" s="12"/>
      <c r="B16" s="23">
        <v>335.15</v>
      </c>
      <c r="C16" s="19" t="s">
        <v>57</v>
      </c>
      <c r="D16" s="43">
        <v>734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734</v>
      </c>
      <c r="O16" s="44">
        <f t="shared" si="2"/>
        <v>7.7263157894736842</v>
      </c>
      <c r="P16" s="9"/>
    </row>
    <row r="17" spans="1:119">
      <c r="A17" s="12"/>
      <c r="B17" s="23">
        <v>335.18</v>
      </c>
      <c r="C17" s="19" t="s">
        <v>58</v>
      </c>
      <c r="D17" s="43">
        <v>30959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30959</v>
      </c>
      <c r="O17" s="44">
        <f t="shared" si="2"/>
        <v>325.88421052631577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SUM(D19:D20)</f>
        <v>3115</v>
      </c>
      <c r="E18" s="30">
        <f t="shared" si="5"/>
        <v>12633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15748</v>
      </c>
      <c r="O18" s="42">
        <f t="shared" si="2"/>
        <v>165.76842105263157</v>
      </c>
      <c r="P18" s="10"/>
    </row>
    <row r="19" spans="1:119">
      <c r="A19" s="12"/>
      <c r="B19" s="23">
        <v>342.5</v>
      </c>
      <c r="C19" s="19" t="s">
        <v>26</v>
      </c>
      <c r="D19" s="43">
        <v>3115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3115</v>
      </c>
      <c r="O19" s="44">
        <f t="shared" si="2"/>
        <v>32.789473684210527</v>
      </c>
      <c r="P19" s="9"/>
    </row>
    <row r="20" spans="1:119">
      <c r="A20" s="12"/>
      <c r="B20" s="23">
        <v>342.9</v>
      </c>
      <c r="C20" s="19" t="s">
        <v>44</v>
      </c>
      <c r="D20" s="43">
        <v>0</v>
      </c>
      <c r="E20" s="43">
        <v>12633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12633</v>
      </c>
      <c r="O20" s="44">
        <f t="shared" si="2"/>
        <v>132.97894736842105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SUM(D22:D23)</f>
        <v>175</v>
      </c>
      <c r="E21" s="30">
        <f t="shared" si="6"/>
        <v>91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266</v>
      </c>
      <c r="O21" s="42">
        <f t="shared" si="2"/>
        <v>2.8</v>
      </c>
      <c r="P21" s="10"/>
    </row>
    <row r="22" spans="1:119">
      <c r="A22" s="12"/>
      <c r="B22" s="23">
        <v>361.1</v>
      </c>
      <c r="C22" s="19" t="s">
        <v>29</v>
      </c>
      <c r="D22" s="43">
        <v>175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175</v>
      </c>
      <c r="O22" s="44">
        <f t="shared" si="2"/>
        <v>1.8421052631578947</v>
      </c>
      <c r="P22" s="9"/>
    </row>
    <row r="23" spans="1:119" ht="15.75" thickBot="1">
      <c r="A23" s="12"/>
      <c r="B23" s="23">
        <v>361.2</v>
      </c>
      <c r="C23" s="19" t="s">
        <v>61</v>
      </c>
      <c r="D23" s="43">
        <v>0</v>
      </c>
      <c r="E23" s="43">
        <v>91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91</v>
      </c>
      <c r="O23" s="44">
        <f t="shared" si="2"/>
        <v>0.95789473684210524</v>
      </c>
      <c r="P23" s="9"/>
    </row>
    <row r="24" spans="1:119" ht="16.5" thickBot="1">
      <c r="A24" s="13" t="s">
        <v>27</v>
      </c>
      <c r="B24" s="21"/>
      <c r="C24" s="20"/>
      <c r="D24" s="14">
        <f>SUM(D5,D10,D13,D18,D21)</f>
        <v>178482</v>
      </c>
      <c r="E24" s="14">
        <f t="shared" ref="E24:M24" si="7">SUM(E5,E10,E13,E18,E21)</f>
        <v>20389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198871</v>
      </c>
      <c r="O24" s="36">
        <f t="shared" si="2"/>
        <v>2093.378947368421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62</v>
      </c>
      <c r="M26" s="112"/>
      <c r="N26" s="112"/>
      <c r="O26" s="40">
        <v>95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42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128062</v>
      </c>
      <c r="E5" s="25">
        <f t="shared" si="0"/>
        <v>12178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140240</v>
      </c>
      <c r="O5" s="31">
        <f t="shared" ref="O5:O23" si="2">(N5/O$25)</f>
        <v>465.91362126245849</v>
      </c>
      <c r="P5" s="6"/>
    </row>
    <row r="6" spans="1:133">
      <c r="A6" s="12"/>
      <c r="B6" s="23">
        <v>311</v>
      </c>
      <c r="C6" s="19" t="s">
        <v>2</v>
      </c>
      <c r="D6" s="43">
        <v>120391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120391</v>
      </c>
      <c r="O6" s="44">
        <f t="shared" si="2"/>
        <v>399.97009966777409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6997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6997</v>
      </c>
      <c r="O7" s="44">
        <f t="shared" si="2"/>
        <v>23.245847176079735</v>
      </c>
      <c r="P7" s="9"/>
    </row>
    <row r="8" spans="1:133">
      <c r="A8" s="12"/>
      <c r="B8" s="23">
        <v>315</v>
      </c>
      <c r="C8" s="19" t="s">
        <v>54</v>
      </c>
      <c r="D8" s="43">
        <v>7671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7671</v>
      </c>
      <c r="O8" s="44">
        <f t="shared" si="2"/>
        <v>25.485049833887043</v>
      </c>
      <c r="P8" s="9"/>
    </row>
    <row r="9" spans="1:133">
      <c r="A9" s="12"/>
      <c r="B9" s="23">
        <v>319</v>
      </c>
      <c r="C9" s="19" t="s">
        <v>39</v>
      </c>
      <c r="D9" s="43">
        <v>0</v>
      </c>
      <c r="E9" s="43">
        <v>5181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5181</v>
      </c>
      <c r="O9" s="44">
        <f t="shared" si="2"/>
        <v>17.212624584717609</v>
      </c>
      <c r="P9" s="9"/>
    </row>
    <row r="10" spans="1:133" ht="15.75">
      <c r="A10" s="27" t="s">
        <v>14</v>
      </c>
      <c r="B10" s="28"/>
      <c r="C10" s="29"/>
      <c r="D10" s="30">
        <f t="shared" ref="D10:M10" si="3">SUM(D11:D12)</f>
        <v>3623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3623</v>
      </c>
      <c r="O10" s="42">
        <f t="shared" si="2"/>
        <v>12.036544850498339</v>
      </c>
      <c r="P10" s="10"/>
    </row>
    <row r="11" spans="1:133">
      <c r="A11" s="12"/>
      <c r="B11" s="23">
        <v>322</v>
      </c>
      <c r="C11" s="19" t="s">
        <v>0</v>
      </c>
      <c r="D11" s="43">
        <v>2216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2216</v>
      </c>
      <c r="O11" s="44">
        <f t="shared" si="2"/>
        <v>7.3621262458471763</v>
      </c>
      <c r="P11" s="9"/>
    </row>
    <row r="12" spans="1:133">
      <c r="A12" s="12"/>
      <c r="B12" s="23">
        <v>329</v>
      </c>
      <c r="C12" s="19" t="s">
        <v>15</v>
      </c>
      <c r="D12" s="43">
        <v>1407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1407</v>
      </c>
      <c r="O12" s="44">
        <f t="shared" si="2"/>
        <v>4.6744186046511631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SUM(D14:D17)</f>
        <v>45919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45919</v>
      </c>
      <c r="O13" s="42">
        <f t="shared" si="2"/>
        <v>152.5548172757475</v>
      </c>
      <c r="P13" s="10"/>
    </row>
    <row r="14" spans="1:133">
      <c r="A14" s="12"/>
      <c r="B14" s="23">
        <v>335.12</v>
      </c>
      <c r="C14" s="19" t="s">
        <v>55</v>
      </c>
      <c r="D14" s="43">
        <v>14581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14581</v>
      </c>
      <c r="O14" s="44">
        <f t="shared" si="2"/>
        <v>48.441860465116278</v>
      </c>
      <c r="P14" s="9"/>
    </row>
    <row r="15" spans="1:133">
      <c r="A15" s="12"/>
      <c r="B15" s="23">
        <v>335.14</v>
      </c>
      <c r="C15" s="19" t="s">
        <v>56</v>
      </c>
      <c r="D15" s="43">
        <v>1936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1936</v>
      </c>
      <c r="O15" s="44">
        <f t="shared" si="2"/>
        <v>6.4318936877076416</v>
      </c>
      <c r="P15" s="9"/>
    </row>
    <row r="16" spans="1:133">
      <c r="A16" s="12"/>
      <c r="B16" s="23">
        <v>335.15</v>
      </c>
      <c r="C16" s="19" t="s">
        <v>57</v>
      </c>
      <c r="D16" s="43">
        <v>734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734</v>
      </c>
      <c r="O16" s="44">
        <f t="shared" si="2"/>
        <v>2.4385382059800667</v>
      </c>
      <c r="P16" s="9"/>
    </row>
    <row r="17" spans="1:119">
      <c r="A17" s="12"/>
      <c r="B17" s="23">
        <v>335.18</v>
      </c>
      <c r="C17" s="19" t="s">
        <v>58</v>
      </c>
      <c r="D17" s="43">
        <v>28668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28668</v>
      </c>
      <c r="O17" s="44">
        <f t="shared" si="2"/>
        <v>95.242524916943523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SUM(D19:D20)</f>
        <v>2795</v>
      </c>
      <c r="E18" s="30">
        <f t="shared" si="5"/>
        <v>12219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15014</v>
      </c>
      <c r="O18" s="42">
        <f t="shared" si="2"/>
        <v>49.880398671096344</v>
      </c>
      <c r="P18" s="10"/>
    </row>
    <row r="19" spans="1:119">
      <c r="A19" s="12"/>
      <c r="B19" s="23">
        <v>342.5</v>
      </c>
      <c r="C19" s="19" t="s">
        <v>26</v>
      </c>
      <c r="D19" s="43">
        <v>2795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2795</v>
      </c>
      <c r="O19" s="44">
        <f t="shared" si="2"/>
        <v>9.2857142857142865</v>
      </c>
      <c r="P19" s="9"/>
    </row>
    <row r="20" spans="1:119">
      <c r="A20" s="12"/>
      <c r="B20" s="23">
        <v>342.9</v>
      </c>
      <c r="C20" s="19" t="s">
        <v>44</v>
      </c>
      <c r="D20" s="43">
        <v>0</v>
      </c>
      <c r="E20" s="43">
        <v>12219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12219</v>
      </c>
      <c r="O20" s="44">
        <f t="shared" si="2"/>
        <v>40.59468438538206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SUM(D22:D22)</f>
        <v>226</v>
      </c>
      <c r="E21" s="30">
        <f t="shared" si="6"/>
        <v>294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520</v>
      </c>
      <c r="O21" s="42">
        <f t="shared" si="2"/>
        <v>1.7275747508305648</v>
      </c>
      <c r="P21" s="10"/>
    </row>
    <row r="22" spans="1:119" ht="15.75" thickBot="1">
      <c r="A22" s="12"/>
      <c r="B22" s="23">
        <v>361.1</v>
      </c>
      <c r="C22" s="19" t="s">
        <v>29</v>
      </c>
      <c r="D22" s="43">
        <v>226</v>
      </c>
      <c r="E22" s="43">
        <v>294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520</v>
      </c>
      <c r="O22" s="44">
        <f t="shared" si="2"/>
        <v>1.7275747508305648</v>
      </c>
      <c r="P22" s="9"/>
    </row>
    <row r="23" spans="1:119" ht="16.5" thickBot="1">
      <c r="A23" s="13" t="s">
        <v>27</v>
      </c>
      <c r="B23" s="21"/>
      <c r="C23" s="20"/>
      <c r="D23" s="14">
        <f>SUM(D5,D10,D13,D18,D21)</f>
        <v>180625</v>
      </c>
      <c r="E23" s="14">
        <f t="shared" ref="E23:M23" si="7">SUM(E5,E10,E13,E18,E21)</f>
        <v>24691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205316</v>
      </c>
      <c r="O23" s="36">
        <f t="shared" si="2"/>
        <v>682.1129568106312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59</v>
      </c>
      <c r="M25" s="112"/>
      <c r="N25" s="112"/>
      <c r="O25" s="40">
        <v>301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129012</v>
      </c>
      <c r="E5" s="25">
        <f t="shared" si="0"/>
        <v>21395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150407</v>
      </c>
      <c r="O5" s="31">
        <f t="shared" ref="O5:O24" si="2">(N5/O$26)</f>
        <v>464.21913580246911</v>
      </c>
      <c r="P5" s="6"/>
    </row>
    <row r="6" spans="1:133">
      <c r="A6" s="12"/>
      <c r="B6" s="23">
        <v>311</v>
      </c>
      <c r="C6" s="19" t="s">
        <v>2</v>
      </c>
      <c r="D6" s="43">
        <v>120778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120778</v>
      </c>
      <c r="O6" s="44">
        <f t="shared" si="2"/>
        <v>372.77160493827159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6740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6740</v>
      </c>
      <c r="O7" s="44">
        <f t="shared" si="2"/>
        <v>20.802469135802468</v>
      </c>
      <c r="P7" s="9"/>
    </row>
    <row r="8" spans="1:133">
      <c r="A8" s="12"/>
      <c r="B8" s="23">
        <v>312.60000000000002</v>
      </c>
      <c r="C8" s="19" t="s">
        <v>12</v>
      </c>
      <c r="D8" s="43">
        <v>0</v>
      </c>
      <c r="E8" s="43">
        <v>9118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9118</v>
      </c>
      <c r="O8" s="44">
        <f t="shared" si="2"/>
        <v>28.141975308641975</v>
      </c>
      <c r="P8" s="9"/>
    </row>
    <row r="9" spans="1:133">
      <c r="A9" s="12"/>
      <c r="B9" s="23">
        <v>315</v>
      </c>
      <c r="C9" s="19" t="s">
        <v>13</v>
      </c>
      <c r="D9" s="43">
        <v>8234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8234</v>
      </c>
      <c r="O9" s="44">
        <f t="shared" si="2"/>
        <v>25.413580246913579</v>
      </c>
      <c r="P9" s="9"/>
    </row>
    <row r="10" spans="1:133">
      <c r="A10" s="12"/>
      <c r="B10" s="23">
        <v>319</v>
      </c>
      <c r="C10" s="19" t="s">
        <v>39</v>
      </c>
      <c r="D10" s="43">
        <v>0</v>
      </c>
      <c r="E10" s="43">
        <v>5537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5537</v>
      </c>
      <c r="O10" s="44">
        <f t="shared" si="2"/>
        <v>17.089506172839506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SUM(D12:D13)</f>
        <v>5561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5561</v>
      </c>
      <c r="O11" s="42">
        <f t="shared" si="2"/>
        <v>17.163580246913579</v>
      </c>
      <c r="P11" s="10"/>
    </row>
    <row r="12" spans="1:133">
      <c r="A12" s="12"/>
      <c r="B12" s="23">
        <v>322</v>
      </c>
      <c r="C12" s="19" t="s">
        <v>0</v>
      </c>
      <c r="D12" s="43">
        <v>4163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4163</v>
      </c>
      <c r="O12" s="44">
        <f t="shared" si="2"/>
        <v>12.848765432098766</v>
      </c>
      <c r="P12" s="9"/>
    </row>
    <row r="13" spans="1:133">
      <c r="A13" s="12"/>
      <c r="B13" s="23">
        <v>329</v>
      </c>
      <c r="C13" s="19" t="s">
        <v>15</v>
      </c>
      <c r="D13" s="43">
        <v>1398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1398</v>
      </c>
      <c r="O13" s="44">
        <f t="shared" si="2"/>
        <v>4.3148148148148149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47361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47361</v>
      </c>
      <c r="O14" s="42">
        <f t="shared" si="2"/>
        <v>146.17592592592592</v>
      </c>
      <c r="P14" s="10"/>
    </row>
    <row r="15" spans="1:133">
      <c r="A15" s="12"/>
      <c r="B15" s="23">
        <v>335.12</v>
      </c>
      <c r="C15" s="19" t="s">
        <v>17</v>
      </c>
      <c r="D15" s="43">
        <v>14411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14411</v>
      </c>
      <c r="O15" s="44">
        <f t="shared" si="2"/>
        <v>44.478395061728392</v>
      </c>
      <c r="P15" s="9"/>
    </row>
    <row r="16" spans="1:133">
      <c r="A16" s="12"/>
      <c r="B16" s="23">
        <v>335.14</v>
      </c>
      <c r="C16" s="19" t="s">
        <v>18</v>
      </c>
      <c r="D16" s="43">
        <v>2106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2106</v>
      </c>
      <c r="O16" s="44">
        <f t="shared" si="2"/>
        <v>6.5</v>
      </c>
      <c r="P16" s="9"/>
    </row>
    <row r="17" spans="1:119">
      <c r="A17" s="12"/>
      <c r="B17" s="23">
        <v>335.15</v>
      </c>
      <c r="C17" s="19" t="s">
        <v>19</v>
      </c>
      <c r="D17" s="43">
        <v>734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734</v>
      </c>
      <c r="O17" s="44">
        <f t="shared" si="2"/>
        <v>2.2654320987654319</v>
      </c>
      <c r="P17" s="9"/>
    </row>
    <row r="18" spans="1:119">
      <c r="A18" s="12"/>
      <c r="B18" s="23">
        <v>335.18</v>
      </c>
      <c r="C18" s="19" t="s">
        <v>20</v>
      </c>
      <c r="D18" s="43">
        <v>30110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30110</v>
      </c>
      <c r="O18" s="44">
        <f t="shared" si="2"/>
        <v>92.932098765432102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SUM(D20:D21)</f>
        <v>120</v>
      </c>
      <c r="E19" s="30">
        <f t="shared" si="5"/>
        <v>12663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12783</v>
      </c>
      <c r="O19" s="42">
        <f t="shared" si="2"/>
        <v>39.453703703703702</v>
      </c>
      <c r="P19" s="10"/>
    </row>
    <row r="20" spans="1:119">
      <c r="A20" s="12"/>
      <c r="B20" s="23">
        <v>342.5</v>
      </c>
      <c r="C20" s="19" t="s">
        <v>26</v>
      </c>
      <c r="D20" s="43">
        <v>120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120</v>
      </c>
      <c r="O20" s="44">
        <f t="shared" si="2"/>
        <v>0.37037037037037035</v>
      </c>
      <c r="P20" s="9"/>
    </row>
    <row r="21" spans="1:119">
      <c r="A21" s="12"/>
      <c r="B21" s="23">
        <v>342.9</v>
      </c>
      <c r="C21" s="19" t="s">
        <v>44</v>
      </c>
      <c r="D21" s="43">
        <v>0</v>
      </c>
      <c r="E21" s="43">
        <v>12663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12663</v>
      </c>
      <c r="O21" s="44">
        <f t="shared" si="2"/>
        <v>39.083333333333336</v>
      </c>
      <c r="P21" s="9"/>
    </row>
    <row r="22" spans="1:119" ht="15.75">
      <c r="A22" s="27" t="s">
        <v>3</v>
      </c>
      <c r="B22" s="28"/>
      <c r="C22" s="29"/>
      <c r="D22" s="30">
        <f t="shared" ref="D22:M22" si="6">SUM(D23:D23)</f>
        <v>368</v>
      </c>
      <c r="E22" s="30">
        <f t="shared" si="6"/>
        <v>265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633</v>
      </c>
      <c r="O22" s="42">
        <f t="shared" si="2"/>
        <v>1.9537037037037037</v>
      </c>
      <c r="P22" s="10"/>
    </row>
    <row r="23" spans="1:119" ht="15.75" thickBot="1">
      <c r="A23" s="12"/>
      <c r="B23" s="23">
        <v>361.1</v>
      </c>
      <c r="C23" s="19" t="s">
        <v>29</v>
      </c>
      <c r="D23" s="43">
        <v>368</v>
      </c>
      <c r="E23" s="43">
        <v>265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633</v>
      </c>
      <c r="O23" s="44">
        <f t="shared" si="2"/>
        <v>1.9537037037037037</v>
      </c>
      <c r="P23" s="9"/>
    </row>
    <row r="24" spans="1:119" ht="16.5" thickBot="1">
      <c r="A24" s="13" t="s">
        <v>27</v>
      </c>
      <c r="B24" s="21"/>
      <c r="C24" s="20"/>
      <c r="D24" s="14">
        <f>SUM(D5,D11,D14,D19,D22)</f>
        <v>182422</v>
      </c>
      <c r="E24" s="14">
        <f t="shared" ref="E24:M24" si="7">SUM(E5,E11,E14,E19,E22)</f>
        <v>34323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216745</v>
      </c>
      <c r="O24" s="36">
        <f t="shared" si="2"/>
        <v>668.96604938271605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47</v>
      </c>
      <c r="M26" s="112"/>
      <c r="N26" s="112"/>
      <c r="O26" s="40">
        <v>324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42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64766</v>
      </c>
      <c r="E5" s="25">
        <f t="shared" si="0"/>
        <v>43144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107910</v>
      </c>
      <c r="O5" s="31">
        <f t="shared" ref="O5:O24" si="2">(N5/O$26)</f>
        <v>337.21875</v>
      </c>
      <c r="P5" s="6"/>
    </row>
    <row r="6" spans="1:133">
      <c r="A6" s="12"/>
      <c r="B6" s="23">
        <v>311</v>
      </c>
      <c r="C6" s="19" t="s">
        <v>2</v>
      </c>
      <c r="D6" s="43">
        <v>56989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56989</v>
      </c>
      <c r="O6" s="44">
        <f t="shared" si="2"/>
        <v>178.09062499999999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6876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6876</v>
      </c>
      <c r="O7" s="44">
        <f t="shared" si="2"/>
        <v>21.487500000000001</v>
      </c>
      <c r="P7" s="9"/>
    </row>
    <row r="8" spans="1:133">
      <c r="A8" s="12"/>
      <c r="B8" s="23">
        <v>312.60000000000002</v>
      </c>
      <c r="C8" s="19" t="s">
        <v>12</v>
      </c>
      <c r="D8" s="43">
        <v>0</v>
      </c>
      <c r="E8" s="43">
        <v>30532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30532</v>
      </c>
      <c r="O8" s="44">
        <f t="shared" si="2"/>
        <v>95.412499999999994</v>
      </c>
      <c r="P8" s="9"/>
    </row>
    <row r="9" spans="1:133">
      <c r="A9" s="12"/>
      <c r="B9" s="23">
        <v>315</v>
      </c>
      <c r="C9" s="19" t="s">
        <v>13</v>
      </c>
      <c r="D9" s="43">
        <v>7777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7777</v>
      </c>
      <c r="O9" s="44">
        <f t="shared" si="2"/>
        <v>24.303125000000001</v>
      </c>
      <c r="P9" s="9"/>
    </row>
    <row r="10" spans="1:133">
      <c r="A10" s="12"/>
      <c r="B10" s="23">
        <v>319</v>
      </c>
      <c r="C10" s="19" t="s">
        <v>39</v>
      </c>
      <c r="D10" s="43">
        <v>0</v>
      </c>
      <c r="E10" s="43">
        <v>5736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5736</v>
      </c>
      <c r="O10" s="44">
        <f t="shared" si="2"/>
        <v>17.925000000000001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SUM(D12:D13)</f>
        <v>6551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6551</v>
      </c>
      <c r="O11" s="42">
        <f t="shared" si="2"/>
        <v>20.471875000000001</v>
      </c>
      <c r="P11" s="10"/>
    </row>
    <row r="12" spans="1:133">
      <c r="A12" s="12"/>
      <c r="B12" s="23">
        <v>322</v>
      </c>
      <c r="C12" s="19" t="s">
        <v>0</v>
      </c>
      <c r="D12" s="43">
        <v>5057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5057</v>
      </c>
      <c r="O12" s="44">
        <f t="shared" si="2"/>
        <v>15.803125</v>
      </c>
      <c r="P12" s="9"/>
    </row>
    <row r="13" spans="1:133">
      <c r="A13" s="12"/>
      <c r="B13" s="23">
        <v>329</v>
      </c>
      <c r="C13" s="19" t="s">
        <v>15</v>
      </c>
      <c r="D13" s="43">
        <v>1494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1494</v>
      </c>
      <c r="O13" s="44">
        <f t="shared" si="2"/>
        <v>4.6687500000000002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51202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51202</v>
      </c>
      <c r="O14" s="42">
        <f t="shared" si="2"/>
        <v>160.00624999999999</v>
      </c>
      <c r="P14" s="10"/>
    </row>
    <row r="15" spans="1:133">
      <c r="A15" s="12"/>
      <c r="B15" s="23">
        <v>335.12</v>
      </c>
      <c r="C15" s="19" t="s">
        <v>17</v>
      </c>
      <c r="D15" s="43">
        <v>14211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14211</v>
      </c>
      <c r="O15" s="44">
        <f t="shared" si="2"/>
        <v>44.409374999999997</v>
      </c>
      <c r="P15" s="9"/>
    </row>
    <row r="16" spans="1:133">
      <c r="A16" s="12"/>
      <c r="B16" s="23">
        <v>335.14</v>
      </c>
      <c r="C16" s="19" t="s">
        <v>18</v>
      </c>
      <c r="D16" s="43">
        <v>2492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2492</v>
      </c>
      <c r="O16" s="44">
        <f t="shared" si="2"/>
        <v>7.7874999999999996</v>
      </c>
      <c r="P16" s="9"/>
    </row>
    <row r="17" spans="1:119">
      <c r="A17" s="12"/>
      <c r="B17" s="23">
        <v>335.15</v>
      </c>
      <c r="C17" s="19" t="s">
        <v>19</v>
      </c>
      <c r="D17" s="43">
        <v>808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808</v>
      </c>
      <c r="O17" s="44">
        <f t="shared" si="2"/>
        <v>2.5249999999999999</v>
      </c>
      <c r="P17" s="9"/>
    </row>
    <row r="18" spans="1:119">
      <c r="A18" s="12"/>
      <c r="B18" s="23">
        <v>335.18</v>
      </c>
      <c r="C18" s="19" t="s">
        <v>20</v>
      </c>
      <c r="D18" s="43">
        <v>33691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33691</v>
      </c>
      <c r="O18" s="44">
        <f t="shared" si="2"/>
        <v>105.284375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SUM(D20:D21)</f>
        <v>7627</v>
      </c>
      <c r="E19" s="30">
        <f t="shared" si="5"/>
        <v>12219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19846</v>
      </c>
      <c r="O19" s="42">
        <f t="shared" si="2"/>
        <v>62.018749999999997</v>
      </c>
      <c r="P19" s="10"/>
    </row>
    <row r="20" spans="1:119">
      <c r="A20" s="12"/>
      <c r="B20" s="23">
        <v>342.5</v>
      </c>
      <c r="C20" s="19" t="s">
        <v>26</v>
      </c>
      <c r="D20" s="43">
        <v>7627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7627</v>
      </c>
      <c r="O20" s="44">
        <f t="shared" si="2"/>
        <v>23.834375000000001</v>
      </c>
      <c r="P20" s="9"/>
    </row>
    <row r="21" spans="1:119">
      <c r="A21" s="12"/>
      <c r="B21" s="23">
        <v>342.9</v>
      </c>
      <c r="C21" s="19" t="s">
        <v>44</v>
      </c>
      <c r="D21" s="43">
        <v>0</v>
      </c>
      <c r="E21" s="43">
        <v>12219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12219</v>
      </c>
      <c r="O21" s="44">
        <f t="shared" si="2"/>
        <v>38.184375000000003</v>
      </c>
      <c r="P21" s="9"/>
    </row>
    <row r="22" spans="1:119" ht="15.75">
      <c r="A22" s="27" t="s">
        <v>3</v>
      </c>
      <c r="B22" s="28"/>
      <c r="C22" s="29"/>
      <c r="D22" s="30">
        <f t="shared" ref="D22:M22" si="6">SUM(D23:D23)</f>
        <v>521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521</v>
      </c>
      <c r="O22" s="42">
        <f t="shared" si="2"/>
        <v>1.628125</v>
      </c>
      <c r="P22" s="10"/>
    </row>
    <row r="23" spans="1:119" ht="15.75" thickBot="1">
      <c r="A23" s="12"/>
      <c r="B23" s="23">
        <v>361.1</v>
      </c>
      <c r="C23" s="19" t="s">
        <v>29</v>
      </c>
      <c r="D23" s="43">
        <v>521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521</v>
      </c>
      <c r="O23" s="44">
        <f t="shared" si="2"/>
        <v>1.628125</v>
      </c>
      <c r="P23" s="9"/>
    </row>
    <row r="24" spans="1:119" ht="16.5" thickBot="1">
      <c r="A24" s="13" t="s">
        <v>27</v>
      </c>
      <c r="B24" s="21"/>
      <c r="C24" s="20"/>
      <c r="D24" s="14">
        <f>SUM(D5,D11,D14,D19,D22)</f>
        <v>130667</v>
      </c>
      <c r="E24" s="14">
        <f t="shared" ref="E24:M24" si="7">SUM(E5,E11,E14,E19,E22)</f>
        <v>55363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186030</v>
      </c>
      <c r="O24" s="36">
        <f t="shared" si="2"/>
        <v>581.34375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45</v>
      </c>
      <c r="M26" s="112"/>
      <c r="N26" s="112"/>
      <c r="O26" s="40">
        <v>320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42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56336</v>
      </c>
      <c r="E5" s="25">
        <f t="shared" si="0"/>
        <v>41946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98282</v>
      </c>
      <c r="O5" s="31">
        <f t="shared" ref="O5:O24" si="2">(N5/O$26)</f>
        <v>276.8507042253521</v>
      </c>
      <c r="P5" s="6"/>
    </row>
    <row r="6" spans="1:133">
      <c r="A6" s="12"/>
      <c r="B6" s="23">
        <v>311</v>
      </c>
      <c r="C6" s="19" t="s">
        <v>2</v>
      </c>
      <c r="D6" s="43">
        <v>48035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48035</v>
      </c>
      <c r="O6" s="44">
        <f t="shared" si="2"/>
        <v>135.30985915492957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6916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6916</v>
      </c>
      <c r="O7" s="44">
        <f t="shared" si="2"/>
        <v>19.481690140845071</v>
      </c>
      <c r="P7" s="9"/>
    </row>
    <row r="8" spans="1:133">
      <c r="A8" s="12"/>
      <c r="B8" s="23">
        <v>312.60000000000002</v>
      </c>
      <c r="C8" s="19" t="s">
        <v>12</v>
      </c>
      <c r="D8" s="43">
        <v>0</v>
      </c>
      <c r="E8" s="43">
        <v>29263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29263</v>
      </c>
      <c r="O8" s="44">
        <f t="shared" si="2"/>
        <v>82.430985915492954</v>
      </c>
      <c r="P8" s="9"/>
    </row>
    <row r="9" spans="1:133">
      <c r="A9" s="12"/>
      <c r="B9" s="23">
        <v>315</v>
      </c>
      <c r="C9" s="19" t="s">
        <v>13</v>
      </c>
      <c r="D9" s="43">
        <v>8301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8301</v>
      </c>
      <c r="O9" s="44">
        <f t="shared" si="2"/>
        <v>23.383098591549295</v>
      </c>
      <c r="P9" s="9"/>
    </row>
    <row r="10" spans="1:133">
      <c r="A10" s="12"/>
      <c r="B10" s="23">
        <v>319</v>
      </c>
      <c r="C10" s="19" t="s">
        <v>39</v>
      </c>
      <c r="D10" s="43">
        <v>0</v>
      </c>
      <c r="E10" s="43">
        <v>5767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5767</v>
      </c>
      <c r="O10" s="44">
        <f t="shared" si="2"/>
        <v>16.24507042253521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SUM(D12:D13)</f>
        <v>3570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3570</v>
      </c>
      <c r="O11" s="42">
        <f t="shared" si="2"/>
        <v>10.056338028169014</v>
      </c>
      <c r="P11" s="10"/>
    </row>
    <row r="12" spans="1:133">
      <c r="A12" s="12"/>
      <c r="B12" s="23">
        <v>322</v>
      </c>
      <c r="C12" s="19" t="s">
        <v>0</v>
      </c>
      <c r="D12" s="43">
        <v>2421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2421</v>
      </c>
      <c r="O12" s="44">
        <f t="shared" si="2"/>
        <v>6.8197183098591552</v>
      </c>
      <c r="P12" s="9"/>
    </row>
    <row r="13" spans="1:133">
      <c r="A13" s="12"/>
      <c r="B13" s="23">
        <v>329</v>
      </c>
      <c r="C13" s="19" t="s">
        <v>15</v>
      </c>
      <c r="D13" s="43">
        <v>1149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1149</v>
      </c>
      <c r="O13" s="44">
        <f t="shared" si="2"/>
        <v>3.2366197183098593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53096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53096</v>
      </c>
      <c r="O14" s="42">
        <f t="shared" si="2"/>
        <v>149.56619718309858</v>
      </c>
      <c r="P14" s="10"/>
    </row>
    <row r="15" spans="1:133">
      <c r="A15" s="12"/>
      <c r="B15" s="23">
        <v>335.12</v>
      </c>
      <c r="C15" s="19" t="s">
        <v>17</v>
      </c>
      <c r="D15" s="43">
        <v>14099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14099</v>
      </c>
      <c r="O15" s="44">
        <f t="shared" si="2"/>
        <v>39.715492957746477</v>
      </c>
      <c r="P15" s="9"/>
    </row>
    <row r="16" spans="1:133">
      <c r="A16" s="12"/>
      <c r="B16" s="23">
        <v>335.14</v>
      </c>
      <c r="C16" s="19" t="s">
        <v>18</v>
      </c>
      <c r="D16" s="43">
        <v>2768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2768</v>
      </c>
      <c r="O16" s="44">
        <f t="shared" si="2"/>
        <v>7.7971830985915496</v>
      </c>
      <c r="P16" s="9"/>
    </row>
    <row r="17" spans="1:119">
      <c r="A17" s="12"/>
      <c r="B17" s="23">
        <v>335.15</v>
      </c>
      <c r="C17" s="19" t="s">
        <v>19</v>
      </c>
      <c r="D17" s="43">
        <v>734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734</v>
      </c>
      <c r="O17" s="44">
        <f t="shared" si="2"/>
        <v>2.0676056338028168</v>
      </c>
      <c r="P17" s="9"/>
    </row>
    <row r="18" spans="1:119">
      <c r="A18" s="12"/>
      <c r="B18" s="23">
        <v>335.18</v>
      </c>
      <c r="C18" s="19" t="s">
        <v>20</v>
      </c>
      <c r="D18" s="43">
        <v>35495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35495</v>
      </c>
      <c r="O18" s="44">
        <f t="shared" si="2"/>
        <v>99.985915492957744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SUM(D20:D20)</f>
        <v>31179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31179</v>
      </c>
      <c r="O19" s="42">
        <f t="shared" si="2"/>
        <v>87.828169014084509</v>
      </c>
      <c r="P19" s="10"/>
    </row>
    <row r="20" spans="1:119">
      <c r="A20" s="12"/>
      <c r="B20" s="23">
        <v>342.5</v>
      </c>
      <c r="C20" s="19" t="s">
        <v>26</v>
      </c>
      <c r="D20" s="43">
        <v>31179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31179</v>
      </c>
      <c r="O20" s="44">
        <f t="shared" si="2"/>
        <v>87.828169014084509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SUM(D22:D23)</f>
        <v>2397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2397</v>
      </c>
      <c r="O21" s="42">
        <f t="shared" si="2"/>
        <v>6.7521126760563384</v>
      </c>
      <c r="P21" s="10"/>
    </row>
    <row r="22" spans="1:119">
      <c r="A22" s="12"/>
      <c r="B22" s="23">
        <v>361.1</v>
      </c>
      <c r="C22" s="19" t="s">
        <v>29</v>
      </c>
      <c r="D22" s="43">
        <v>709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709</v>
      </c>
      <c r="O22" s="44">
        <f t="shared" si="2"/>
        <v>1.9971830985915493</v>
      </c>
      <c r="P22" s="9"/>
    </row>
    <row r="23" spans="1:119" ht="15.75" thickBot="1">
      <c r="A23" s="12"/>
      <c r="B23" s="23">
        <v>366</v>
      </c>
      <c r="C23" s="19" t="s">
        <v>30</v>
      </c>
      <c r="D23" s="43">
        <v>1688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1688</v>
      </c>
      <c r="O23" s="44">
        <f t="shared" si="2"/>
        <v>4.7549295774647886</v>
      </c>
      <c r="P23" s="9"/>
    </row>
    <row r="24" spans="1:119" ht="16.5" thickBot="1">
      <c r="A24" s="13" t="s">
        <v>27</v>
      </c>
      <c r="B24" s="21"/>
      <c r="C24" s="20"/>
      <c r="D24" s="14">
        <f>SUM(D5,D11,D14,D19,D21)</f>
        <v>146578</v>
      </c>
      <c r="E24" s="14">
        <f t="shared" ref="E24:M24" si="7">SUM(E5,E11,E14,E19,E21)</f>
        <v>41946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188524</v>
      </c>
      <c r="O24" s="36">
        <f t="shared" si="2"/>
        <v>531.05352112676053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40</v>
      </c>
      <c r="M26" s="112"/>
      <c r="N26" s="112"/>
      <c r="O26" s="40">
        <v>355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thickBot="1">
      <c r="A28" s="114" t="s">
        <v>42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A28:O28"/>
    <mergeCell ref="L26:N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68654</v>
      </c>
      <c r="E5" s="25">
        <f t="shared" si="0"/>
        <v>43179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111833</v>
      </c>
      <c r="O5" s="31">
        <f t="shared" ref="O5:O24" si="2">(N5/O$26)</f>
        <v>272.09975669099759</v>
      </c>
      <c r="P5" s="6"/>
    </row>
    <row r="6" spans="1:133">
      <c r="A6" s="12"/>
      <c r="B6" s="23">
        <v>311</v>
      </c>
      <c r="C6" s="19" t="s">
        <v>2</v>
      </c>
      <c r="D6" s="43">
        <v>55989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55989</v>
      </c>
      <c r="O6" s="44">
        <f t="shared" si="2"/>
        <v>136.22627737226279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7003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7003</v>
      </c>
      <c r="O7" s="44">
        <f t="shared" si="2"/>
        <v>17.038929440389296</v>
      </c>
      <c r="P7" s="9"/>
    </row>
    <row r="8" spans="1:133">
      <c r="A8" s="12"/>
      <c r="B8" s="23">
        <v>312.41000000000003</v>
      </c>
      <c r="C8" s="19" t="s">
        <v>11</v>
      </c>
      <c r="D8" s="43">
        <v>0</v>
      </c>
      <c r="E8" s="43">
        <v>5714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5714</v>
      </c>
      <c r="O8" s="44">
        <f t="shared" si="2"/>
        <v>13.902676399026763</v>
      </c>
      <c r="P8" s="9"/>
    </row>
    <row r="9" spans="1:133">
      <c r="A9" s="12"/>
      <c r="B9" s="23">
        <v>312.60000000000002</v>
      </c>
      <c r="C9" s="19" t="s">
        <v>12</v>
      </c>
      <c r="D9" s="43">
        <v>0</v>
      </c>
      <c r="E9" s="43">
        <v>30462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30462</v>
      </c>
      <c r="O9" s="44">
        <f t="shared" si="2"/>
        <v>74.116788321167888</v>
      </c>
      <c r="P9" s="9"/>
    </row>
    <row r="10" spans="1:133">
      <c r="A10" s="12"/>
      <c r="B10" s="23">
        <v>315</v>
      </c>
      <c r="C10" s="19" t="s">
        <v>13</v>
      </c>
      <c r="D10" s="43">
        <v>12665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12665</v>
      </c>
      <c r="O10" s="44">
        <f t="shared" si="2"/>
        <v>30.81508515815085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SUM(D12:D13)</f>
        <v>48133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48133</v>
      </c>
      <c r="O11" s="42">
        <f t="shared" si="2"/>
        <v>117.11192214111922</v>
      </c>
      <c r="P11" s="10"/>
    </row>
    <row r="12" spans="1:133">
      <c r="A12" s="12"/>
      <c r="B12" s="23">
        <v>322</v>
      </c>
      <c r="C12" s="19" t="s">
        <v>0</v>
      </c>
      <c r="D12" s="43">
        <v>47926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47926</v>
      </c>
      <c r="O12" s="44">
        <f t="shared" si="2"/>
        <v>116.60827250608273</v>
      </c>
      <c r="P12" s="9"/>
    </row>
    <row r="13" spans="1:133">
      <c r="A13" s="12"/>
      <c r="B13" s="23">
        <v>329</v>
      </c>
      <c r="C13" s="19" t="s">
        <v>15</v>
      </c>
      <c r="D13" s="43">
        <v>207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207</v>
      </c>
      <c r="O13" s="44">
        <f t="shared" si="2"/>
        <v>0.5036496350364964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51142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51142</v>
      </c>
      <c r="O14" s="42">
        <f t="shared" si="2"/>
        <v>124.43309002433089</v>
      </c>
      <c r="P14" s="10"/>
    </row>
    <row r="15" spans="1:133">
      <c r="A15" s="12"/>
      <c r="B15" s="23">
        <v>335.12</v>
      </c>
      <c r="C15" s="19" t="s">
        <v>17</v>
      </c>
      <c r="D15" s="43">
        <v>14242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14242</v>
      </c>
      <c r="O15" s="44">
        <f t="shared" si="2"/>
        <v>34.652068126520682</v>
      </c>
      <c r="P15" s="9"/>
    </row>
    <row r="16" spans="1:133">
      <c r="A16" s="12"/>
      <c r="B16" s="23">
        <v>335.14</v>
      </c>
      <c r="C16" s="19" t="s">
        <v>18</v>
      </c>
      <c r="D16" s="43">
        <v>4192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4192</v>
      </c>
      <c r="O16" s="44">
        <f t="shared" si="2"/>
        <v>10.199513381995134</v>
      </c>
      <c r="P16" s="9"/>
    </row>
    <row r="17" spans="1:119">
      <c r="A17" s="12"/>
      <c r="B17" s="23">
        <v>335.15</v>
      </c>
      <c r="C17" s="19" t="s">
        <v>19</v>
      </c>
      <c r="D17" s="43">
        <v>1430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1430</v>
      </c>
      <c r="O17" s="44">
        <f t="shared" si="2"/>
        <v>3.4793187347931873</v>
      </c>
      <c r="P17" s="9"/>
    </row>
    <row r="18" spans="1:119">
      <c r="A18" s="12"/>
      <c r="B18" s="23">
        <v>335.18</v>
      </c>
      <c r="C18" s="19" t="s">
        <v>20</v>
      </c>
      <c r="D18" s="43">
        <v>31278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31278</v>
      </c>
      <c r="O18" s="44">
        <f t="shared" si="2"/>
        <v>76.102189781021892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SUM(D20:D20)</f>
        <v>13340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13340</v>
      </c>
      <c r="O19" s="42">
        <f t="shared" si="2"/>
        <v>32.457420924574208</v>
      </c>
      <c r="P19" s="10"/>
    </row>
    <row r="20" spans="1:119">
      <c r="A20" s="12"/>
      <c r="B20" s="23">
        <v>342.5</v>
      </c>
      <c r="C20" s="19" t="s">
        <v>26</v>
      </c>
      <c r="D20" s="43">
        <v>13340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13340</v>
      </c>
      <c r="O20" s="44">
        <f t="shared" si="2"/>
        <v>32.457420924574208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SUM(D22:D23)</f>
        <v>5182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5182</v>
      </c>
      <c r="O21" s="42">
        <f t="shared" si="2"/>
        <v>12.608272506082725</v>
      </c>
      <c r="P21" s="10"/>
    </row>
    <row r="22" spans="1:119">
      <c r="A22" s="12"/>
      <c r="B22" s="23">
        <v>361.1</v>
      </c>
      <c r="C22" s="19" t="s">
        <v>29</v>
      </c>
      <c r="D22" s="43">
        <v>2682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2682</v>
      </c>
      <c r="O22" s="44">
        <f t="shared" si="2"/>
        <v>6.5255474452554747</v>
      </c>
      <c r="P22" s="9"/>
    </row>
    <row r="23" spans="1:119" ht="15.75" thickBot="1">
      <c r="A23" s="12"/>
      <c r="B23" s="23">
        <v>366</v>
      </c>
      <c r="C23" s="19" t="s">
        <v>30</v>
      </c>
      <c r="D23" s="43">
        <v>2500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2500</v>
      </c>
      <c r="O23" s="44">
        <f t="shared" si="2"/>
        <v>6.0827250608272507</v>
      </c>
      <c r="P23" s="9"/>
    </row>
    <row r="24" spans="1:119" ht="16.5" thickBot="1">
      <c r="A24" s="13" t="s">
        <v>27</v>
      </c>
      <c r="B24" s="21"/>
      <c r="C24" s="20"/>
      <c r="D24" s="14">
        <f>SUM(D5,D11,D14,D19,D21)</f>
        <v>186451</v>
      </c>
      <c r="E24" s="14">
        <f t="shared" ref="E24:M24" si="7">SUM(E5,E11,E14,E19,E21)</f>
        <v>43179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229630</v>
      </c>
      <c r="O24" s="36">
        <f t="shared" si="2"/>
        <v>558.71046228710463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37</v>
      </c>
      <c r="M26" s="112"/>
      <c r="N26" s="112"/>
      <c r="O26" s="40">
        <v>411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thickBot="1">
      <c r="A28" s="114" t="s">
        <v>42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64291</v>
      </c>
      <c r="E5" s="25">
        <f t="shared" si="0"/>
        <v>47669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111960</v>
      </c>
      <c r="O5" s="31">
        <f t="shared" ref="O5:O24" si="2">(N5/O$26)</f>
        <v>272.40875912408757</v>
      </c>
      <c r="P5" s="6"/>
    </row>
    <row r="6" spans="1:133">
      <c r="A6" s="12"/>
      <c r="B6" s="23">
        <v>311</v>
      </c>
      <c r="C6" s="19" t="s">
        <v>2</v>
      </c>
      <c r="D6" s="43">
        <v>55329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55329</v>
      </c>
      <c r="O6" s="44">
        <f t="shared" si="2"/>
        <v>134.62043795620437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7065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7065</v>
      </c>
      <c r="O7" s="44">
        <f t="shared" si="2"/>
        <v>17.189781021897812</v>
      </c>
      <c r="P7" s="9"/>
    </row>
    <row r="8" spans="1:133">
      <c r="A8" s="12"/>
      <c r="B8" s="23">
        <v>312.2</v>
      </c>
      <c r="C8" s="19" t="s">
        <v>49</v>
      </c>
      <c r="D8" s="43">
        <v>0</v>
      </c>
      <c r="E8" s="43">
        <v>5595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5595</v>
      </c>
      <c r="O8" s="44">
        <f t="shared" si="2"/>
        <v>13.613138686131387</v>
      </c>
      <c r="P8" s="9"/>
    </row>
    <row r="9" spans="1:133">
      <c r="A9" s="12"/>
      <c r="B9" s="23">
        <v>312.60000000000002</v>
      </c>
      <c r="C9" s="19" t="s">
        <v>12</v>
      </c>
      <c r="D9" s="43">
        <v>0</v>
      </c>
      <c r="E9" s="43">
        <v>35009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35009</v>
      </c>
      <c r="O9" s="44">
        <f t="shared" si="2"/>
        <v>85.180048661800484</v>
      </c>
      <c r="P9" s="9"/>
    </row>
    <row r="10" spans="1:133">
      <c r="A10" s="12"/>
      <c r="B10" s="23">
        <v>315</v>
      </c>
      <c r="C10" s="19" t="s">
        <v>13</v>
      </c>
      <c r="D10" s="43">
        <v>8962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8962</v>
      </c>
      <c r="O10" s="44">
        <f t="shared" si="2"/>
        <v>21.805352798053526</v>
      </c>
      <c r="P10" s="9"/>
    </row>
    <row r="11" spans="1:133" ht="15.75">
      <c r="A11" s="27" t="s">
        <v>50</v>
      </c>
      <c r="B11" s="28"/>
      <c r="C11" s="29"/>
      <c r="D11" s="30">
        <f t="shared" ref="D11:M11" si="3">SUM(D12:D13)</f>
        <v>1656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1656</v>
      </c>
      <c r="O11" s="42">
        <f t="shared" si="2"/>
        <v>4.0291970802919712</v>
      </c>
      <c r="P11" s="10"/>
    </row>
    <row r="12" spans="1:133">
      <c r="A12" s="12"/>
      <c r="B12" s="23">
        <v>322</v>
      </c>
      <c r="C12" s="19" t="s">
        <v>0</v>
      </c>
      <c r="D12" s="43">
        <v>1418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1418</v>
      </c>
      <c r="O12" s="44">
        <f t="shared" si="2"/>
        <v>3.4501216545012166</v>
      </c>
      <c r="P12" s="9"/>
    </row>
    <row r="13" spans="1:133">
      <c r="A13" s="12"/>
      <c r="B13" s="23">
        <v>329</v>
      </c>
      <c r="C13" s="19" t="s">
        <v>51</v>
      </c>
      <c r="D13" s="43">
        <v>238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238</v>
      </c>
      <c r="O13" s="44">
        <f t="shared" si="2"/>
        <v>0.57907542579075422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62622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62622</v>
      </c>
      <c r="O14" s="42">
        <f t="shared" si="2"/>
        <v>152.36496350364965</v>
      </c>
      <c r="P14" s="10"/>
    </row>
    <row r="15" spans="1:133">
      <c r="A15" s="12"/>
      <c r="B15" s="23">
        <v>335.12</v>
      </c>
      <c r="C15" s="19" t="s">
        <v>17</v>
      </c>
      <c r="D15" s="43">
        <v>15002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15002</v>
      </c>
      <c r="O15" s="44">
        <f t="shared" si="2"/>
        <v>36.501216545012163</v>
      </c>
      <c r="P15" s="9"/>
    </row>
    <row r="16" spans="1:133">
      <c r="A16" s="12"/>
      <c r="B16" s="23">
        <v>335.14</v>
      </c>
      <c r="C16" s="19" t="s">
        <v>18</v>
      </c>
      <c r="D16" s="43">
        <v>4863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4863</v>
      </c>
      <c r="O16" s="44">
        <f t="shared" si="2"/>
        <v>11.832116788321168</v>
      </c>
      <c r="P16" s="9"/>
    </row>
    <row r="17" spans="1:119">
      <c r="A17" s="12"/>
      <c r="B17" s="23">
        <v>335.15</v>
      </c>
      <c r="C17" s="19" t="s">
        <v>19</v>
      </c>
      <c r="D17" s="43">
        <v>3409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3409</v>
      </c>
      <c r="O17" s="44">
        <f t="shared" si="2"/>
        <v>8.2944038929440396</v>
      </c>
      <c r="P17" s="9"/>
    </row>
    <row r="18" spans="1:119">
      <c r="A18" s="12"/>
      <c r="B18" s="23">
        <v>335.18</v>
      </c>
      <c r="C18" s="19" t="s">
        <v>20</v>
      </c>
      <c r="D18" s="43">
        <v>39348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39348</v>
      </c>
      <c r="O18" s="44">
        <f t="shared" si="2"/>
        <v>95.737226277372258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SUM(D20:D20)</f>
        <v>546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546</v>
      </c>
      <c r="O19" s="42">
        <f t="shared" si="2"/>
        <v>1.3284671532846715</v>
      </c>
      <c r="P19" s="10"/>
    </row>
    <row r="20" spans="1:119">
      <c r="A20" s="12"/>
      <c r="B20" s="23">
        <v>342.5</v>
      </c>
      <c r="C20" s="19" t="s">
        <v>26</v>
      </c>
      <c r="D20" s="43">
        <v>546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546</v>
      </c>
      <c r="O20" s="44">
        <f t="shared" si="2"/>
        <v>1.3284671532846715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SUM(D22:D23)</f>
        <v>25422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25422</v>
      </c>
      <c r="O21" s="42">
        <f t="shared" si="2"/>
        <v>61.854014598540147</v>
      </c>
      <c r="P21" s="10"/>
    </row>
    <row r="22" spans="1:119">
      <c r="A22" s="12"/>
      <c r="B22" s="23">
        <v>361.1</v>
      </c>
      <c r="C22" s="19" t="s">
        <v>29</v>
      </c>
      <c r="D22" s="43">
        <v>6391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6391</v>
      </c>
      <c r="O22" s="44">
        <f t="shared" si="2"/>
        <v>15.549878345498783</v>
      </c>
      <c r="P22" s="9"/>
    </row>
    <row r="23" spans="1:119" ht="15.75" thickBot="1">
      <c r="A23" s="12"/>
      <c r="B23" s="23">
        <v>366</v>
      </c>
      <c r="C23" s="19" t="s">
        <v>30</v>
      </c>
      <c r="D23" s="43">
        <v>19031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19031</v>
      </c>
      <c r="O23" s="44">
        <f t="shared" si="2"/>
        <v>46.304136253041364</v>
      </c>
      <c r="P23" s="9"/>
    </row>
    <row r="24" spans="1:119" ht="16.5" thickBot="1">
      <c r="A24" s="13" t="s">
        <v>27</v>
      </c>
      <c r="B24" s="21"/>
      <c r="C24" s="20"/>
      <c r="D24" s="14">
        <f>SUM(D5,D11,D14,D19,D21)</f>
        <v>154537</v>
      </c>
      <c r="E24" s="14">
        <f t="shared" ref="E24:M24" si="7">SUM(E5,E11,E14,E19,E21)</f>
        <v>47669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202206</v>
      </c>
      <c r="O24" s="36">
        <f t="shared" si="2"/>
        <v>491.98540145985402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52</v>
      </c>
      <c r="M26" s="112"/>
      <c r="N26" s="112"/>
      <c r="O26" s="40">
        <v>411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42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95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3"/>
      <c r="M3" s="124"/>
      <c r="N3" s="34"/>
      <c r="O3" s="35"/>
      <c r="P3" s="125" t="s">
        <v>82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83</v>
      </c>
      <c r="N4" s="33" t="s">
        <v>9</v>
      </c>
      <c r="O4" s="33" t="s">
        <v>84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85</v>
      </c>
      <c r="B5" s="24"/>
      <c r="C5" s="24"/>
      <c r="D5" s="25">
        <f t="shared" ref="D5:N5" si="0">SUM(D6:D10)</f>
        <v>78275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78275</v>
      </c>
      <c r="P5" s="31">
        <f t="shared" ref="P5:P25" si="1">(O5/P$27)</f>
        <v>197.66414141414143</v>
      </c>
      <c r="Q5" s="6"/>
    </row>
    <row r="6" spans="1:134">
      <c r="A6" s="12"/>
      <c r="B6" s="23">
        <v>311</v>
      </c>
      <c r="C6" s="19" t="s">
        <v>2</v>
      </c>
      <c r="D6" s="43">
        <v>64211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64211</v>
      </c>
      <c r="P6" s="44">
        <f t="shared" si="1"/>
        <v>162.1489898989899</v>
      </c>
      <c r="Q6" s="9"/>
    </row>
    <row r="7" spans="1:134">
      <c r="A7" s="12"/>
      <c r="B7" s="23">
        <v>312.41000000000003</v>
      </c>
      <c r="C7" s="19" t="s">
        <v>86</v>
      </c>
      <c r="D7" s="43">
        <v>3621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3621</v>
      </c>
      <c r="P7" s="44">
        <f t="shared" si="1"/>
        <v>9.1439393939393945</v>
      </c>
      <c r="Q7" s="9"/>
    </row>
    <row r="8" spans="1:134">
      <c r="A8" s="12"/>
      <c r="B8" s="23">
        <v>312.43</v>
      </c>
      <c r="C8" s="19" t="s">
        <v>87</v>
      </c>
      <c r="D8" s="43">
        <v>2626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2626</v>
      </c>
      <c r="P8" s="44">
        <f t="shared" si="1"/>
        <v>6.6313131313131315</v>
      </c>
      <c r="Q8" s="9"/>
    </row>
    <row r="9" spans="1:134">
      <c r="A9" s="12"/>
      <c r="B9" s="23">
        <v>315.10000000000002</v>
      </c>
      <c r="C9" s="19" t="s">
        <v>88</v>
      </c>
      <c r="D9" s="43">
        <v>3372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3372</v>
      </c>
      <c r="P9" s="44">
        <f t="shared" si="1"/>
        <v>8.5151515151515156</v>
      </c>
      <c r="Q9" s="9"/>
    </row>
    <row r="10" spans="1:134">
      <c r="A10" s="12"/>
      <c r="B10" s="23">
        <v>319.89999999999998</v>
      </c>
      <c r="C10" s="19" t="s">
        <v>39</v>
      </c>
      <c r="D10" s="43">
        <v>4445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4445</v>
      </c>
      <c r="P10" s="44">
        <f t="shared" si="1"/>
        <v>11.224747474747474</v>
      </c>
      <c r="Q10" s="9"/>
    </row>
    <row r="11" spans="1:134" ht="15.75">
      <c r="A11" s="27" t="s">
        <v>14</v>
      </c>
      <c r="B11" s="28"/>
      <c r="C11" s="29"/>
      <c r="D11" s="30">
        <f t="shared" ref="D11:N11" si="3">SUM(D12:D13)</f>
        <v>35553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>SUM(D11:N11)</f>
        <v>35553</v>
      </c>
      <c r="P11" s="42">
        <f t="shared" si="1"/>
        <v>89.780303030303031</v>
      </c>
      <c r="Q11" s="10"/>
    </row>
    <row r="12" spans="1:134">
      <c r="A12" s="12"/>
      <c r="B12" s="23">
        <v>322</v>
      </c>
      <c r="C12" s="19" t="s">
        <v>89</v>
      </c>
      <c r="D12" s="43">
        <v>27044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27044</v>
      </c>
      <c r="P12" s="44">
        <f t="shared" si="1"/>
        <v>68.292929292929287</v>
      </c>
      <c r="Q12" s="9"/>
    </row>
    <row r="13" spans="1:134">
      <c r="A13" s="12"/>
      <c r="B13" s="23">
        <v>329.5</v>
      </c>
      <c r="C13" s="19" t="s">
        <v>90</v>
      </c>
      <c r="D13" s="43">
        <v>8509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" si="4">SUM(D13:N13)</f>
        <v>8509</v>
      </c>
      <c r="P13" s="44">
        <f t="shared" si="1"/>
        <v>21.487373737373737</v>
      </c>
      <c r="Q13" s="9"/>
    </row>
    <row r="14" spans="1:134" ht="15.75">
      <c r="A14" s="27" t="s">
        <v>91</v>
      </c>
      <c r="B14" s="28"/>
      <c r="C14" s="29"/>
      <c r="D14" s="30">
        <f t="shared" ref="D14:N14" si="5">SUM(D15:D18)</f>
        <v>81311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0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5"/>
        <v>0</v>
      </c>
      <c r="O14" s="41">
        <f>SUM(D14:N14)</f>
        <v>81311</v>
      </c>
      <c r="P14" s="42">
        <f t="shared" si="1"/>
        <v>205.33080808080808</v>
      </c>
      <c r="Q14" s="10"/>
    </row>
    <row r="15" spans="1:134">
      <c r="A15" s="12"/>
      <c r="B15" s="23">
        <v>335.125</v>
      </c>
      <c r="C15" s="19" t="s">
        <v>92</v>
      </c>
      <c r="D15" s="43">
        <v>16941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8" si="6">SUM(D15:N15)</f>
        <v>16941</v>
      </c>
      <c r="P15" s="44">
        <f t="shared" si="1"/>
        <v>42.780303030303031</v>
      </c>
      <c r="Q15" s="9"/>
    </row>
    <row r="16" spans="1:134">
      <c r="A16" s="12"/>
      <c r="B16" s="23">
        <v>335.14</v>
      </c>
      <c r="C16" s="19" t="s">
        <v>56</v>
      </c>
      <c r="D16" s="43">
        <v>2881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2881</v>
      </c>
      <c r="P16" s="44">
        <f t="shared" si="1"/>
        <v>7.2752525252525251</v>
      </c>
      <c r="Q16" s="9"/>
    </row>
    <row r="17" spans="1:120">
      <c r="A17" s="12"/>
      <c r="B17" s="23">
        <v>335.15</v>
      </c>
      <c r="C17" s="19" t="s">
        <v>57</v>
      </c>
      <c r="D17" s="43">
        <v>2056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2056</v>
      </c>
      <c r="P17" s="44">
        <f t="shared" si="1"/>
        <v>5.191919191919192</v>
      </c>
      <c r="Q17" s="9"/>
    </row>
    <row r="18" spans="1:120">
      <c r="A18" s="12"/>
      <c r="B18" s="23">
        <v>335.18</v>
      </c>
      <c r="C18" s="19" t="s">
        <v>93</v>
      </c>
      <c r="D18" s="43">
        <v>59433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59433</v>
      </c>
      <c r="P18" s="44">
        <f t="shared" si="1"/>
        <v>150.08333333333334</v>
      </c>
      <c r="Q18" s="9"/>
    </row>
    <row r="19" spans="1:120" ht="15.75">
      <c r="A19" s="27" t="s">
        <v>25</v>
      </c>
      <c r="B19" s="28"/>
      <c r="C19" s="29"/>
      <c r="D19" s="30">
        <f t="shared" ref="D19:N19" si="7">SUM(D20:D20)</f>
        <v>180</v>
      </c>
      <c r="E19" s="30">
        <f t="shared" si="7"/>
        <v>0</v>
      </c>
      <c r="F19" s="30">
        <f t="shared" si="7"/>
        <v>0</v>
      </c>
      <c r="G19" s="30">
        <f t="shared" si="7"/>
        <v>0</v>
      </c>
      <c r="H19" s="30">
        <f t="shared" si="7"/>
        <v>0</v>
      </c>
      <c r="I19" s="30">
        <f t="shared" si="7"/>
        <v>0</v>
      </c>
      <c r="J19" s="30">
        <f t="shared" si="7"/>
        <v>0</v>
      </c>
      <c r="K19" s="30">
        <f t="shared" si="7"/>
        <v>0</v>
      </c>
      <c r="L19" s="30">
        <f t="shared" si="7"/>
        <v>0</v>
      </c>
      <c r="M19" s="30">
        <f t="shared" si="7"/>
        <v>0</v>
      </c>
      <c r="N19" s="30">
        <f t="shared" si="7"/>
        <v>0</v>
      </c>
      <c r="O19" s="30">
        <f>SUM(D19:N19)</f>
        <v>180</v>
      </c>
      <c r="P19" s="42">
        <f t="shared" si="1"/>
        <v>0.45454545454545453</v>
      </c>
      <c r="Q19" s="10"/>
    </row>
    <row r="20" spans="1:120">
      <c r="A20" s="12"/>
      <c r="B20" s="23">
        <v>342.5</v>
      </c>
      <c r="C20" s="19" t="s">
        <v>26</v>
      </c>
      <c r="D20" s="43">
        <v>180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ref="O20" si="8">SUM(D20:N20)</f>
        <v>180</v>
      </c>
      <c r="P20" s="44">
        <f t="shared" si="1"/>
        <v>0.45454545454545453</v>
      </c>
      <c r="Q20" s="9"/>
    </row>
    <row r="21" spans="1:120" ht="15.75">
      <c r="A21" s="27" t="s">
        <v>3</v>
      </c>
      <c r="B21" s="28"/>
      <c r="C21" s="29"/>
      <c r="D21" s="30">
        <f t="shared" ref="D21:N21" si="9">SUM(D22:D22)</f>
        <v>4137</v>
      </c>
      <c r="E21" s="30">
        <f t="shared" si="9"/>
        <v>0</v>
      </c>
      <c r="F21" s="30">
        <f t="shared" si="9"/>
        <v>0</v>
      </c>
      <c r="G21" s="30">
        <f t="shared" si="9"/>
        <v>0</v>
      </c>
      <c r="H21" s="30">
        <f t="shared" si="9"/>
        <v>0</v>
      </c>
      <c r="I21" s="30">
        <f t="shared" si="9"/>
        <v>0</v>
      </c>
      <c r="J21" s="30">
        <f t="shared" si="9"/>
        <v>0</v>
      </c>
      <c r="K21" s="30">
        <f t="shared" si="9"/>
        <v>0</v>
      </c>
      <c r="L21" s="30">
        <f t="shared" si="9"/>
        <v>0</v>
      </c>
      <c r="M21" s="30">
        <f t="shared" si="9"/>
        <v>0</v>
      </c>
      <c r="N21" s="30">
        <f t="shared" si="9"/>
        <v>0</v>
      </c>
      <c r="O21" s="30">
        <f>SUM(D21:N21)</f>
        <v>4137</v>
      </c>
      <c r="P21" s="42">
        <f t="shared" si="1"/>
        <v>10.446969696969697</v>
      </c>
      <c r="Q21" s="10"/>
    </row>
    <row r="22" spans="1:120">
      <c r="A22" s="12"/>
      <c r="B22" s="23">
        <v>361.1</v>
      </c>
      <c r="C22" s="19" t="s">
        <v>29</v>
      </c>
      <c r="D22" s="43">
        <v>4137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>SUM(D22:N22)</f>
        <v>4137</v>
      </c>
      <c r="P22" s="44">
        <f t="shared" si="1"/>
        <v>10.446969696969697</v>
      </c>
      <c r="Q22" s="9"/>
    </row>
    <row r="23" spans="1:120" ht="15.75">
      <c r="A23" s="27" t="s">
        <v>78</v>
      </c>
      <c r="B23" s="28"/>
      <c r="C23" s="29"/>
      <c r="D23" s="30">
        <f t="shared" ref="D23:N23" si="10">SUM(D24:D24)</f>
        <v>26035</v>
      </c>
      <c r="E23" s="30">
        <f t="shared" si="10"/>
        <v>0</v>
      </c>
      <c r="F23" s="30">
        <f t="shared" si="10"/>
        <v>0</v>
      </c>
      <c r="G23" s="30">
        <f t="shared" si="10"/>
        <v>0</v>
      </c>
      <c r="H23" s="30">
        <f t="shared" si="10"/>
        <v>0</v>
      </c>
      <c r="I23" s="30">
        <f t="shared" si="10"/>
        <v>0</v>
      </c>
      <c r="J23" s="30">
        <f t="shared" si="10"/>
        <v>0</v>
      </c>
      <c r="K23" s="30">
        <f t="shared" si="10"/>
        <v>0</v>
      </c>
      <c r="L23" s="30">
        <f t="shared" si="10"/>
        <v>0</v>
      </c>
      <c r="M23" s="30">
        <f t="shared" si="10"/>
        <v>0</v>
      </c>
      <c r="N23" s="30">
        <f t="shared" si="10"/>
        <v>0</v>
      </c>
      <c r="O23" s="30">
        <f t="shared" ref="O23:O24" si="11">SUM(D23:N23)</f>
        <v>26035</v>
      </c>
      <c r="P23" s="42">
        <f t="shared" si="1"/>
        <v>65.744949494949495</v>
      </c>
      <c r="Q23" s="9"/>
    </row>
    <row r="24" spans="1:120" ht="15.75" thickBot="1">
      <c r="A24" s="12"/>
      <c r="B24" s="23">
        <v>383.1</v>
      </c>
      <c r="C24" s="19" t="s">
        <v>97</v>
      </c>
      <c r="D24" s="43">
        <v>26035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1"/>
        <v>26035</v>
      </c>
      <c r="P24" s="44">
        <f t="shared" si="1"/>
        <v>65.744949494949495</v>
      </c>
      <c r="Q24" s="9"/>
    </row>
    <row r="25" spans="1:120" ht="16.5" thickBot="1">
      <c r="A25" s="13" t="s">
        <v>27</v>
      </c>
      <c r="B25" s="21"/>
      <c r="C25" s="20"/>
      <c r="D25" s="14">
        <f>SUM(D5,D11,D14,D19,D21,D23)</f>
        <v>225491</v>
      </c>
      <c r="E25" s="14">
        <f t="shared" ref="E25:N25" si="12">SUM(E5,E11,E14,E19,E21,E23)</f>
        <v>0</v>
      </c>
      <c r="F25" s="14">
        <f t="shared" si="12"/>
        <v>0</v>
      </c>
      <c r="G25" s="14">
        <f t="shared" si="12"/>
        <v>0</v>
      </c>
      <c r="H25" s="14">
        <f t="shared" si="12"/>
        <v>0</v>
      </c>
      <c r="I25" s="14">
        <f t="shared" si="12"/>
        <v>0</v>
      </c>
      <c r="J25" s="14">
        <f t="shared" si="12"/>
        <v>0</v>
      </c>
      <c r="K25" s="14">
        <f t="shared" si="12"/>
        <v>0</v>
      </c>
      <c r="L25" s="14">
        <f t="shared" si="12"/>
        <v>0</v>
      </c>
      <c r="M25" s="14">
        <f t="shared" si="12"/>
        <v>0</v>
      </c>
      <c r="N25" s="14">
        <f t="shared" si="12"/>
        <v>0</v>
      </c>
      <c r="O25" s="14">
        <f>SUM(D25:N25)</f>
        <v>225491</v>
      </c>
      <c r="P25" s="36">
        <f t="shared" si="1"/>
        <v>569.42171717171721</v>
      </c>
      <c r="Q25" s="6"/>
      <c r="R25" s="2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</row>
    <row r="26" spans="1:120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8"/>
    </row>
    <row r="27" spans="1:120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112" t="s">
        <v>96</v>
      </c>
      <c r="N27" s="112"/>
      <c r="O27" s="112"/>
      <c r="P27" s="40">
        <v>396</v>
      </c>
    </row>
    <row r="28" spans="1:120">
      <c r="A28" s="113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1"/>
    </row>
    <row r="29" spans="1:120" ht="15.75" customHeight="1" thickBot="1">
      <c r="A29" s="114" t="s">
        <v>42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4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81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3"/>
      <c r="M3" s="124"/>
      <c r="N3" s="34"/>
      <c r="O3" s="35"/>
      <c r="P3" s="125" t="s">
        <v>82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83</v>
      </c>
      <c r="N4" s="33" t="s">
        <v>9</v>
      </c>
      <c r="O4" s="33" t="s">
        <v>84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85</v>
      </c>
      <c r="B5" s="24"/>
      <c r="C5" s="24"/>
      <c r="D5" s="25">
        <f t="shared" ref="D5:N5" si="0">SUM(D6:D10)</f>
        <v>141672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3" si="1">SUM(D5:N5)</f>
        <v>141672</v>
      </c>
      <c r="P5" s="31">
        <f t="shared" ref="P5:P23" si="2">(O5/P$25)</f>
        <v>435.91384615384618</v>
      </c>
      <c r="Q5" s="6"/>
    </row>
    <row r="6" spans="1:134">
      <c r="A6" s="12"/>
      <c r="B6" s="23">
        <v>311</v>
      </c>
      <c r="C6" s="19" t="s">
        <v>2</v>
      </c>
      <c r="D6" s="43">
        <v>128845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128845</v>
      </c>
      <c r="P6" s="44">
        <f t="shared" si="2"/>
        <v>396.44615384615383</v>
      </c>
      <c r="Q6" s="9"/>
    </row>
    <row r="7" spans="1:134">
      <c r="A7" s="12"/>
      <c r="B7" s="23">
        <v>312.41000000000003</v>
      </c>
      <c r="C7" s="19" t="s">
        <v>86</v>
      </c>
      <c r="D7" s="43">
        <v>3396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3396</v>
      </c>
      <c r="P7" s="44">
        <f t="shared" si="2"/>
        <v>10.44923076923077</v>
      </c>
      <c r="Q7" s="9"/>
    </row>
    <row r="8" spans="1:134">
      <c r="A8" s="12"/>
      <c r="B8" s="23">
        <v>312.43</v>
      </c>
      <c r="C8" s="19" t="s">
        <v>87</v>
      </c>
      <c r="D8" s="43">
        <v>2477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2477</v>
      </c>
      <c r="P8" s="44">
        <f t="shared" si="2"/>
        <v>7.6215384615384618</v>
      </c>
      <c r="Q8" s="9"/>
    </row>
    <row r="9" spans="1:134">
      <c r="A9" s="12"/>
      <c r="B9" s="23">
        <v>315.10000000000002</v>
      </c>
      <c r="C9" s="19" t="s">
        <v>88</v>
      </c>
      <c r="D9" s="43">
        <v>2711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2711</v>
      </c>
      <c r="P9" s="44">
        <f t="shared" si="2"/>
        <v>8.3415384615384607</v>
      </c>
      <c r="Q9" s="9"/>
    </row>
    <row r="10" spans="1:134">
      <c r="A10" s="12"/>
      <c r="B10" s="23">
        <v>319.89999999999998</v>
      </c>
      <c r="C10" s="19" t="s">
        <v>39</v>
      </c>
      <c r="D10" s="43">
        <v>4243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4243</v>
      </c>
      <c r="P10" s="44">
        <f t="shared" si="2"/>
        <v>13.055384615384616</v>
      </c>
      <c r="Q10" s="9"/>
    </row>
    <row r="11" spans="1:134" ht="15.75">
      <c r="A11" s="27" t="s">
        <v>14</v>
      </c>
      <c r="B11" s="28"/>
      <c r="C11" s="29"/>
      <c r="D11" s="30">
        <f t="shared" ref="D11:N11" si="3">SUM(D12:D13)</f>
        <v>239651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239651</v>
      </c>
      <c r="P11" s="42">
        <f t="shared" si="2"/>
        <v>737.3876923076923</v>
      </c>
      <c r="Q11" s="10"/>
    </row>
    <row r="12" spans="1:134">
      <c r="A12" s="12"/>
      <c r="B12" s="23">
        <v>322</v>
      </c>
      <c r="C12" s="19" t="s">
        <v>89</v>
      </c>
      <c r="D12" s="43">
        <v>217723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217723</v>
      </c>
      <c r="P12" s="44">
        <f t="shared" si="2"/>
        <v>669.91692307692313</v>
      </c>
      <c r="Q12" s="9"/>
    </row>
    <row r="13" spans="1:134">
      <c r="A13" s="12"/>
      <c r="B13" s="23">
        <v>329.5</v>
      </c>
      <c r="C13" s="19" t="s">
        <v>90</v>
      </c>
      <c r="D13" s="43">
        <v>21928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21928</v>
      </c>
      <c r="P13" s="44">
        <f t="shared" si="2"/>
        <v>67.470769230769235</v>
      </c>
      <c r="Q13" s="9"/>
    </row>
    <row r="14" spans="1:134" ht="15.75">
      <c r="A14" s="27" t="s">
        <v>91</v>
      </c>
      <c r="B14" s="28"/>
      <c r="C14" s="29"/>
      <c r="D14" s="30">
        <f t="shared" ref="D14:N14" si="4">SUM(D15:D18)</f>
        <v>59791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4"/>
        <v>0</v>
      </c>
      <c r="O14" s="41">
        <f t="shared" si="1"/>
        <v>59791</v>
      </c>
      <c r="P14" s="42">
        <f t="shared" si="2"/>
        <v>183.97230769230768</v>
      </c>
      <c r="Q14" s="10"/>
    </row>
    <row r="15" spans="1:134">
      <c r="A15" s="12"/>
      <c r="B15" s="23">
        <v>335.125</v>
      </c>
      <c r="C15" s="19" t="s">
        <v>92</v>
      </c>
      <c r="D15" s="43">
        <v>14844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14844</v>
      </c>
      <c r="P15" s="44">
        <f t="shared" si="2"/>
        <v>45.673846153846156</v>
      </c>
      <c r="Q15" s="9"/>
    </row>
    <row r="16" spans="1:134">
      <c r="A16" s="12"/>
      <c r="B16" s="23">
        <v>335.14</v>
      </c>
      <c r="C16" s="19" t="s">
        <v>56</v>
      </c>
      <c r="D16" s="43">
        <v>2711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2711</v>
      </c>
      <c r="P16" s="44">
        <f t="shared" si="2"/>
        <v>8.3415384615384607</v>
      </c>
      <c r="Q16" s="9"/>
    </row>
    <row r="17" spans="1:120">
      <c r="A17" s="12"/>
      <c r="B17" s="23">
        <v>335.15</v>
      </c>
      <c r="C17" s="19" t="s">
        <v>57</v>
      </c>
      <c r="D17" s="43">
        <v>2154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2154</v>
      </c>
      <c r="P17" s="44">
        <f t="shared" si="2"/>
        <v>6.6276923076923078</v>
      </c>
      <c r="Q17" s="9"/>
    </row>
    <row r="18" spans="1:120">
      <c r="A18" s="12"/>
      <c r="B18" s="23">
        <v>335.18</v>
      </c>
      <c r="C18" s="19" t="s">
        <v>93</v>
      </c>
      <c r="D18" s="43">
        <v>40082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40082</v>
      </c>
      <c r="P18" s="44">
        <f t="shared" si="2"/>
        <v>123.32923076923078</v>
      </c>
      <c r="Q18" s="9"/>
    </row>
    <row r="19" spans="1:120" ht="15.75">
      <c r="A19" s="27" t="s">
        <v>25</v>
      </c>
      <c r="B19" s="28"/>
      <c r="C19" s="29"/>
      <c r="D19" s="30">
        <f t="shared" ref="D19:N19" si="5">SUM(D20:D20)</f>
        <v>180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5"/>
        <v>0</v>
      </c>
      <c r="O19" s="30">
        <f t="shared" si="1"/>
        <v>180</v>
      </c>
      <c r="P19" s="42">
        <f t="shared" si="2"/>
        <v>0.55384615384615388</v>
      </c>
      <c r="Q19" s="10"/>
    </row>
    <row r="20" spans="1:120">
      <c r="A20" s="12"/>
      <c r="B20" s="23">
        <v>342.5</v>
      </c>
      <c r="C20" s="19" t="s">
        <v>26</v>
      </c>
      <c r="D20" s="43">
        <v>180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180</v>
      </c>
      <c r="P20" s="44">
        <f t="shared" si="2"/>
        <v>0.55384615384615388</v>
      </c>
      <c r="Q20" s="9"/>
    </row>
    <row r="21" spans="1:120" ht="15.75">
      <c r="A21" s="27" t="s">
        <v>3</v>
      </c>
      <c r="B21" s="28"/>
      <c r="C21" s="29"/>
      <c r="D21" s="30">
        <f t="shared" ref="D21:N21" si="6">SUM(D22:D22)</f>
        <v>604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6"/>
        <v>0</v>
      </c>
      <c r="O21" s="30">
        <f t="shared" si="1"/>
        <v>604</v>
      </c>
      <c r="P21" s="42">
        <f t="shared" si="2"/>
        <v>1.8584615384615384</v>
      </c>
      <c r="Q21" s="10"/>
    </row>
    <row r="22" spans="1:120" ht="15.75" thickBot="1">
      <c r="A22" s="12"/>
      <c r="B22" s="23">
        <v>361.1</v>
      </c>
      <c r="C22" s="19" t="s">
        <v>29</v>
      </c>
      <c r="D22" s="43">
        <v>604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604</v>
      </c>
      <c r="P22" s="44">
        <f t="shared" si="2"/>
        <v>1.8584615384615384</v>
      </c>
      <c r="Q22" s="9"/>
    </row>
    <row r="23" spans="1:120" ht="16.5" thickBot="1">
      <c r="A23" s="13" t="s">
        <v>27</v>
      </c>
      <c r="B23" s="21"/>
      <c r="C23" s="20"/>
      <c r="D23" s="14">
        <f>SUM(D5,D11,D14,D19,D21)</f>
        <v>441898</v>
      </c>
      <c r="E23" s="14">
        <f t="shared" ref="E23:N23" si="7">SUM(E5,E11,E14,E19,E21)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7"/>
        <v>0</v>
      </c>
      <c r="O23" s="14">
        <f t="shared" si="1"/>
        <v>441898</v>
      </c>
      <c r="P23" s="36">
        <f t="shared" si="2"/>
        <v>1359.686153846154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112" t="s">
        <v>94</v>
      </c>
      <c r="N25" s="112"/>
      <c r="O25" s="112"/>
      <c r="P25" s="40">
        <v>325</v>
      </c>
    </row>
    <row r="26" spans="1:120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1"/>
    </row>
    <row r="27" spans="1:120" ht="15.75" customHeight="1" thickBot="1">
      <c r="A27" s="114" t="s">
        <v>42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4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184767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184767</v>
      </c>
      <c r="O5" s="31">
        <f t="shared" ref="O5:O26" si="2">(N5/O$28)</f>
        <v>431.69859813084111</v>
      </c>
      <c r="P5" s="6"/>
    </row>
    <row r="6" spans="1:133">
      <c r="A6" s="12"/>
      <c r="B6" s="23">
        <v>311</v>
      </c>
      <c r="C6" s="19" t="s">
        <v>2</v>
      </c>
      <c r="D6" s="43">
        <v>169353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169353</v>
      </c>
      <c r="O6" s="44">
        <f t="shared" si="2"/>
        <v>395.68457943925233</v>
      </c>
      <c r="P6" s="9"/>
    </row>
    <row r="7" spans="1:133">
      <c r="A7" s="12"/>
      <c r="B7" s="23">
        <v>312.41000000000003</v>
      </c>
      <c r="C7" s="19" t="s">
        <v>11</v>
      </c>
      <c r="D7" s="43">
        <v>3451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3451</v>
      </c>
      <c r="O7" s="44">
        <f t="shared" si="2"/>
        <v>8.0630841121495322</v>
      </c>
      <c r="P7" s="9"/>
    </row>
    <row r="8" spans="1:133">
      <c r="A8" s="12"/>
      <c r="B8" s="23">
        <v>312.42</v>
      </c>
      <c r="C8" s="19" t="s">
        <v>76</v>
      </c>
      <c r="D8" s="43">
        <v>2534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2534</v>
      </c>
      <c r="O8" s="44">
        <f t="shared" si="2"/>
        <v>5.9205607476635516</v>
      </c>
      <c r="P8" s="9"/>
    </row>
    <row r="9" spans="1:133">
      <c r="A9" s="12"/>
      <c r="B9" s="23">
        <v>315</v>
      </c>
      <c r="C9" s="19" t="s">
        <v>54</v>
      </c>
      <c r="D9" s="43">
        <v>5275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5275</v>
      </c>
      <c r="O9" s="44">
        <f t="shared" si="2"/>
        <v>12.324766355140186</v>
      </c>
      <c r="P9" s="9"/>
    </row>
    <row r="10" spans="1:133">
      <c r="A10" s="12"/>
      <c r="B10" s="23">
        <v>319</v>
      </c>
      <c r="C10" s="19" t="s">
        <v>39</v>
      </c>
      <c r="D10" s="43">
        <v>4154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4154</v>
      </c>
      <c r="O10" s="44">
        <f t="shared" si="2"/>
        <v>9.7056074766355138</v>
      </c>
      <c r="P10" s="9"/>
    </row>
    <row r="11" spans="1:133" ht="15.75">
      <c r="A11" s="27" t="s">
        <v>14</v>
      </c>
      <c r="B11" s="28"/>
      <c r="C11" s="29"/>
      <c r="D11" s="30">
        <f t="shared" ref="D11:M11" si="3">SUM(D12:D13)</f>
        <v>129970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129970</v>
      </c>
      <c r="O11" s="42">
        <f t="shared" si="2"/>
        <v>303.6682242990654</v>
      </c>
      <c r="P11" s="10"/>
    </row>
    <row r="12" spans="1:133">
      <c r="A12" s="12"/>
      <c r="B12" s="23">
        <v>322</v>
      </c>
      <c r="C12" s="19" t="s">
        <v>0</v>
      </c>
      <c r="D12" s="43">
        <v>108522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108522</v>
      </c>
      <c r="O12" s="44">
        <f t="shared" si="2"/>
        <v>253.55607476635515</v>
      </c>
      <c r="P12" s="9"/>
    </row>
    <row r="13" spans="1:133">
      <c r="A13" s="12"/>
      <c r="B13" s="23">
        <v>329</v>
      </c>
      <c r="C13" s="19" t="s">
        <v>15</v>
      </c>
      <c r="D13" s="43">
        <v>21448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21448</v>
      </c>
      <c r="O13" s="44">
        <f t="shared" si="2"/>
        <v>50.112149532710283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SUM(D15:D19)</f>
        <v>48614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48614</v>
      </c>
      <c r="O14" s="42">
        <f t="shared" si="2"/>
        <v>113.58411214953271</v>
      </c>
      <c r="P14" s="10"/>
    </row>
    <row r="15" spans="1:133">
      <c r="A15" s="12"/>
      <c r="B15" s="23">
        <v>331.1</v>
      </c>
      <c r="C15" s="19" t="s">
        <v>77</v>
      </c>
      <c r="D15" s="43">
        <v>10965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10965</v>
      </c>
      <c r="O15" s="44">
        <f t="shared" si="2"/>
        <v>25.619158878504674</v>
      </c>
      <c r="P15" s="9"/>
    </row>
    <row r="16" spans="1:133">
      <c r="A16" s="12"/>
      <c r="B16" s="23">
        <v>335.12</v>
      </c>
      <c r="C16" s="19" t="s">
        <v>55</v>
      </c>
      <c r="D16" s="43">
        <v>14196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14196</v>
      </c>
      <c r="O16" s="44">
        <f t="shared" si="2"/>
        <v>33.168224299065422</v>
      </c>
      <c r="P16" s="9"/>
    </row>
    <row r="17" spans="1:119">
      <c r="A17" s="12"/>
      <c r="B17" s="23">
        <v>335.14</v>
      </c>
      <c r="C17" s="19" t="s">
        <v>56</v>
      </c>
      <c r="D17" s="43">
        <v>2151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2151</v>
      </c>
      <c r="O17" s="44">
        <f t="shared" si="2"/>
        <v>5.0257009345794392</v>
      </c>
      <c r="P17" s="9"/>
    </row>
    <row r="18" spans="1:119">
      <c r="A18" s="12"/>
      <c r="B18" s="23">
        <v>335.15</v>
      </c>
      <c r="C18" s="19" t="s">
        <v>57</v>
      </c>
      <c r="D18" s="43">
        <v>2154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2154</v>
      </c>
      <c r="O18" s="44">
        <f t="shared" si="2"/>
        <v>5.0327102803738315</v>
      </c>
      <c r="P18" s="9"/>
    </row>
    <row r="19" spans="1:119">
      <c r="A19" s="12"/>
      <c r="B19" s="23">
        <v>335.18</v>
      </c>
      <c r="C19" s="19" t="s">
        <v>58</v>
      </c>
      <c r="D19" s="43">
        <v>19148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19148</v>
      </c>
      <c r="O19" s="44">
        <f t="shared" si="2"/>
        <v>44.738317757009348</v>
      </c>
      <c r="P19" s="9"/>
    </row>
    <row r="20" spans="1:119" ht="15.75">
      <c r="A20" s="27" t="s">
        <v>25</v>
      </c>
      <c r="B20" s="28"/>
      <c r="C20" s="29"/>
      <c r="D20" s="30">
        <f t="shared" ref="D20:M20" si="5">SUM(D21:D21)</f>
        <v>400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0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400</v>
      </c>
      <c r="O20" s="42">
        <f t="shared" si="2"/>
        <v>0.93457943925233644</v>
      </c>
      <c r="P20" s="10"/>
    </row>
    <row r="21" spans="1:119">
      <c r="A21" s="12"/>
      <c r="B21" s="23">
        <v>342.5</v>
      </c>
      <c r="C21" s="19" t="s">
        <v>26</v>
      </c>
      <c r="D21" s="43">
        <v>400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400</v>
      </c>
      <c r="O21" s="44">
        <f t="shared" si="2"/>
        <v>0.93457943925233644</v>
      </c>
      <c r="P21" s="9"/>
    </row>
    <row r="22" spans="1:119" ht="15.75">
      <c r="A22" s="27" t="s">
        <v>3</v>
      </c>
      <c r="B22" s="28"/>
      <c r="C22" s="29"/>
      <c r="D22" s="30">
        <f t="shared" ref="D22:M22" si="6">SUM(D23:D23)</f>
        <v>856</v>
      </c>
      <c r="E22" s="30">
        <f t="shared" si="6"/>
        <v>0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856</v>
      </c>
      <c r="O22" s="42">
        <f t="shared" si="2"/>
        <v>2</v>
      </c>
      <c r="P22" s="10"/>
    </row>
    <row r="23" spans="1:119">
      <c r="A23" s="12"/>
      <c r="B23" s="23">
        <v>361.1</v>
      </c>
      <c r="C23" s="19" t="s">
        <v>29</v>
      </c>
      <c r="D23" s="43">
        <v>856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856</v>
      </c>
      <c r="O23" s="44">
        <f t="shared" si="2"/>
        <v>2</v>
      </c>
      <c r="P23" s="9"/>
    </row>
    <row r="24" spans="1:119" ht="15.75">
      <c r="A24" s="27" t="s">
        <v>78</v>
      </c>
      <c r="B24" s="28"/>
      <c r="C24" s="29"/>
      <c r="D24" s="30">
        <f t="shared" ref="D24:M24" si="7">SUM(D25:D25)</f>
        <v>80208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0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1"/>
        <v>80208</v>
      </c>
      <c r="O24" s="42">
        <f t="shared" si="2"/>
        <v>187.4018691588785</v>
      </c>
      <c r="P24" s="9"/>
    </row>
    <row r="25" spans="1:119" ht="15.75" thickBot="1">
      <c r="A25" s="12"/>
      <c r="B25" s="23">
        <v>381</v>
      </c>
      <c r="C25" s="19" t="s">
        <v>79</v>
      </c>
      <c r="D25" s="43">
        <v>80208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80208</v>
      </c>
      <c r="O25" s="44">
        <f t="shared" si="2"/>
        <v>187.4018691588785</v>
      </c>
      <c r="P25" s="9"/>
    </row>
    <row r="26" spans="1:119" ht="16.5" thickBot="1">
      <c r="A26" s="13" t="s">
        <v>27</v>
      </c>
      <c r="B26" s="21"/>
      <c r="C26" s="20"/>
      <c r="D26" s="14">
        <f>SUM(D5,D11,D14,D20,D22,D24)</f>
        <v>444815</v>
      </c>
      <c r="E26" s="14">
        <f t="shared" ref="E26:M26" si="8">SUM(E5,E11,E14,E20,E22,E24)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444815</v>
      </c>
      <c r="O26" s="36">
        <f t="shared" si="2"/>
        <v>1039.2873831775701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2" t="s">
        <v>80</v>
      </c>
      <c r="M28" s="112"/>
      <c r="N28" s="112"/>
      <c r="O28" s="40">
        <v>428</v>
      </c>
    </row>
    <row r="29" spans="1:119">
      <c r="A29" s="113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19" ht="15.75" customHeight="1" thickBot="1">
      <c r="A30" s="114" t="s">
        <v>42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190321</v>
      </c>
      <c r="E5" s="25">
        <f t="shared" si="0"/>
        <v>10158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4" si="1">SUM(D5:M5)</f>
        <v>200479</v>
      </c>
      <c r="O5" s="31">
        <f t="shared" ref="O5:O24" si="2">(N5/O$26)</f>
        <v>661.64686468646869</v>
      </c>
      <c r="P5" s="6"/>
    </row>
    <row r="6" spans="1:133">
      <c r="A6" s="12"/>
      <c r="B6" s="23">
        <v>311</v>
      </c>
      <c r="C6" s="19" t="s">
        <v>2</v>
      </c>
      <c r="D6" s="43">
        <v>183987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183987</v>
      </c>
      <c r="O6" s="44">
        <f t="shared" si="2"/>
        <v>607.21782178217825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5986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5986</v>
      </c>
      <c r="O7" s="44">
        <f t="shared" si="2"/>
        <v>19.755775577557756</v>
      </c>
      <c r="P7" s="9"/>
    </row>
    <row r="8" spans="1:133">
      <c r="A8" s="12"/>
      <c r="B8" s="23">
        <v>315</v>
      </c>
      <c r="C8" s="19" t="s">
        <v>54</v>
      </c>
      <c r="D8" s="43">
        <v>6334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6334</v>
      </c>
      <c r="O8" s="44">
        <f t="shared" si="2"/>
        <v>20.904290429042906</v>
      </c>
      <c r="P8" s="9"/>
    </row>
    <row r="9" spans="1:133">
      <c r="A9" s="12"/>
      <c r="B9" s="23">
        <v>319</v>
      </c>
      <c r="C9" s="19" t="s">
        <v>39</v>
      </c>
      <c r="D9" s="43">
        <v>0</v>
      </c>
      <c r="E9" s="43">
        <v>4172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4172</v>
      </c>
      <c r="O9" s="44">
        <f t="shared" si="2"/>
        <v>13.768976897689768</v>
      </c>
      <c r="P9" s="9"/>
    </row>
    <row r="10" spans="1:133" ht="15.75">
      <c r="A10" s="27" t="s">
        <v>14</v>
      </c>
      <c r="B10" s="28"/>
      <c r="C10" s="29"/>
      <c r="D10" s="30">
        <f t="shared" ref="D10:M10" si="3">SUM(D11:D12)</f>
        <v>187946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187946</v>
      </c>
      <c r="O10" s="42">
        <f t="shared" si="2"/>
        <v>620.28382838283824</v>
      </c>
      <c r="P10" s="10"/>
    </row>
    <row r="11" spans="1:133">
      <c r="A11" s="12"/>
      <c r="B11" s="23">
        <v>322</v>
      </c>
      <c r="C11" s="19" t="s">
        <v>0</v>
      </c>
      <c r="D11" s="43">
        <v>108931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108931</v>
      </c>
      <c r="O11" s="44">
        <f t="shared" si="2"/>
        <v>359.50825082508248</v>
      </c>
      <c r="P11" s="9"/>
    </row>
    <row r="12" spans="1:133">
      <c r="A12" s="12"/>
      <c r="B12" s="23">
        <v>329</v>
      </c>
      <c r="C12" s="19" t="s">
        <v>15</v>
      </c>
      <c r="D12" s="43">
        <v>79015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79015</v>
      </c>
      <c r="O12" s="44">
        <f t="shared" si="2"/>
        <v>260.77557755775575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SUM(D14:D18)</f>
        <v>107618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107618</v>
      </c>
      <c r="O13" s="42">
        <f t="shared" si="2"/>
        <v>355.17491749174917</v>
      </c>
      <c r="P13" s="10"/>
    </row>
    <row r="14" spans="1:133">
      <c r="A14" s="12"/>
      <c r="B14" s="23">
        <v>334.39</v>
      </c>
      <c r="C14" s="19" t="s">
        <v>68</v>
      </c>
      <c r="D14" s="43">
        <v>74960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74960</v>
      </c>
      <c r="O14" s="44">
        <f t="shared" si="2"/>
        <v>247.39273927392739</v>
      </c>
      <c r="P14" s="9"/>
    </row>
    <row r="15" spans="1:133">
      <c r="A15" s="12"/>
      <c r="B15" s="23">
        <v>335.12</v>
      </c>
      <c r="C15" s="19" t="s">
        <v>55</v>
      </c>
      <c r="D15" s="43">
        <v>13995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13995</v>
      </c>
      <c r="O15" s="44">
        <f t="shared" si="2"/>
        <v>46.188118811881189</v>
      </c>
      <c r="P15" s="9"/>
    </row>
    <row r="16" spans="1:133">
      <c r="A16" s="12"/>
      <c r="B16" s="23">
        <v>335.14</v>
      </c>
      <c r="C16" s="19" t="s">
        <v>56</v>
      </c>
      <c r="D16" s="43">
        <v>1908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1908</v>
      </c>
      <c r="O16" s="44">
        <f t="shared" si="2"/>
        <v>6.2970297029702973</v>
      </c>
      <c r="P16" s="9"/>
    </row>
    <row r="17" spans="1:119">
      <c r="A17" s="12"/>
      <c r="B17" s="23">
        <v>335.15</v>
      </c>
      <c r="C17" s="19" t="s">
        <v>57</v>
      </c>
      <c r="D17" s="43">
        <v>1468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1468</v>
      </c>
      <c r="O17" s="44">
        <f t="shared" si="2"/>
        <v>4.8448844884488445</v>
      </c>
      <c r="P17" s="9"/>
    </row>
    <row r="18" spans="1:119">
      <c r="A18" s="12"/>
      <c r="B18" s="23">
        <v>335.18</v>
      </c>
      <c r="C18" s="19" t="s">
        <v>58</v>
      </c>
      <c r="D18" s="43">
        <v>15287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15287</v>
      </c>
      <c r="O18" s="44">
        <f t="shared" si="2"/>
        <v>50.452145214521451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SUM(D20:D20)</f>
        <v>1070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1070</v>
      </c>
      <c r="O19" s="42">
        <f t="shared" si="2"/>
        <v>3.5313531353135312</v>
      </c>
      <c r="P19" s="10"/>
    </row>
    <row r="20" spans="1:119">
      <c r="A20" s="12"/>
      <c r="B20" s="23">
        <v>342.5</v>
      </c>
      <c r="C20" s="19" t="s">
        <v>26</v>
      </c>
      <c r="D20" s="43">
        <v>1070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1070</v>
      </c>
      <c r="O20" s="44">
        <f t="shared" si="2"/>
        <v>3.5313531353135312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SUM(D22:D23)</f>
        <v>46726</v>
      </c>
      <c r="E21" s="30">
        <f t="shared" si="6"/>
        <v>693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47419</v>
      </c>
      <c r="O21" s="42">
        <f t="shared" si="2"/>
        <v>156.49834983498349</v>
      </c>
      <c r="P21" s="10"/>
    </row>
    <row r="22" spans="1:119">
      <c r="A22" s="12"/>
      <c r="B22" s="23">
        <v>361.1</v>
      </c>
      <c r="C22" s="19" t="s">
        <v>29</v>
      </c>
      <c r="D22" s="43">
        <v>901</v>
      </c>
      <c r="E22" s="43">
        <v>693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1594</v>
      </c>
      <c r="O22" s="44">
        <f t="shared" si="2"/>
        <v>5.2607260726072607</v>
      </c>
      <c r="P22" s="9"/>
    </row>
    <row r="23" spans="1:119" ht="15.75" thickBot="1">
      <c r="A23" s="12"/>
      <c r="B23" s="23">
        <v>366</v>
      </c>
      <c r="C23" s="19" t="s">
        <v>30</v>
      </c>
      <c r="D23" s="43">
        <v>45825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45825</v>
      </c>
      <c r="O23" s="44">
        <f t="shared" si="2"/>
        <v>151.23762376237624</v>
      </c>
      <c r="P23" s="9"/>
    </row>
    <row r="24" spans="1:119" ht="16.5" thickBot="1">
      <c r="A24" s="13" t="s">
        <v>27</v>
      </c>
      <c r="B24" s="21"/>
      <c r="C24" s="20"/>
      <c r="D24" s="14">
        <f>SUM(D5,D10,D13,D19,D21)</f>
        <v>533681</v>
      </c>
      <c r="E24" s="14">
        <f t="shared" ref="E24:M24" si="7">SUM(E5,E10,E13,E19,E21)</f>
        <v>10851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544532</v>
      </c>
      <c r="O24" s="36">
        <f t="shared" si="2"/>
        <v>1797.1353135313532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7"/>
      <c r="B26" s="38"/>
      <c r="C26" s="38"/>
      <c r="D26" s="39"/>
      <c r="E26" s="39"/>
      <c r="F26" s="39"/>
      <c r="G26" s="39"/>
      <c r="H26" s="39"/>
      <c r="I26" s="39"/>
      <c r="J26" s="39"/>
      <c r="K26" s="39"/>
      <c r="L26" s="112" t="s">
        <v>74</v>
      </c>
      <c r="M26" s="112"/>
      <c r="N26" s="112"/>
      <c r="O26" s="40">
        <v>303</v>
      </c>
    </row>
    <row r="27" spans="1:119">
      <c r="A27" s="113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1"/>
    </row>
    <row r="28" spans="1:119" ht="15.75" customHeight="1" thickBot="1">
      <c r="A28" s="114" t="s">
        <v>42</v>
      </c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4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148497</v>
      </c>
      <c r="E5" s="25">
        <f t="shared" si="0"/>
        <v>12435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160932</v>
      </c>
      <c r="O5" s="31">
        <f t="shared" ref="O5:O26" si="2">(N5/O$28)</f>
        <v>987.31288343558288</v>
      </c>
      <c r="P5" s="6"/>
    </row>
    <row r="6" spans="1:133">
      <c r="A6" s="12"/>
      <c r="B6" s="23">
        <v>311</v>
      </c>
      <c r="C6" s="19" t="s">
        <v>2</v>
      </c>
      <c r="D6" s="43">
        <v>142948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142948</v>
      </c>
      <c r="O6" s="44">
        <f t="shared" si="2"/>
        <v>876.98159509202458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8175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8175</v>
      </c>
      <c r="O7" s="44">
        <f t="shared" si="2"/>
        <v>50.153374233128837</v>
      </c>
      <c r="P7" s="9"/>
    </row>
    <row r="8" spans="1:133">
      <c r="A8" s="12"/>
      <c r="B8" s="23">
        <v>315</v>
      </c>
      <c r="C8" s="19" t="s">
        <v>54</v>
      </c>
      <c r="D8" s="43">
        <v>5549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5549</v>
      </c>
      <c r="O8" s="44">
        <f t="shared" si="2"/>
        <v>34.04294478527607</v>
      </c>
      <c r="P8" s="9"/>
    </row>
    <row r="9" spans="1:133">
      <c r="A9" s="12"/>
      <c r="B9" s="23">
        <v>319</v>
      </c>
      <c r="C9" s="19" t="s">
        <v>39</v>
      </c>
      <c r="D9" s="43">
        <v>0</v>
      </c>
      <c r="E9" s="43">
        <v>4260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4260</v>
      </c>
      <c r="O9" s="44">
        <f t="shared" si="2"/>
        <v>26.134969325153374</v>
      </c>
      <c r="P9" s="9"/>
    </row>
    <row r="10" spans="1:133" ht="15.75">
      <c r="A10" s="27" t="s">
        <v>14</v>
      </c>
      <c r="B10" s="28"/>
      <c r="C10" s="29"/>
      <c r="D10" s="30">
        <f t="shared" ref="D10:M10" si="3">SUM(D11:D12)</f>
        <v>166155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166155</v>
      </c>
      <c r="O10" s="42">
        <f t="shared" si="2"/>
        <v>1019.3558282208589</v>
      </c>
      <c r="P10" s="10"/>
    </row>
    <row r="11" spans="1:133">
      <c r="A11" s="12"/>
      <c r="B11" s="23">
        <v>322</v>
      </c>
      <c r="C11" s="19" t="s">
        <v>0</v>
      </c>
      <c r="D11" s="43">
        <v>86007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86007</v>
      </c>
      <c r="O11" s="44">
        <f t="shared" si="2"/>
        <v>527.65030674846628</v>
      </c>
      <c r="P11" s="9"/>
    </row>
    <row r="12" spans="1:133">
      <c r="A12" s="12"/>
      <c r="B12" s="23">
        <v>329</v>
      </c>
      <c r="C12" s="19" t="s">
        <v>15</v>
      </c>
      <c r="D12" s="43">
        <v>80148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80148</v>
      </c>
      <c r="O12" s="44">
        <f t="shared" si="2"/>
        <v>491.70552147239266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SUM(D14:D19)</f>
        <v>802514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802514</v>
      </c>
      <c r="O13" s="42">
        <f t="shared" si="2"/>
        <v>4923.3987730061353</v>
      </c>
      <c r="P13" s="10"/>
    </row>
    <row r="14" spans="1:133">
      <c r="A14" s="12"/>
      <c r="B14" s="23">
        <v>334.39</v>
      </c>
      <c r="C14" s="19" t="s">
        <v>68</v>
      </c>
      <c r="D14" s="43">
        <v>552785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552785</v>
      </c>
      <c r="O14" s="44">
        <f t="shared" si="2"/>
        <v>3391.3190184049081</v>
      </c>
      <c r="P14" s="9"/>
    </row>
    <row r="15" spans="1:133">
      <c r="A15" s="12"/>
      <c r="B15" s="23">
        <v>335.12</v>
      </c>
      <c r="C15" s="19" t="s">
        <v>55</v>
      </c>
      <c r="D15" s="43">
        <v>13774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13774</v>
      </c>
      <c r="O15" s="44">
        <f t="shared" si="2"/>
        <v>84.50306748466258</v>
      </c>
      <c r="P15" s="9"/>
    </row>
    <row r="16" spans="1:133">
      <c r="A16" s="12"/>
      <c r="B16" s="23">
        <v>335.14</v>
      </c>
      <c r="C16" s="19" t="s">
        <v>56</v>
      </c>
      <c r="D16" s="43">
        <v>1588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1588</v>
      </c>
      <c r="O16" s="44">
        <f t="shared" si="2"/>
        <v>9.7423312883435589</v>
      </c>
      <c r="P16" s="9"/>
    </row>
    <row r="17" spans="1:119">
      <c r="A17" s="12"/>
      <c r="B17" s="23">
        <v>335.15</v>
      </c>
      <c r="C17" s="19" t="s">
        <v>57</v>
      </c>
      <c r="D17" s="43">
        <v>1419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1419</v>
      </c>
      <c r="O17" s="44">
        <f t="shared" si="2"/>
        <v>8.705521472392638</v>
      </c>
      <c r="P17" s="9"/>
    </row>
    <row r="18" spans="1:119">
      <c r="A18" s="12"/>
      <c r="B18" s="23">
        <v>335.18</v>
      </c>
      <c r="C18" s="19" t="s">
        <v>58</v>
      </c>
      <c r="D18" s="43">
        <v>11580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11580</v>
      </c>
      <c r="O18" s="44">
        <f t="shared" si="2"/>
        <v>71.042944785276077</v>
      </c>
      <c r="P18" s="9"/>
    </row>
    <row r="19" spans="1:119">
      <c r="A19" s="12"/>
      <c r="B19" s="23">
        <v>337.3</v>
      </c>
      <c r="C19" s="19" t="s">
        <v>71</v>
      </c>
      <c r="D19" s="43">
        <v>221368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221368</v>
      </c>
      <c r="O19" s="44">
        <f t="shared" si="2"/>
        <v>1358.0858895705521</v>
      </c>
      <c r="P19" s="9"/>
    </row>
    <row r="20" spans="1:119" ht="15.75">
      <c r="A20" s="27" t="s">
        <v>25</v>
      </c>
      <c r="B20" s="28"/>
      <c r="C20" s="29"/>
      <c r="D20" s="30">
        <f t="shared" ref="D20:M20" si="5">SUM(D21:D21)</f>
        <v>270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0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270</v>
      </c>
      <c r="O20" s="42">
        <f t="shared" si="2"/>
        <v>1.656441717791411</v>
      </c>
      <c r="P20" s="10"/>
    </row>
    <row r="21" spans="1:119">
      <c r="A21" s="12"/>
      <c r="B21" s="23">
        <v>342.5</v>
      </c>
      <c r="C21" s="19" t="s">
        <v>26</v>
      </c>
      <c r="D21" s="43">
        <v>270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270</v>
      </c>
      <c r="O21" s="44">
        <f t="shared" si="2"/>
        <v>1.656441717791411</v>
      </c>
      <c r="P21" s="9"/>
    </row>
    <row r="22" spans="1:119" ht="15.75">
      <c r="A22" s="27" t="s">
        <v>3</v>
      </c>
      <c r="B22" s="28"/>
      <c r="C22" s="29"/>
      <c r="D22" s="30">
        <f t="shared" ref="D22:M22" si="6">SUM(D23:D25)</f>
        <v>332332</v>
      </c>
      <c r="E22" s="30">
        <f t="shared" si="6"/>
        <v>107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332439</v>
      </c>
      <c r="O22" s="42">
        <f t="shared" si="2"/>
        <v>2039.5030674846626</v>
      </c>
      <c r="P22" s="10"/>
    </row>
    <row r="23" spans="1:119">
      <c r="A23" s="12"/>
      <c r="B23" s="23">
        <v>361.1</v>
      </c>
      <c r="C23" s="19" t="s">
        <v>29</v>
      </c>
      <c r="D23" s="43">
        <v>760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760</v>
      </c>
      <c r="O23" s="44">
        <f t="shared" si="2"/>
        <v>4.6625766871165641</v>
      </c>
      <c r="P23" s="9"/>
    </row>
    <row r="24" spans="1:119">
      <c r="A24" s="12"/>
      <c r="B24" s="23">
        <v>361.2</v>
      </c>
      <c r="C24" s="19" t="s">
        <v>61</v>
      </c>
      <c r="D24" s="43">
        <v>0</v>
      </c>
      <c r="E24" s="43">
        <v>107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107</v>
      </c>
      <c r="O24" s="44">
        <f t="shared" si="2"/>
        <v>0.65644171779141103</v>
      </c>
      <c r="P24" s="9"/>
    </row>
    <row r="25" spans="1:119" ht="15.75" thickBot="1">
      <c r="A25" s="12"/>
      <c r="B25" s="23">
        <v>366</v>
      </c>
      <c r="C25" s="19" t="s">
        <v>30</v>
      </c>
      <c r="D25" s="43">
        <v>331572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331572</v>
      </c>
      <c r="O25" s="44">
        <f t="shared" si="2"/>
        <v>2034.1840490797547</v>
      </c>
      <c r="P25" s="9"/>
    </row>
    <row r="26" spans="1:119" ht="16.5" thickBot="1">
      <c r="A26" s="13" t="s">
        <v>27</v>
      </c>
      <c r="B26" s="21"/>
      <c r="C26" s="20"/>
      <c r="D26" s="14">
        <f>SUM(D5,D10,D13,D20,D22)</f>
        <v>1449768</v>
      </c>
      <c r="E26" s="14">
        <f t="shared" ref="E26:M26" si="7">SUM(E5,E10,E13,E20,E22)</f>
        <v>12542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1462310</v>
      </c>
      <c r="O26" s="36">
        <f t="shared" si="2"/>
        <v>8971.2269938650315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2" t="s">
        <v>72</v>
      </c>
      <c r="M28" s="112"/>
      <c r="N28" s="112"/>
      <c r="O28" s="40">
        <v>163</v>
      </c>
    </row>
    <row r="29" spans="1:119">
      <c r="A29" s="113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19" ht="15.75" customHeight="1" thickBot="1">
      <c r="A30" s="114" t="s">
        <v>42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140844</v>
      </c>
      <c r="E5" s="25">
        <f t="shared" si="0"/>
        <v>9349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150193</v>
      </c>
      <c r="O5" s="31">
        <f t="shared" ref="O5:O25" si="2">(N5/O$27)</f>
        <v>1120.8432835820895</v>
      </c>
      <c r="P5" s="6"/>
    </row>
    <row r="6" spans="1:133">
      <c r="A6" s="12"/>
      <c r="B6" s="23">
        <v>311</v>
      </c>
      <c r="C6" s="19" t="s">
        <v>2</v>
      </c>
      <c r="D6" s="43">
        <v>137599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137599</v>
      </c>
      <c r="O6" s="44">
        <f t="shared" si="2"/>
        <v>1026.858208955224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4987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4987</v>
      </c>
      <c r="O7" s="44">
        <f t="shared" si="2"/>
        <v>37.21641791044776</v>
      </c>
      <c r="P7" s="9"/>
    </row>
    <row r="8" spans="1:133">
      <c r="A8" s="12"/>
      <c r="B8" s="23">
        <v>315</v>
      </c>
      <c r="C8" s="19" t="s">
        <v>54</v>
      </c>
      <c r="D8" s="43">
        <v>3245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3245</v>
      </c>
      <c r="O8" s="44">
        <f t="shared" si="2"/>
        <v>24.21641791044776</v>
      </c>
      <c r="P8" s="9"/>
    </row>
    <row r="9" spans="1:133">
      <c r="A9" s="12"/>
      <c r="B9" s="23">
        <v>319</v>
      </c>
      <c r="C9" s="19" t="s">
        <v>39</v>
      </c>
      <c r="D9" s="43">
        <v>0</v>
      </c>
      <c r="E9" s="43">
        <v>4362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4362</v>
      </c>
      <c r="O9" s="44">
        <f t="shared" si="2"/>
        <v>32.552238805970148</v>
      </c>
      <c r="P9" s="9"/>
    </row>
    <row r="10" spans="1:133" ht="15.75">
      <c r="A10" s="27" t="s">
        <v>14</v>
      </c>
      <c r="B10" s="28"/>
      <c r="C10" s="29"/>
      <c r="D10" s="30">
        <f t="shared" ref="D10:M10" si="3">SUM(D11:D12)</f>
        <v>90793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90793</v>
      </c>
      <c r="O10" s="42">
        <f t="shared" si="2"/>
        <v>677.55970149253733</v>
      </c>
      <c r="P10" s="10"/>
    </row>
    <row r="11" spans="1:133">
      <c r="A11" s="12"/>
      <c r="B11" s="23">
        <v>322</v>
      </c>
      <c r="C11" s="19" t="s">
        <v>0</v>
      </c>
      <c r="D11" s="43">
        <v>43287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43287</v>
      </c>
      <c r="O11" s="44">
        <f t="shared" si="2"/>
        <v>323.03731343283584</v>
      </c>
      <c r="P11" s="9"/>
    </row>
    <row r="12" spans="1:133">
      <c r="A12" s="12"/>
      <c r="B12" s="23">
        <v>329</v>
      </c>
      <c r="C12" s="19" t="s">
        <v>15</v>
      </c>
      <c r="D12" s="43">
        <v>47506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47506</v>
      </c>
      <c r="O12" s="44">
        <f t="shared" si="2"/>
        <v>354.52238805970148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SUM(D14:D18)</f>
        <v>139069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139069</v>
      </c>
      <c r="O13" s="42">
        <f t="shared" si="2"/>
        <v>1037.8283582089553</v>
      </c>
      <c r="P13" s="10"/>
    </row>
    <row r="14" spans="1:133">
      <c r="A14" s="12"/>
      <c r="B14" s="23">
        <v>334.39</v>
      </c>
      <c r="C14" s="19" t="s">
        <v>68</v>
      </c>
      <c r="D14" s="43">
        <v>112059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112059</v>
      </c>
      <c r="O14" s="44">
        <f t="shared" si="2"/>
        <v>836.2611940298508</v>
      </c>
      <c r="P14" s="9"/>
    </row>
    <row r="15" spans="1:133">
      <c r="A15" s="12"/>
      <c r="B15" s="23">
        <v>335.12</v>
      </c>
      <c r="C15" s="19" t="s">
        <v>55</v>
      </c>
      <c r="D15" s="43">
        <v>13964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13964</v>
      </c>
      <c r="O15" s="44">
        <f t="shared" si="2"/>
        <v>104.20895522388059</v>
      </c>
      <c r="P15" s="9"/>
    </row>
    <row r="16" spans="1:133">
      <c r="A16" s="12"/>
      <c r="B16" s="23">
        <v>335.14</v>
      </c>
      <c r="C16" s="19" t="s">
        <v>56</v>
      </c>
      <c r="D16" s="43">
        <v>1235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1235</v>
      </c>
      <c r="O16" s="44">
        <f t="shared" si="2"/>
        <v>9.2164179104477615</v>
      </c>
      <c r="P16" s="9"/>
    </row>
    <row r="17" spans="1:119">
      <c r="A17" s="12"/>
      <c r="B17" s="23">
        <v>335.15</v>
      </c>
      <c r="C17" s="19" t="s">
        <v>57</v>
      </c>
      <c r="D17" s="43">
        <v>1419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1419</v>
      </c>
      <c r="O17" s="44">
        <f t="shared" si="2"/>
        <v>10.58955223880597</v>
      </c>
      <c r="P17" s="9"/>
    </row>
    <row r="18" spans="1:119">
      <c r="A18" s="12"/>
      <c r="B18" s="23">
        <v>335.18</v>
      </c>
      <c r="C18" s="19" t="s">
        <v>58</v>
      </c>
      <c r="D18" s="43">
        <v>10392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10392</v>
      </c>
      <c r="O18" s="44">
        <f t="shared" si="2"/>
        <v>77.552238805970148</v>
      </c>
      <c r="P18" s="9"/>
    </row>
    <row r="19" spans="1:119" ht="15.75">
      <c r="A19" s="27" t="s">
        <v>25</v>
      </c>
      <c r="B19" s="28"/>
      <c r="C19" s="29"/>
      <c r="D19" s="30">
        <f t="shared" ref="D19:M19" si="5">SUM(D20:D20)</f>
        <v>255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255</v>
      </c>
      <c r="O19" s="42">
        <f t="shared" si="2"/>
        <v>1.9029850746268657</v>
      </c>
      <c r="P19" s="10"/>
    </row>
    <row r="20" spans="1:119">
      <c r="A20" s="12"/>
      <c r="B20" s="23">
        <v>342.5</v>
      </c>
      <c r="C20" s="19" t="s">
        <v>26</v>
      </c>
      <c r="D20" s="43">
        <v>255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255</v>
      </c>
      <c r="O20" s="44">
        <f t="shared" si="2"/>
        <v>1.9029850746268657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SUM(D22:D24)</f>
        <v>60334</v>
      </c>
      <c r="E21" s="30">
        <f t="shared" si="6"/>
        <v>77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60411</v>
      </c>
      <c r="O21" s="42">
        <f t="shared" si="2"/>
        <v>450.82835820895525</v>
      </c>
      <c r="P21" s="10"/>
    </row>
    <row r="22" spans="1:119">
      <c r="A22" s="12"/>
      <c r="B22" s="23">
        <v>361.1</v>
      </c>
      <c r="C22" s="19" t="s">
        <v>29</v>
      </c>
      <c r="D22" s="43">
        <v>334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334</v>
      </c>
      <c r="O22" s="44">
        <f t="shared" si="2"/>
        <v>2.4925373134328357</v>
      </c>
      <c r="P22" s="9"/>
    </row>
    <row r="23" spans="1:119">
      <c r="A23" s="12"/>
      <c r="B23" s="23">
        <v>361.2</v>
      </c>
      <c r="C23" s="19" t="s">
        <v>61</v>
      </c>
      <c r="D23" s="43">
        <v>0</v>
      </c>
      <c r="E23" s="43">
        <v>77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77</v>
      </c>
      <c r="O23" s="44">
        <f t="shared" si="2"/>
        <v>0.57462686567164178</v>
      </c>
      <c r="P23" s="9"/>
    </row>
    <row r="24" spans="1:119" ht="15.75" thickBot="1">
      <c r="A24" s="12"/>
      <c r="B24" s="23">
        <v>366</v>
      </c>
      <c r="C24" s="19" t="s">
        <v>30</v>
      </c>
      <c r="D24" s="43">
        <v>60000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60000</v>
      </c>
      <c r="O24" s="44">
        <f t="shared" si="2"/>
        <v>447.76119402985074</v>
      </c>
      <c r="P24" s="9"/>
    </row>
    <row r="25" spans="1:119" ht="16.5" thickBot="1">
      <c r="A25" s="13" t="s">
        <v>27</v>
      </c>
      <c r="B25" s="21"/>
      <c r="C25" s="20"/>
      <c r="D25" s="14">
        <f>SUM(D5,D10,D13,D19,D21)</f>
        <v>431295</v>
      </c>
      <c r="E25" s="14">
        <f t="shared" ref="E25:M25" si="7">SUM(E5,E10,E13,E19,E21)</f>
        <v>9426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0</v>
      </c>
      <c r="J25" s="14">
        <f t="shared" si="7"/>
        <v>0</v>
      </c>
      <c r="K25" s="14">
        <f t="shared" si="7"/>
        <v>0</v>
      </c>
      <c r="L25" s="14">
        <f t="shared" si="7"/>
        <v>0</v>
      </c>
      <c r="M25" s="14">
        <f t="shared" si="7"/>
        <v>0</v>
      </c>
      <c r="N25" s="14">
        <f t="shared" si="1"/>
        <v>440721</v>
      </c>
      <c r="O25" s="36">
        <f t="shared" si="2"/>
        <v>3288.9626865671644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2" t="s">
        <v>69</v>
      </c>
      <c r="M27" s="112"/>
      <c r="N27" s="112"/>
      <c r="O27" s="40">
        <v>134</v>
      </c>
    </row>
    <row r="28" spans="1:119">
      <c r="A28" s="113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</row>
    <row r="29" spans="1:119" ht="15.75" customHeight="1" thickBot="1">
      <c r="A29" s="114" t="s">
        <v>42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91183</v>
      </c>
      <c r="E5" s="25">
        <f t="shared" si="0"/>
        <v>9765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100948</v>
      </c>
      <c r="O5" s="31">
        <f t="shared" ref="O5:O23" si="2">(N5/O$25)</f>
        <v>1009.48</v>
      </c>
      <c r="P5" s="6"/>
    </row>
    <row r="6" spans="1:133">
      <c r="A6" s="12"/>
      <c r="B6" s="23">
        <v>311</v>
      </c>
      <c r="C6" s="19" t="s">
        <v>2</v>
      </c>
      <c r="D6" s="43">
        <v>88979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88979</v>
      </c>
      <c r="O6" s="44">
        <f t="shared" si="2"/>
        <v>889.79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4997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4997</v>
      </c>
      <c r="O7" s="44">
        <f t="shared" si="2"/>
        <v>49.97</v>
      </c>
      <c r="P7" s="9"/>
    </row>
    <row r="8" spans="1:133">
      <c r="A8" s="12"/>
      <c r="B8" s="23">
        <v>315</v>
      </c>
      <c r="C8" s="19" t="s">
        <v>54</v>
      </c>
      <c r="D8" s="43">
        <v>2204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2204</v>
      </c>
      <c r="O8" s="44">
        <f t="shared" si="2"/>
        <v>22.04</v>
      </c>
      <c r="P8" s="9"/>
    </row>
    <row r="9" spans="1:133">
      <c r="A9" s="12"/>
      <c r="B9" s="23">
        <v>319</v>
      </c>
      <c r="C9" s="19" t="s">
        <v>39</v>
      </c>
      <c r="D9" s="43">
        <v>0</v>
      </c>
      <c r="E9" s="43">
        <v>4768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4768</v>
      </c>
      <c r="O9" s="44">
        <f t="shared" si="2"/>
        <v>47.68</v>
      </c>
      <c r="P9" s="9"/>
    </row>
    <row r="10" spans="1:133" ht="15.75">
      <c r="A10" s="27" t="s">
        <v>14</v>
      </c>
      <c r="B10" s="28"/>
      <c r="C10" s="29"/>
      <c r="D10" s="30">
        <f t="shared" ref="D10:M10" si="3">SUM(D11:D12)</f>
        <v>80354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80354</v>
      </c>
      <c r="O10" s="42">
        <f t="shared" si="2"/>
        <v>803.54</v>
      </c>
      <c r="P10" s="10"/>
    </row>
    <row r="11" spans="1:133">
      <c r="A11" s="12"/>
      <c r="B11" s="23">
        <v>322</v>
      </c>
      <c r="C11" s="19" t="s">
        <v>0</v>
      </c>
      <c r="D11" s="43">
        <v>44154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44154</v>
      </c>
      <c r="O11" s="44">
        <f t="shared" si="2"/>
        <v>441.54</v>
      </c>
      <c r="P11" s="9"/>
    </row>
    <row r="12" spans="1:133">
      <c r="A12" s="12"/>
      <c r="B12" s="23">
        <v>329</v>
      </c>
      <c r="C12" s="19" t="s">
        <v>15</v>
      </c>
      <c r="D12" s="43">
        <v>36200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36200</v>
      </c>
      <c r="O12" s="44">
        <f t="shared" si="2"/>
        <v>362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SUM(D14:D17)</f>
        <v>28889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28889</v>
      </c>
      <c r="O13" s="42">
        <f t="shared" si="2"/>
        <v>288.89</v>
      </c>
      <c r="P13" s="10"/>
    </row>
    <row r="14" spans="1:133">
      <c r="A14" s="12"/>
      <c r="B14" s="23">
        <v>335.12</v>
      </c>
      <c r="C14" s="19" t="s">
        <v>55</v>
      </c>
      <c r="D14" s="43">
        <v>14689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14689</v>
      </c>
      <c r="O14" s="44">
        <f t="shared" si="2"/>
        <v>146.88999999999999</v>
      </c>
      <c r="P14" s="9"/>
    </row>
    <row r="15" spans="1:133">
      <c r="A15" s="12"/>
      <c r="B15" s="23">
        <v>335.14</v>
      </c>
      <c r="C15" s="19" t="s">
        <v>56</v>
      </c>
      <c r="D15" s="43">
        <v>1261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1261</v>
      </c>
      <c r="O15" s="44">
        <f t="shared" si="2"/>
        <v>12.61</v>
      </c>
      <c r="P15" s="9"/>
    </row>
    <row r="16" spans="1:133">
      <c r="A16" s="12"/>
      <c r="B16" s="23">
        <v>335.15</v>
      </c>
      <c r="C16" s="19" t="s">
        <v>57</v>
      </c>
      <c r="D16" s="43">
        <v>2790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2790</v>
      </c>
      <c r="O16" s="44">
        <f t="shared" si="2"/>
        <v>27.9</v>
      </c>
      <c r="P16" s="9"/>
    </row>
    <row r="17" spans="1:119">
      <c r="A17" s="12"/>
      <c r="B17" s="23">
        <v>335.18</v>
      </c>
      <c r="C17" s="19" t="s">
        <v>58</v>
      </c>
      <c r="D17" s="43">
        <v>10149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10149</v>
      </c>
      <c r="O17" s="44">
        <f t="shared" si="2"/>
        <v>101.49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SUM(D19:D19)</f>
        <v>607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607</v>
      </c>
      <c r="O18" s="42">
        <f t="shared" si="2"/>
        <v>6.07</v>
      </c>
      <c r="P18" s="10"/>
    </row>
    <row r="19" spans="1:119">
      <c r="A19" s="12"/>
      <c r="B19" s="23">
        <v>342.5</v>
      </c>
      <c r="C19" s="19" t="s">
        <v>26</v>
      </c>
      <c r="D19" s="43">
        <v>607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607</v>
      </c>
      <c r="O19" s="44">
        <f t="shared" si="2"/>
        <v>6.07</v>
      </c>
      <c r="P19" s="9"/>
    </row>
    <row r="20" spans="1:119" ht="15.75">
      <c r="A20" s="27" t="s">
        <v>3</v>
      </c>
      <c r="B20" s="28"/>
      <c r="C20" s="29"/>
      <c r="D20" s="30">
        <f t="shared" ref="D20:M20" si="6">SUM(D21:D22)</f>
        <v>163</v>
      </c>
      <c r="E20" s="30">
        <f t="shared" si="6"/>
        <v>45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0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208</v>
      </c>
      <c r="O20" s="42">
        <f t="shared" si="2"/>
        <v>2.08</v>
      </c>
      <c r="P20" s="10"/>
    </row>
    <row r="21" spans="1:119">
      <c r="A21" s="12"/>
      <c r="B21" s="23">
        <v>361.1</v>
      </c>
      <c r="C21" s="19" t="s">
        <v>29</v>
      </c>
      <c r="D21" s="43">
        <v>163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163</v>
      </c>
      <c r="O21" s="44">
        <f t="shared" si="2"/>
        <v>1.63</v>
      </c>
      <c r="P21" s="9"/>
    </row>
    <row r="22" spans="1:119" ht="15.75" thickBot="1">
      <c r="A22" s="12"/>
      <c r="B22" s="23">
        <v>361.2</v>
      </c>
      <c r="C22" s="19" t="s">
        <v>61</v>
      </c>
      <c r="D22" s="43">
        <v>0</v>
      </c>
      <c r="E22" s="43">
        <v>45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45</v>
      </c>
      <c r="O22" s="44">
        <f t="shared" si="2"/>
        <v>0.45</v>
      </c>
      <c r="P22" s="9"/>
    </row>
    <row r="23" spans="1:119" ht="16.5" thickBot="1">
      <c r="A23" s="13" t="s">
        <v>27</v>
      </c>
      <c r="B23" s="21"/>
      <c r="C23" s="20"/>
      <c r="D23" s="14">
        <f>SUM(D5,D10,D13,D18,D20)</f>
        <v>201196</v>
      </c>
      <c r="E23" s="14">
        <f t="shared" ref="E23:M23" si="7">SUM(E5,E10,E13,E18,E20)</f>
        <v>9810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211006</v>
      </c>
      <c r="O23" s="36">
        <f t="shared" si="2"/>
        <v>2110.06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66</v>
      </c>
      <c r="M25" s="112"/>
      <c r="N25" s="112"/>
      <c r="O25" s="40">
        <v>100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41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31</v>
      </c>
      <c r="B3" s="102"/>
      <c r="C3" s="103"/>
      <c r="D3" s="122" t="s">
        <v>21</v>
      </c>
      <c r="E3" s="123"/>
      <c r="F3" s="123"/>
      <c r="G3" s="123"/>
      <c r="H3" s="124"/>
      <c r="I3" s="122" t="s">
        <v>22</v>
      </c>
      <c r="J3" s="124"/>
      <c r="K3" s="122" t="s">
        <v>24</v>
      </c>
      <c r="L3" s="124"/>
      <c r="M3" s="34"/>
      <c r="N3" s="35"/>
      <c r="O3" s="125" t="s">
        <v>36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32</v>
      </c>
      <c r="F4" s="32" t="s">
        <v>33</v>
      </c>
      <c r="G4" s="32" t="s">
        <v>34</v>
      </c>
      <c r="H4" s="32" t="s">
        <v>5</v>
      </c>
      <c r="I4" s="32" t="s">
        <v>6</v>
      </c>
      <c r="J4" s="33" t="s">
        <v>35</v>
      </c>
      <c r="K4" s="33" t="s">
        <v>7</v>
      </c>
      <c r="L4" s="33" t="s">
        <v>8</v>
      </c>
      <c r="M4" s="33" t="s">
        <v>9</v>
      </c>
      <c r="N4" s="33" t="s">
        <v>23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111845</v>
      </c>
      <c r="E5" s="25">
        <f t="shared" si="0"/>
        <v>8378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3" si="1">SUM(D5:M5)</f>
        <v>120223</v>
      </c>
      <c r="O5" s="31">
        <f t="shared" ref="O5:O23" si="2">(N5/O$25)</f>
        <v>1265.5052631578947</v>
      </c>
      <c r="P5" s="6"/>
    </row>
    <row r="6" spans="1:133">
      <c r="A6" s="12"/>
      <c r="B6" s="23">
        <v>311</v>
      </c>
      <c r="C6" s="19" t="s">
        <v>2</v>
      </c>
      <c r="D6" s="43">
        <v>109185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109185</v>
      </c>
      <c r="O6" s="44">
        <f t="shared" si="2"/>
        <v>1149.3157894736842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3479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3479</v>
      </c>
      <c r="O7" s="44">
        <f t="shared" si="2"/>
        <v>36.621052631578948</v>
      </c>
      <c r="P7" s="9"/>
    </row>
    <row r="8" spans="1:133">
      <c r="A8" s="12"/>
      <c r="B8" s="23">
        <v>315</v>
      </c>
      <c r="C8" s="19" t="s">
        <v>54</v>
      </c>
      <c r="D8" s="43">
        <v>2660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2660</v>
      </c>
      <c r="O8" s="44">
        <f t="shared" si="2"/>
        <v>28</v>
      </c>
      <c r="P8" s="9"/>
    </row>
    <row r="9" spans="1:133">
      <c r="A9" s="12"/>
      <c r="B9" s="23">
        <v>319</v>
      </c>
      <c r="C9" s="19" t="s">
        <v>39</v>
      </c>
      <c r="D9" s="43">
        <v>0</v>
      </c>
      <c r="E9" s="43">
        <v>4899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4899</v>
      </c>
      <c r="O9" s="44">
        <f t="shared" si="2"/>
        <v>51.568421052631578</v>
      </c>
      <c r="P9" s="9"/>
    </row>
    <row r="10" spans="1:133" ht="15.75">
      <c r="A10" s="27" t="s">
        <v>14</v>
      </c>
      <c r="B10" s="28"/>
      <c r="C10" s="29"/>
      <c r="D10" s="30">
        <f t="shared" ref="D10:M10" si="3">SUM(D11:D12)</f>
        <v>65211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65211</v>
      </c>
      <c r="O10" s="42">
        <f t="shared" si="2"/>
        <v>686.43157894736839</v>
      </c>
      <c r="P10" s="10"/>
    </row>
    <row r="11" spans="1:133">
      <c r="A11" s="12"/>
      <c r="B11" s="23">
        <v>322</v>
      </c>
      <c r="C11" s="19" t="s">
        <v>0</v>
      </c>
      <c r="D11" s="43">
        <v>27408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27408</v>
      </c>
      <c r="O11" s="44">
        <f t="shared" si="2"/>
        <v>288.50526315789472</v>
      </c>
      <c r="P11" s="9"/>
    </row>
    <row r="12" spans="1:133">
      <c r="A12" s="12"/>
      <c r="B12" s="23">
        <v>329</v>
      </c>
      <c r="C12" s="19" t="s">
        <v>15</v>
      </c>
      <c r="D12" s="43">
        <v>37803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37803</v>
      </c>
      <c r="O12" s="44">
        <f t="shared" si="2"/>
        <v>397.92631578947368</v>
      </c>
      <c r="P12" s="9"/>
    </row>
    <row r="13" spans="1:133" ht="15.75">
      <c r="A13" s="27" t="s">
        <v>16</v>
      </c>
      <c r="B13" s="28"/>
      <c r="C13" s="29"/>
      <c r="D13" s="30">
        <f t="shared" ref="D13:M13" si="4">SUM(D14:D17)</f>
        <v>46632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46632</v>
      </c>
      <c r="O13" s="42">
        <f t="shared" si="2"/>
        <v>490.86315789473684</v>
      </c>
      <c r="P13" s="10"/>
    </row>
    <row r="14" spans="1:133">
      <c r="A14" s="12"/>
      <c r="B14" s="23">
        <v>335.12</v>
      </c>
      <c r="C14" s="19" t="s">
        <v>55</v>
      </c>
      <c r="D14" s="43">
        <v>14972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14972</v>
      </c>
      <c r="O14" s="44">
        <f t="shared" si="2"/>
        <v>157.6</v>
      </c>
      <c r="P14" s="9"/>
    </row>
    <row r="15" spans="1:133">
      <c r="A15" s="12"/>
      <c r="B15" s="23">
        <v>335.14</v>
      </c>
      <c r="C15" s="19" t="s">
        <v>56</v>
      </c>
      <c r="D15" s="43">
        <v>1607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1607</v>
      </c>
      <c r="O15" s="44">
        <f t="shared" si="2"/>
        <v>16.91578947368421</v>
      </c>
      <c r="P15" s="9"/>
    </row>
    <row r="16" spans="1:133">
      <c r="A16" s="12"/>
      <c r="B16" s="23">
        <v>335.15</v>
      </c>
      <c r="C16" s="19" t="s">
        <v>57</v>
      </c>
      <c r="D16" s="43">
        <v>734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734</v>
      </c>
      <c r="O16" s="44">
        <f t="shared" si="2"/>
        <v>7.7263157894736842</v>
      </c>
      <c r="P16" s="9"/>
    </row>
    <row r="17" spans="1:119">
      <c r="A17" s="12"/>
      <c r="B17" s="23">
        <v>335.18</v>
      </c>
      <c r="C17" s="19" t="s">
        <v>58</v>
      </c>
      <c r="D17" s="43">
        <v>29319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29319</v>
      </c>
      <c r="O17" s="44">
        <f t="shared" si="2"/>
        <v>308.62105263157895</v>
      </c>
      <c r="P17" s="9"/>
    </row>
    <row r="18" spans="1:119" ht="15.75">
      <c r="A18" s="27" t="s">
        <v>25</v>
      </c>
      <c r="B18" s="28"/>
      <c r="C18" s="29"/>
      <c r="D18" s="30">
        <f t="shared" ref="D18:M18" si="5">SUM(D19:D20)</f>
        <v>395</v>
      </c>
      <c r="E18" s="30">
        <f t="shared" si="5"/>
        <v>3410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3805</v>
      </c>
      <c r="O18" s="42">
        <f t="shared" si="2"/>
        <v>40.05263157894737</v>
      </c>
      <c r="P18" s="10"/>
    </row>
    <row r="19" spans="1:119">
      <c r="A19" s="12"/>
      <c r="B19" s="23">
        <v>342.5</v>
      </c>
      <c r="C19" s="19" t="s">
        <v>26</v>
      </c>
      <c r="D19" s="43">
        <v>395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395</v>
      </c>
      <c r="O19" s="44">
        <f t="shared" si="2"/>
        <v>4.1578947368421053</v>
      </c>
      <c r="P19" s="9"/>
    </row>
    <row r="20" spans="1:119">
      <c r="A20" s="12"/>
      <c r="B20" s="23">
        <v>342.9</v>
      </c>
      <c r="C20" s="19" t="s">
        <v>44</v>
      </c>
      <c r="D20" s="43">
        <v>0</v>
      </c>
      <c r="E20" s="43">
        <v>3410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3410</v>
      </c>
      <c r="O20" s="44">
        <f t="shared" si="2"/>
        <v>35.89473684210526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SUM(D22:D22)</f>
        <v>163</v>
      </c>
      <c r="E21" s="30">
        <f t="shared" si="6"/>
        <v>49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212</v>
      </c>
      <c r="O21" s="42">
        <f t="shared" si="2"/>
        <v>2.2315789473684209</v>
      </c>
      <c r="P21" s="10"/>
    </row>
    <row r="22" spans="1:119" ht="15.75" thickBot="1">
      <c r="A22" s="12"/>
      <c r="B22" s="23">
        <v>361.1</v>
      </c>
      <c r="C22" s="19" t="s">
        <v>29</v>
      </c>
      <c r="D22" s="43">
        <v>163</v>
      </c>
      <c r="E22" s="43">
        <v>49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212</v>
      </c>
      <c r="O22" s="44">
        <f t="shared" si="2"/>
        <v>2.2315789473684209</v>
      </c>
      <c r="P22" s="9"/>
    </row>
    <row r="23" spans="1:119" ht="16.5" thickBot="1">
      <c r="A23" s="13" t="s">
        <v>27</v>
      </c>
      <c r="B23" s="21"/>
      <c r="C23" s="20"/>
      <c r="D23" s="14">
        <f>SUM(D5,D10,D13,D18,D21)</f>
        <v>224246</v>
      </c>
      <c r="E23" s="14">
        <f t="shared" ref="E23:M23" si="7">SUM(E5,E10,E13,E18,E21)</f>
        <v>11837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236083</v>
      </c>
      <c r="O23" s="36">
        <f t="shared" si="2"/>
        <v>2485.0842105263159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7"/>
      <c r="B25" s="38"/>
      <c r="C25" s="38"/>
      <c r="D25" s="39"/>
      <c r="E25" s="39"/>
      <c r="F25" s="39"/>
      <c r="G25" s="39"/>
      <c r="H25" s="39"/>
      <c r="I25" s="39"/>
      <c r="J25" s="39"/>
      <c r="K25" s="39"/>
      <c r="L25" s="112" t="s">
        <v>64</v>
      </c>
      <c r="M25" s="112"/>
      <c r="N25" s="112"/>
      <c r="O25" s="40">
        <v>95</v>
      </c>
    </row>
    <row r="26" spans="1:119">
      <c r="A26" s="113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1"/>
    </row>
    <row r="27" spans="1:119" ht="15.75" customHeight="1" thickBot="1">
      <c r="A27" s="114" t="s">
        <v>42</v>
      </c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4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2025-04-22T16:39:10Z</cp:lastPrinted>
  <dcterms:created xsi:type="dcterms:W3CDTF">2000-08-31T21:26:31Z</dcterms:created>
  <dcterms:modified xsi:type="dcterms:W3CDTF">2025-04-22T16:39:23Z</dcterms:modified>
</cp:coreProperties>
</file>