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84" documentId="11_DCCCB9A5001603DE9042F512F01DD71503C6E43E" xr6:coauthVersionLast="47" xr6:coauthVersionMax="47" xr10:uidLastSave="{E813D412-7CBC-4700-B904-3CEFEDC887E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'2008'!$A$1:$O$87</definedName>
    <definedName name="_xlnm.Print_Area" localSheetId="14">'2009'!$A$1:$O$92</definedName>
    <definedName name="_xlnm.Print_Area" localSheetId="13">'2010'!$A$1:$O$87</definedName>
    <definedName name="_xlnm.Print_Area" localSheetId="12">'2011'!$A$1:$O$84</definedName>
    <definedName name="_xlnm.Print_Area" localSheetId="11">'2012'!$A$1:$O$78</definedName>
    <definedName name="_xlnm.Print_Area" localSheetId="10">'2013'!$A$1:$O$77</definedName>
    <definedName name="_xlnm.Print_Area" localSheetId="9">'2014'!$A$1:$O$77</definedName>
    <definedName name="_xlnm.Print_Area" localSheetId="8">'2015'!$A$1:$O$81</definedName>
    <definedName name="_xlnm.Print_Area" localSheetId="7">'2016'!$A$1:$O$80</definedName>
    <definedName name="_xlnm.Print_Area" localSheetId="6">'2017'!$A$1:$O$80</definedName>
    <definedName name="_xlnm.Print_Area" localSheetId="5">'2018'!$A$1:$O$84</definedName>
    <definedName name="_xlnm.Print_Area" localSheetId="4">'2019'!$A$1:$O$80</definedName>
    <definedName name="_xlnm.Print_Area" localSheetId="3">'2020'!$A$1:$O$82</definedName>
    <definedName name="_xlnm.Print_Area" localSheetId="2">'2021'!$A$1:$P$82</definedName>
    <definedName name="_xlnm.Print_Area" localSheetId="1">'2022'!$A$1:$P$82</definedName>
    <definedName name="_xlnm.Print_Area" localSheetId="0">'2023'!$A$1:$P$86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48" l="1"/>
  <c r="P81" i="48" s="1"/>
  <c r="O80" i="48"/>
  <c r="P80" i="48" s="1"/>
  <c r="N79" i="48"/>
  <c r="M79" i="48"/>
  <c r="L79" i="48"/>
  <c r="K79" i="48"/>
  <c r="J79" i="48"/>
  <c r="I79" i="48"/>
  <c r="H79" i="48"/>
  <c r="G79" i="48"/>
  <c r="F79" i="48"/>
  <c r="E79" i="48"/>
  <c r="D79" i="48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N69" i="48"/>
  <c r="M69" i="48"/>
  <c r="L69" i="48"/>
  <c r="K69" i="48"/>
  <c r="J69" i="48"/>
  <c r="I69" i="48"/>
  <c r="H69" i="48"/>
  <c r="G69" i="48"/>
  <c r="F69" i="48"/>
  <c r="E69" i="48"/>
  <c r="D69" i="48"/>
  <c r="O68" i="48"/>
  <c r="P68" i="48" s="1"/>
  <c r="O67" i="48"/>
  <c r="P67" i="48" s="1"/>
  <c r="O66" i="48"/>
  <c r="P66" i="48" s="1"/>
  <c r="O65" i="48"/>
  <c r="P65" i="48" s="1"/>
  <c r="N64" i="48"/>
  <c r="M64" i="48"/>
  <c r="L64" i="48"/>
  <c r="K64" i="48"/>
  <c r="J64" i="48"/>
  <c r="I64" i="48"/>
  <c r="H64" i="48"/>
  <c r="G64" i="48"/>
  <c r="F64" i="48"/>
  <c r="E64" i="48"/>
  <c r="D64" i="48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7" i="47"/>
  <c r="P77" i="47" s="1"/>
  <c r="O76" i="47"/>
  <c r="P76" i="47" s="1"/>
  <c r="O75" i="47"/>
  <c r="P75" i="47" s="1"/>
  <c r="N74" i="47"/>
  <c r="M74" i="47"/>
  <c r="L74" i="47"/>
  <c r="K74" i="47"/>
  <c r="J74" i="47"/>
  <c r="I74" i="47"/>
  <c r="H74" i="47"/>
  <c r="G74" i="47"/>
  <c r="F74" i="47"/>
  <c r="E74" i="47"/>
  <c r="D74" i="47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L82" i="48" l="1"/>
  <c r="M82" i="48"/>
  <c r="N82" i="48"/>
  <c r="H82" i="48"/>
  <c r="O79" i="48"/>
  <c r="P79" i="48" s="1"/>
  <c r="O69" i="48"/>
  <c r="P69" i="48" s="1"/>
  <c r="I82" i="48"/>
  <c r="O47" i="48"/>
  <c r="P47" i="48" s="1"/>
  <c r="F82" i="48"/>
  <c r="E82" i="48"/>
  <c r="O26" i="48"/>
  <c r="P26" i="48" s="1"/>
  <c r="G82" i="48"/>
  <c r="O15" i="48"/>
  <c r="P15" i="48" s="1"/>
  <c r="O64" i="48"/>
  <c r="P64" i="48" s="1"/>
  <c r="J82" i="48"/>
  <c r="O5" i="48"/>
  <c r="P5" i="48" s="1"/>
  <c r="D82" i="48"/>
  <c r="K82" i="48"/>
  <c r="O74" i="47"/>
  <c r="P74" i="47" s="1"/>
  <c r="O65" i="47"/>
  <c r="P65" i="47" s="1"/>
  <c r="O61" i="47"/>
  <c r="P61" i="47" s="1"/>
  <c r="O43" i="47"/>
  <c r="P43" i="47" s="1"/>
  <c r="K78" i="47"/>
  <c r="L78" i="47"/>
  <c r="O26" i="47"/>
  <c r="P26" i="47" s="1"/>
  <c r="M78" i="47"/>
  <c r="N78" i="47"/>
  <c r="G78" i="47"/>
  <c r="D78" i="47"/>
  <c r="E78" i="47"/>
  <c r="I78" i="47"/>
  <c r="H78" i="47"/>
  <c r="F78" i="47"/>
  <c r="J78" i="47"/>
  <c r="O16" i="47"/>
  <c r="P16" i="47" s="1"/>
  <c r="O5" i="47"/>
  <c r="P5" i="47" s="1"/>
  <c r="N22" i="45"/>
  <c r="O22" i="45"/>
  <c r="O68" i="46"/>
  <c r="P68" i="46" s="1"/>
  <c r="O69" i="46"/>
  <c r="P69" i="46"/>
  <c r="O70" i="46"/>
  <c r="P70" i="46"/>
  <c r="O71" i="46"/>
  <c r="P71" i="46"/>
  <c r="O72" i="46"/>
  <c r="P72" i="46" s="1"/>
  <c r="O73" i="46"/>
  <c r="P73" i="46"/>
  <c r="O74" i="46"/>
  <c r="P74" i="46" s="1"/>
  <c r="O75" i="46"/>
  <c r="P75" i="46"/>
  <c r="O63" i="46"/>
  <c r="P63" i="46"/>
  <c r="O64" i="46"/>
  <c r="P64" i="46"/>
  <c r="O65" i="46"/>
  <c r="P65" i="46" s="1"/>
  <c r="O46" i="46"/>
  <c r="P46" i="46"/>
  <c r="O47" i="46"/>
  <c r="P47" i="46" s="1"/>
  <c r="O48" i="46"/>
  <c r="P48" i="46"/>
  <c r="O49" i="46"/>
  <c r="P49" i="46"/>
  <c r="O50" i="46"/>
  <c r="P50" i="46"/>
  <c r="O51" i="46"/>
  <c r="P51" i="46" s="1"/>
  <c r="O52" i="46"/>
  <c r="P52" i="46"/>
  <c r="O53" i="46"/>
  <c r="P53" i="46" s="1"/>
  <c r="O54" i="46"/>
  <c r="P54" i="46"/>
  <c r="O55" i="46"/>
  <c r="P55" i="46"/>
  <c r="O56" i="46"/>
  <c r="P56" i="46"/>
  <c r="O57" i="46"/>
  <c r="P57" i="46" s="1"/>
  <c r="O58" i="46"/>
  <c r="P58" i="46"/>
  <c r="O59" i="46"/>
  <c r="P59" i="46" s="1"/>
  <c r="O60" i="46"/>
  <c r="P60" i="46"/>
  <c r="O61" i="46"/>
  <c r="P61" i="46"/>
  <c r="O26" i="46"/>
  <c r="P26" i="46"/>
  <c r="O27" i="46"/>
  <c r="P27" i="46" s="1"/>
  <c r="O28" i="46"/>
  <c r="P28" i="46"/>
  <c r="O29" i="46"/>
  <c r="P29" i="46" s="1"/>
  <c r="O30" i="46"/>
  <c r="P30" i="46"/>
  <c r="O31" i="46"/>
  <c r="P31" i="46"/>
  <c r="O32" i="46"/>
  <c r="P32" i="46"/>
  <c r="O33" i="46"/>
  <c r="P33" i="46" s="1"/>
  <c r="O34" i="46"/>
  <c r="P34" i="46"/>
  <c r="O35" i="46"/>
  <c r="P35" i="46" s="1"/>
  <c r="O36" i="46"/>
  <c r="P36" i="46"/>
  <c r="O37" i="46"/>
  <c r="P37" i="46"/>
  <c r="O38" i="46"/>
  <c r="P38" i="46"/>
  <c r="O39" i="46"/>
  <c r="P39" i="46" s="1"/>
  <c r="O40" i="46"/>
  <c r="P40" i="46"/>
  <c r="O41" i="46"/>
  <c r="P41" i="46" s="1"/>
  <c r="O42" i="46"/>
  <c r="P42" i="46"/>
  <c r="O43" i="46"/>
  <c r="P43" i="46"/>
  <c r="O44" i="46"/>
  <c r="P44" i="46"/>
  <c r="O18" i="46"/>
  <c r="P18" i="46" s="1"/>
  <c r="O19" i="46"/>
  <c r="P19" i="46"/>
  <c r="O20" i="46"/>
  <c r="P20" i="46" s="1"/>
  <c r="O21" i="46"/>
  <c r="P21" i="46"/>
  <c r="O22" i="46"/>
  <c r="P22" i="46"/>
  <c r="O23" i="46"/>
  <c r="P23" i="46"/>
  <c r="O24" i="46"/>
  <c r="P24" i="46" s="1"/>
  <c r="O7" i="46"/>
  <c r="P7" i="46"/>
  <c r="O8" i="46"/>
  <c r="P8" i="46" s="1"/>
  <c r="O9" i="46"/>
  <c r="P9" i="46"/>
  <c r="O10" i="46"/>
  <c r="P10" i="46"/>
  <c r="O11" i="46"/>
  <c r="P11" i="46"/>
  <c r="O12" i="46"/>
  <c r="P12" i="46" s="1"/>
  <c r="O13" i="46"/>
  <c r="P13" i="46"/>
  <c r="O14" i="46"/>
  <c r="P14" i="46" s="1"/>
  <c r="O15" i="46"/>
  <c r="P15" i="46"/>
  <c r="O77" i="46"/>
  <c r="P77" i="46"/>
  <c r="N76" i="46"/>
  <c r="M76" i="46"/>
  <c r="L76" i="46"/>
  <c r="K76" i="46"/>
  <c r="J76" i="46"/>
  <c r="I76" i="46"/>
  <c r="H76" i="46"/>
  <c r="G76" i="46"/>
  <c r="F76" i="46"/>
  <c r="E76" i="46"/>
  <c r="D76" i="46"/>
  <c r="O67" i="46"/>
  <c r="P67" i="46" s="1"/>
  <c r="N66" i="46"/>
  <c r="M66" i="46"/>
  <c r="L66" i="46"/>
  <c r="O66" i="46" s="1"/>
  <c r="P66" i="46" s="1"/>
  <c r="K66" i="46"/>
  <c r="J66" i="46"/>
  <c r="I66" i="46"/>
  <c r="H66" i="46"/>
  <c r="G66" i="46"/>
  <c r="F66" i="46"/>
  <c r="E66" i="46"/>
  <c r="D66" i="46"/>
  <c r="N62" i="46"/>
  <c r="M62" i="46"/>
  <c r="L62" i="46"/>
  <c r="K62" i="46"/>
  <c r="J62" i="46"/>
  <c r="I62" i="46"/>
  <c r="H62" i="46"/>
  <c r="G62" i="46"/>
  <c r="F62" i="46"/>
  <c r="E62" i="46"/>
  <c r="D62" i="46"/>
  <c r="D78" i="46" s="1"/>
  <c r="N45" i="46"/>
  <c r="M45" i="46"/>
  <c r="L45" i="46"/>
  <c r="K45" i="46"/>
  <c r="J45" i="46"/>
  <c r="I45" i="46"/>
  <c r="H45" i="46"/>
  <c r="G45" i="46"/>
  <c r="F45" i="46"/>
  <c r="O45" i="46" s="1"/>
  <c r="P45" i="46" s="1"/>
  <c r="E45" i="46"/>
  <c r="D45" i="46"/>
  <c r="N25" i="46"/>
  <c r="M25" i="46"/>
  <c r="L25" i="46"/>
  <c r="K25" i="46"/>
  <c r="J25" i="46"/>
  <c r="I25" i="46"/>
  <c r="H25" i="46"/>
  <c r="H78" i="46" s="1"/>
  <c r="G25" i="46"/>
  <c r="G78" i="46" s="1"/>
  <c r="F25" i="46"/>
  <c r="F78" i="46" s="1"/>
  <c r="E25" i="46"/>
  <c r="O25" i="46" s="1"/>
  <c r="P25" i="46" s="1"/>
  <c r="D25" i="46"/>
  <c r="O17" i="46"/>
  <c r="P17" i="46" s="1"/>
  <c r="N16" i="46"/>
  <c r="M16" i="46"/>
  <c r="L16" i="46"/>
  <c r="K16" i="46"/>
  <c r="J16" i="46"/>
  <c r="I16" i="46"/>
  <c r="I78" i="46" s="1"/>
  <c r="H16" i="46"/>
  <c r="G16" i="46"/>
  <c r="F16" i="46"/>
  <c r="E16" i="46"/>
  <c r="D16" i="46"/>
  <c r="O6" i="46"/>
  <c r="P6" i="46"/>
  <c r="N5" i="46"/>
  <c r="N78" i="46" s="1"/>
  <c r="M5" i="46"/>
  <c r="M78" i="46" s="1"/>
  <c r="L5" i="46"/>
  <c r="L78" i="46" s="1"/>
  <c r="K5" i="46"/>
  <c r="K78" i="46" s="1"/>
  <c r="J5" i="46"/>
  <c r="J78" i="46" s="1"/>
  <c r="I5" i="46"/>
  <c r="H5" i="46"/>
  <c r="G5" i="46"/>
  <c r="F5" i="46"/>
  <c r="E5" i="46"/>
  <c r="D5" i="46"/>
  <c r="N77" i="45"/>
  <c r="O77" i="45" s="1"/>
  <c r="M76" i="45"/>
  <c r="L76" i="45"/>
  <c r="K76" i="45"/>
  <c r="J76" i="45"/>
  <c r="I76" i="45"/>
  <c r="H76" i="45"/>
  <c r="G76" i="45"/>
  <c r="F76" i="45"/>
  <c r="E76" i="45"/>
  <c r="D76" i="45"/>
  <c r="N75" i="45"/>
  <c r="O75" i="45" s="1"/>
  <c r="N74" i="45"/>
  <c r="O74" i="45"/>
  <c r="N73" i="45"/>
  <c r="O73" i="45"/>
  <c r="N72" i="45"/>
  <c r="O72" i="45" s="1"/>
  <c r="N71" i="45"/>
  <c r="O71" i="45" s="1"/>
  <c r="N70" i="45"/>
  <c r="O70" i="45" s="1"/>
  <c r="N69" i="45"/>
  <c r="O69" i="45" s="1"/>
  <c r="N68" i="45"/>
  <c r="O68" i="45"/>
  <c r="N67" i="45"/>
  <c r="O67" i="45"/>
  <c r="M66" i="45"/>
  <c r="L66" i="45"/>
  <c r="K66" i="45"/>
  <c r="J66" i="45"/>
  <c r="I66" i="45"/>
  <c r="H66" i="45"/>
  <c r="G66" i="45"/>
  <c r="F66" i="45"/>
  <c r="E66" i="45"/>
  <c r="D66" i="45"/>
  <c r="N65" i="45"/>
  <c r="O65" i="45" s="1"/>
  <c r="N64" i="45"/>
  <c r="O64" i="45" s="1"/>
  <c r="N63" i="45"/>
  <c r="O63" i="45" s="1"/>
  <c r="M62" i="45"/>
  <c r="L62" i="45"/>
  <c r="K62" i="45"/>
  <c r="J62" i="45"/>
  <c r="I62" i="45"/>
  <c r="H62" i="45"/>
  <c r="G62" i="45"/>
  <c r="F62" i="45"/>
  <c r="E62" i="45"/>
  <c r="D62" i="45"/>
  <c r="N61" i="45"/>
  <c r="O61" i="45" s="1"/>
  <c r="N60" i="45"/>
  <c r="O60" i="45" s="1"/>
  <c r="N59" i="45"/>
  <c r="O59" i="45"/>
  <c r="N58" i="45"/>
  <c r="O58" i="45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/>
  <c r="M45" i="45"/>
  <c r="L45" i="45"/>
  <c r="K45" i="45"/>
  <c r="J45" i="45"/>
  <c r="I45" i="45"/>
  <c r="N45" i="45" s="1"/>
  <c r="O45" i="45" s="1"/>
  <c r="H45" i="45"/>
  <c r="G45" i="45"/>
  <c r="F45" i="45"/>
  <c r="E45" i="45"/>
  <c r="D45" i="45"/>
  <c r="N44" i="45"/>
  <c r="O44" i="45"/>
  <c r="N43" i="45"/>
  <c r="O43" i="45" s="1"/>
  <c r="N42" i="45"/>
  <c r="O42" i="45" s="1"/>
  <c r="N41" i="45"/>
  <c r="O41" i="45" s="1"/>
  <c r="N40" i="45"/>
  <c r="O40" i="45" s="1"/>
  <c r="N39" i="45"/>
  <c r="O39" i="45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/>
  <c r="N21" i="45"/>
  <c r="O21" i="45"/>
  <c r="N20" i="45"/>
  <c r="O20" i="45"/>
  <c r="N19" i="45"/>
  <c r="O19" i="45"/>
  <c r="N18" i="45"/>
  <c r="O18" i="45" s="1"/>
  <c r="N17" i="45"/>
  <c r="O17" i="45"/>
  <c r="M16" i="45"/>
  <c r="L16" i="45"/>
  <c r="K16" i="45"/>
  <c r="K78" i="45" s="1"/>
  <c r="J16" i="45"/>
  <c r="J78" i="45" s="1"/>
  <c r="I16" i="45"/>
  <c r="I78" i="45" s="1"/>
  <c r="H16" i="45"/>
  <c r="H78" i="45" s="1"/>
  <c r="G16" i="45"/>
  <c r="N16" i="45" s="1"/>
  <c r="O16" i="45" s="1"/>
  <c r="F16" i="45"/>
  <c r="E16" i="45"/>
  <c r="D16" i="45"/>
  <c r="N15" i="45"/>
  <c r="O15" i="45"/>
  <c r="N14" i="45"/>
  <c r="O14" i="45" s="1"/>
  <c r="N13" i="45"/>
  <c r="O13" i="45" s="1"/>
  <c r="N12" i="45"/>
  <c r="O12" i="45" s="1"/>
  <c r="N11" i="45"/>
  <c r="O11" i="45"/>
  <c r="N10" i="45"/>
  <c r="O10" i="45" s="1"/>
  <c r="N9" i="45"/>
  <c r="O9" i="45"/>
  <c r="N8" i="45"/>
  <c r="O8" i="45" s="1"/>
  <c r="N7" i="45"/>
  <c r="O7" i="45" s="1"/>
  <c r="N6" i="45"/>
  <c r="O6" i="45"/>
  <c r="M5" i="45"/>
  <c r="M78" i="45" s="1"/>
  <c r="L5" i="45"/>
  <c r="K5" i="45"/>
  <c r="J5" i="45"/>
  <c r="I5" i="45"/>
  <c r="H5" i="45"/>
  <c r="G5" i="45"/>
  <c r="F5" i="45"/>
  <c r="F78" i="45" s="1"/>
  <c r="E5" i="45"/>
  <c r="D5" i="45"/>
  <c r="N5" i="45" s="1"/>
  <c r="O5" i="45" s="1"/>
  <c r="N75" i="44"/>
  <c r="O75" i="44"/>
  <c r="M74" i="44"/>
  <c r="L74" i="44"/>
  <c r="K74" i="44"/>
  <c r="J74" i="44"/>
  <c r="I74" i="44"/>
  <c r="H74" i="44"/>
  <c r="G74" i="44"/>
  <c r="F74" i="44"/>
  <c r="E74" i="44"/>
  <c r="D74" i="44"/>
  <c r="N74" i="44" s="1"/>
  <c r="O74" i="44" s="1"/>
  <c r="N73" i="44"/>
  <c r="O73" i="44"/>
  <c r="N72" i="44"/>
  <c r="O72" i="44"/>
  <c r="N71" i="44"/>
  <c r="O71" i="44" s="1"/>
  <c r="N70" i="44"/>
  <c r="O70" i="44"/>
  <c r="N69" i="44"/>
  <c r="O69" i="44" s="1"/>
  <c r="N68" i="44"/>
  <c r="O68" i="44" s="1"/>
  <c r="N67" i="44"/>
  <c r="O67" i="44"/>
  <c r="N66" i="44"/>
  <c r="O66" i="44"/>
  <c r="N65" i="44"/>
  <c r="O65" i="44" s="1"/>
  <c r="M64" i="44"/>
  <c r="L64" i="44"/>
  <c r="K64" i="44"/>
  <c r="J64" i="44"/>
  <c r="I64" i="44"/>
  <c r="H64" i="44"/>
  <c r="N64" i="44" s="1"/>
  <c r="O64" i="44" s="1"/>
  <c r="G64" i="44"/>
  <c r="F64" i="44"/>
  <c r="E64" i="44"/>
  <c r="D64" i="44"/>
  <c r="N63" i="44"/>
  <c r="O63" i="44" s="1"/>
  <c r="N62" i="44"/>
  <c r="O62" i="44" s="1"/>
  <c r="M61" i="44"/>
  <c r="L61" i="44"/>
  <c r="K61" i="44"/>
  <c r="J61" i="44"/>
  <c r="I61" i="44"/>
  <c r="H61" i="44"/>
  <c r="G61" i="44"/>
  <c r="F61" i="44"/>
  <c r="E61" i="44"/>
  <c r="D61" i="44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 s="1"/>
  <c r="N40" i="44"/>
  <c r="O40" i="44" s="1"/>
  <c r="N39" i="44"/>
  <c r="O39" i="44" s="1"/>
  <c r="N38" i="44"/>
  <c r="O38" i="44" s="1"/>
  <c r="N37" i="44"/>
  <c r="O37" i="44"/>
  <c r="N36" i="44"/>
  <c r="O36" i="44"/>
  <c r="N35" i="44"/>
  <c r="O35" i="44" s="1"/>
  <c r="N34" i="44"/>
  <c r="O34" i="44" s="1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N24" i="44" s="1"/>
  <c r="O24" i="44" s="1"/>
  <c r="E24" i="44"/>
  <c r="D24" i="44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F76" i="44" s="1"/>
  <c r="E16" i="44"/>
  <c r="N16" i="44" s="1"/>
  <c r="O16" i="44" s="1"/>
  <c r="D16" i="44"/>
  <c r="N15" i="44"/>
  <c r="O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M76" i="44" s="1"/>
  <c r="L5" i="44"/>
  <c r="L76" i="44" s="1"/>
  <c r="K5" i="44"/>
  <c r="K76" i="44" s="1"/>
  <c r="J5" i="44"/>
  <c r="J76" i="44" s="1"/>
  <c r="I5" i="44"/>
  <c r="I76" i="44" s="1"/>
  <c r="H5" i="44"/>
  <c r="G5" i="44"/>
  <c r="G76" i="44" s="1"/>
  <c r="F5" i="44"/>
  <c r="E5" i="44"/>
  <c r="D5" i="44"/>
  <c r="N79" i="43"/>
  <c r="O79" i="43" s="1"/>
  <c r="M78" i="43"/>
  <c r="L78" i="43"/>
  <c r="K78" i="43"/>
  <c r="J78" i="43"/>
  <c r="N78" i="43" s="1"/>
  <c r="O78" i="43" s="1"/>
  <c r="I78" i="43"/>
  <c r="H78" i="43"/>
  <c r="G78" i="43"/>
  <c r="F78" i="43"/>
  <c r="E78" i="43"/>
  <c r="D78" i="43"/>
  <c r="N77" i="43"/>
  <c r="O77" i="43" s="1"/>
  <c r="N76" i="43"/>
  <c r="O76" i="43" s="1"/>
  <c r="N75" i="43"/>
  <c r="O75" i="43" s="1"/>
  <c r="N74" i="43"/>
  <c r="O74" i="43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/>
  <c r="M67" i="43"/>
  <c r="L67" i="43"/>
  <c r="K67" i="43"/>
  <c r="J67" i="43"/>
  <c r="I67" i="43"/>
  <c r="H67" i="43"/>
  <c r="G67" i="43"/>
  <c r="F67" i="43"/>
  <c r="E67" i="43"/>
  <c r="D67" i="43"/>
  <c r="N67" i="43" s="1"/>
  <c r="O67" i="43" s="1"/>
  <c r="N66" i="43"/>
  <c r="O66" i="43"/>
  <c r="N65" i="43"/>
  <c r="O65" i="43" s="1"/>
  <c r="M64" i="43"/>
  <c r="M80" i="43" s="1"/>
  <c r="L64" i="43"/>
  <c r="K64" i="43"/>
  <c r="J64" i="43"/>
  <c r="I64" i="43"/>
  <c r="H64" i="43"/>
  <c r="G64" i="43"/>
  <c r="F64" i="43"/>
  <c r="E64" i="43"/>
  <c r="D64" i="43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/>
  <c r="M45" i="43"/>
  <c r="L45" i="43"/>
  <c r="K45" i="43"/>
  <c r="J45" i="43"/>
  <c r="I45" i="43"/>
  <c r="H45" i="43"/>
  <c r="G45" i="43"/>
  <c r="G80" i="43" s="1"/>
  <c r="F45" i="43"/>
  <c r="F80" i="43" s="1"/>
  <c r="E45" i="43"/>
  <c r="E80" i="43" s="1"/>
  <c r="D45" i="43"/>
  <c r="N45" i="43" s="1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H80" i="43" s="1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L80" i="43" s="1"/>
  <c r="K5" i="43"/>
  <c r="K80" i="43" s="1"/>
  <c r="J5" i="43"/>
  <c r="J80" i="43" s="1"/>
  <c r="I5" i="43"/>
  <c r="H5" i="43"/>
  <c r="G5" i="43"/>
  <c r="F5" i="43"/>
  <c r="E5" i="43"/>
  <c r="D5" i="43"/>
  <c r="N75" i="42"/>
  <c r="O75" i="42" s="1"/>
  <c r="M74" i="42"/>
  <c r="L74" i="42"/>
  <c r="K74" i="42"/>
  <c r="J74" i="42"/>
  <c r="I74" i="42"/>
  <c r="H74" i="42"/>
  <c r="G74" i="42"/>
  <c r="F74" i="42"/>
  <c r="E74" i="42"/>
  <c r="D74" i="42"/>
  <c r="N74" i="42" s="1"/>
  <c r="O74" i="42" s="1"/>
  <c r="N73" i="42"/>
  <c r="O73" i="42" s="1"/>
  <c r="N72" i="42"/>
  <c r="O72" i="42" s="1"/>
  <c r="N71" i="42"/>
  <c r="O71" i="42"/>
  <c r="N70" i="42"/>
  <c r="O70" i="42" s="1"/>
  <c r="N69" i="42"/>
  <c r="O69" i="42" s="1"/>
  <c r="N68" i="42"/>
  <c r="O68" i="42" s="1"/>
  <c r="N67" i="42"/>
  <c r="O67" i="42" s="1"/>
  <c r="N66" i="42"/>
  <c r="O66" i="42" s="1"/>
  <c r="N65" i="42"/>
  <c r="O65" i="42"/>
  <c r="M64" i="42"/>
  <c r="L64" i="42"/>
  <c r="K64" i="42"/>
  <c r="J64" i="42"/>
  <c r="J76" i="42" s="1"/>
  <c r="I64" i="42"/>
  <c r="N64" i="42" s="1"/>
  <c r="O64" i="42" s="1"/>
  <c r="H64" i="42"/>
  <c r="G64" i="42"/>
  <c r="F64" i="42"/>
  <c r="E64" i="42"/>
  <c r="D64" i="42"/>
  <c r="N63" i="42"/>
  <c r="O63" i="42"/>
  <c r="N62" i="42"/>
  <c r="O62" i="42" s="1"/>
  <c r="M61" i="42"/>
  <c r="L61" i="42"/>
  <c r="K61" i="42"/>
  <c r="J61" i="42"/>
  <c r="I61" i="42"/>
  <c r="H61" i="42"/>
  <c r="G61" i="42"/>
  <c r="F61" i="42"/>
  <c r="E61" i="42"/>
  <c r="D61" i="42"/>
  <c r="N61" i="42" s="1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/>
  <c r="M42" i="42"/>
  <c r="N42" i="42" s="1"/>
  <c r="O42" i="42" s="1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/>
  <c r="M22" i="42"/>
  <c r="L22" i="42"/>
  <c r="K22" i="42"/>
  <c r="J22" i="42"/>
  <c r="I22" i="42"/>
  <c r="I76" i="42" s="1"/>
  <c r="H22" i="42"/>
  <c r="G22" i="42"/>
  <c r="G76" i="42" s="1"/>
  <c r="F22" i="42"/>
  <c r="F76" i="42" s="1"/>
  <c r="E22" i="42"/>
  <c r="D22" i="42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76" i="42" s="1"/>
  <c r="K5" i="42"/>
  <c r="K76" i="42" s="1"/>
  <c r="J5" i="42"/>
  <c r="I5" i="42"/>
  <c r="H5" i="42"/>
  <c r="G5" i="42"/>
  <c r="F5" i="42"/>
  <c r="E5" i="42"/>
  <c r="E76" i="42" s="1"/>
  <c r="D5" i="42"/>
  <c r="D76" i="42" s="1"/>
  <c r="N75" i="41"/>
  <c r="O75" i="41" s="1"/>
  <c r="M74" i="41"/>
  <c r="L74" i="41"/>
  <c r="K74" i="41"/>
  <c r="J74" i="41"/>
  <c r="I74" i="41"/>
  <c r="H74" i="41"/>
  <c r="G74" i="41"/>
  <c r="N74" i="41" s="1"/>
  <c r="O74" i="41" s="1"/>
  <c r="F74" i="41"/>
  <c r="E74" i="41"/>
  <c r="D74" i="4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/>
  <c r="N67" i="41"/>
  <c r="O67" i="41" s="1"/>
  <c r="N66" i="41"/>
  <c r="O66" i="41" s="1"/>
  <c r="N65" i="41"/>
  <c r="O65" i="41" s="1"/>
  <c r="M64" i="41"/>
  <c r="L64" i="41"/>
  <c r="K64" i="41"/>
  <c r="J64" i="41"/>
  <c r="I64" i="41"/>
  <c r="H64" i="41"/>
  <c r="G64" i="41"/>
  <c r="F64" i="41"/>
  <c r="E64" i="41"/>
  <c r="D64" i="4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0" i="41"/>
  <c r="O60" i="41" s="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2" i="41" s="1"/>
  <c r="O42" i="41" s="1"/>
  <c r="N41" i="41"/>
  <c r="O41" i="41" s="1"/>
  <c r="N40" i="41"/>
  <c r="O40" i="41" s="1"/>
  <c r="N39" i="41"/>
  <c r="O39" i="41" s="1"/>
  <c r="N38" i="41"/>
  <c r="O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 s="1"/>
  <c r="M22" i="41"/>
  <c r="M76" i="41" s="1"/>
  <c r="L22" i="41"/>
  <c r="K22" i="41"/>
  <c r="J22" i="41"/>
  <c r="N22" i="41" s="1"/>
  <c r="O22" i="41" s="1"/>
  <c r="I22" i="41"/>
  <c r="H22" i="41"/>
  <c r="G22" i="41"/>
  <c r="F22" i="41"/>
  <c r="E22" i="41"/>
  <c r="E76" i="41" s="1"/>
  <c r="D22" i="41"/>
  <c r="D76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K76" i="41" s="1"/>
  <c r="J5" i="41"/>
  <c r="I5" i="41"/>
  <c r="I76" i="41" s="1"/>
  <c r="H5" i="41"/>
  <c r="H76" i="41" s="1"/>
  <c r="G5" i="41"/>
  <c r="G76" i="41" s="1"/>
  <c r="F5" i="41"/>
  <c r="E5" i="41"/>
  <c r="D5" i="41"/>
  <c r="N76" i="40"/>
  <c r="O76" i="40" s="1"/>
  <c r="N75" i="40"/>
  <c r="O75" i="40" s="1"/>
  <c r="M74" i="40"/>
  <c r="L74" i="40"/>
  <c r="K74" i="40"/>
  <c r="J74" i="40"/>
  <c r="I74" i="40"/>
  <c r="H74" i="40"/>
  <c r="G74" i="40"/>
  <c r="F74" i="40"/>
  <c r="E74" i="40"/>
  <c r="D74" i="40"/>
  <c r="N73" i="40"/>
  <c r="O73" i="40" s="1"/>
  <c r="N72" i="40"/>
  <c r="O72" i="40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/>
  <c r="N65" i="40"/>
  <c r="O65" i="40" s="1"/>
  <c r="M64" i="40"/>
  <c r="L64" i="40"/>
  <c r="K64" i="40"/>
  <c r="J64" i="40"/>
  <c r="I64" i="40"/>
  <c r="H64" i="40"/>
  <c r="G64" i="40"/>
  <c r="F64" i="40"/>
  <c r="E64" i="40"/>
  <c r="D64" i="40"/>
  <c r="N64" i="40" s="1"/>
  <c r="O64" i="40" s="1"/>
  <c r="N63" i="40"/>
  <c r="O63" i="40" s="1"/>
  <c r="N62" i="40"/>
  <c r="O62" i="40" s="1"/>
  <c r="M61" i="40"/>
  <c r="L61" i="40"/>
  <c r="N61" i="40" s="1"/>
  <c r="O61" i="40" s="1"/>
  <c r="K61" i="40"/>
  <c r="J61" i="40"/>
  <c r="I61" i="40"/>
  <c r="H61" i="40"/>
  <c r="G61" i="40"/>
  <c r="F61" i="40"/>
  <c r="E61" i="40"/>
  <c r="D61" i="40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2" i="40" s="1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 s="1"/>
  <c r="M22" i="40"/>
  <c r="L22" i="40"/>
  <c r="K22" i="40"/>
  <c r="J22" i="40"/>
  <c r="I22" i="40"/>
  <c r="H22" i="40"/>
  <c r="G22" i="40"/>
  <c r="G77" i="40" s="1"/>
  <c r="F22" i="40"/>
  <c r="E22" i="40"/>
  <c r="D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/>
  <c r="M15" i="40"/>
  <c r="L15" i="40"/>
  <c r="L77" i="40" s="1"/>
  <c r="K15" i="40"/>
  <c r="J15" i="40"/>
  <c r="I15" i="40"/>
  <c r="H15" i="40"/>
  <c r="G15" i="40"/>
  <c r="F15" i="40"/>
  <c r="E15" i="40"/>
  <c r="D15" i="40"/>
  <c r="D77" i="40" s="1"/>
  <c r="N77" i="40" s="1"/>
  <c r="O77" i="40" s="1"/>
  <c r="N14" i="40"/>
  <c r="O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77" i="40" s="1"/>
  <c r="L5" i="40"/>
  <c r="K5" i="40"/>
  <c r="J5" i="40"/>
  <c r="I5" i="40"/>
  <c r="I77" i="40" s="1"/>
  <c r="H5" i="40"/>
  <c r="H77" i="40" s="1"/>
  <c r="G5" i="40"/>
  <c r="F5" i="40"/>
  <c r="E5" i="40"/>
  <c r="E77" i="40" s="1"/>
  <c r="D5" i="40"/>
  <c r="N72" i="39"/>
  <c r="O72" i="39" s="1"/>
  <c r="M71" i="39"/>
  <c r="L71" i="39"/>
  <c r="K71" i="39"/>
  <c r="J71" i="39"/>
  <c r="I71" i="39"/>
  <c r="H71" i="39"/>
  <c r="G71" i="39"/>
  <c r="F71" i="39"/>
  <c r="E71" i="39"/>
  <c r="D71" i="39"/>
  <c r="N71" i="39" s="1"/>
  <c r="O71" i="39" s="1"/>
  <c r="N70" i="39"/>
  <c r="O70" i="39" s="1"/>
  <c r="N69" i="39"/>
  <c r="O69" i="39" s="1"/>
  <c r="N68" i="39"/>
  <c r="O68" i="39" s="1"/>
  <c r="N67" i="39"/>
  <c r="O67" i="39" s="1"/>
  <c r="N66" i="39"/>
  <c r="O66" i="39"/>
  <c r="N65" i="39"/>
  <c r="O65" i="39" s="1"/>
  <c r="N64" i="39"/>
  <c r="O64" i="39" s="1"/>
  <c r="N63" i="39"/>
  <c r="O63" i="39" s="1"/>
  <c r="M62" i="39"/>
  <c r="L62" i="39"/>
  <c r="K62" i="39"/>
  <c r="J62" i="39"/>
  <c r="I62" i="39"/>
  <c r="H62" i="39"/>
  <c r="G62" i="39"/>
  <c r="F62" i="39"/>
  <c r="E62" i="39"/>
  <c r="D62" i="39"/>
  <c r="N62" i="39" s="1"/>
  <c r="O62" i="39" s="1"/>
  <c r="N61" i="39"/>
  <c r="O61" i="39" s="1"/>
  <c r="N60" i="39"/>
  <c r="O60" i="39" s="1"/>
  <c r="N59" i="39"/>
  <c r="O59" i="39" s="1"/>
  <c r="M58" i="39"/>
  <c r="L58" i="39"/>
  <c r="K58" i="39"/>
  <c r="J58" i="39"/>
  <c r="I58" i="39"/>
  <c r="H58" i="39"/>
  <c r="G58" i="39"/>
  <c r="F58" i="39"/>
  <c r="E58" i="39"/>
  <c r="D58" i="39"/>
  <c r="N57" i="39"/>
  <c r="O57" i="39"/>
  <c r="N56" i="39"/>
  <c r="O56" i="39" s="1"/>
  <c r="N55" i="39"/>
  <c r="O55" i="39"/>
  <c r="N54" i="39"/>
  <c r="O54" i="39"/>
  <c r="N53" i="39"/>
  <c r="O53" i="39" s="1"/>
  <c r="N52" i="39"/>
  <c r="O52" i="39"/>
  <c r="N51" i="39"/>
  <c r="O51" i="39"/>
  <c r="N50" i="39"/>
  <c r="O50" i="39" s="1"/>
  <c r="N49" i="39"/>
  <c r="O49" i="39"/>
  <c r="N48" i="39"/>
  <c r="O48" i="39" s="1"/>
  <c r="N47" i="39"/>
  <c r="O47" i="39" s="1"/>
  <c r="N46" i="39"/>
  <c r="O46" i="39"/>
  <c r="N45" i="39"/>
  <c r="O45" i="39"/>
  <c r="N44" i="39"/>
  <c r="O44" i="39" s="1"/>
  <c r="N43" i="39"/>
  <c r="O43" i="39"/>
  <c r="N42" i="39"/>
  <c r="O42" i="39"/>
  <c r="M41" i="39"/>
  <c r="L41" i="39"/>
  <c r="K41" i="39"/>
  <c r="J41" i="39"/>
  <c r="I41" i="39"/>
  <c r="H41" i="39"/>
  <c r="G41" i="39"/>
  <c r="F41" i="39"/>
  <c r="E41" i="39"/>
  <c r="N41" i="39" s="1"/>
  <c r="O41" i="39" s="1"/>
  <c r="D41" i="39"/>
  <c r="N40" i="39"/>
  <c r="O40" i="39" s="1"/>
  <c r="N39" i="39"/>
  <c r="O39" i="39" s="1"/>
  <c r="N38" i="39"/>
  <c r="O38" i="39"/>
  <c r="N37" i="39"/>
  <c r="O37" i="39"/>
  <c r="N36" i="39"/>
  <c r="O36" i="39" s="1"/>
  <c r="N35" i="39"/>
  <c r="O35" i="39"/>
  <c r="N34" i="39"/>
  <c r="O34" i="39" s="1"/>
  <c r="N33" i="39"/>
  <c r="O33" i="39" s="1"/>
  <c r="N32" i="39"/>
  <c r="O32" i="39"/>
  <c r="N31" i="39"/>
  <c r="O31" i="39"/>
  <c r="N30" i="39"/>
  <c r="O30" i="39" s="1"/>
  <c r="N29" i="39"/>
  <c r="O29" i="39" s="1"/>
  <c r="N28" i="39"/>
  <c r="O28" i="39" s="1"/>
  <c r="N27" i="39"/>
  <c r="O27" i="39" s="1"/>
  <c r="N26" i="39"/>
  <c r="O26" i="39"/>
  <c r="N25" i="39"/>
  <c r="O25" i="39"/>
  <c r="N24" i="39"/>
  <c r="O24" i="39" s="1"/>
  <c r="M23" i="39"/>
  <c r="L23" i="39"/>
  <c r="K23" i="39"/>
  <c r="J23" i="39"/>
  <c r="J73" i="39" s="1"/>
  <c r="I23" i="39"/>
  <c r="H23" i="39"/>
  <c r="G23" i="39"/>
  <c r="F23" i="39"/>
  <c r="E23" i="39"/>
  <c r="D23" i="39"/>
  <c r="N23" i="39" s="1"/>
  <c r="O23" i="39" s="1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/>
  <c r="N16" i="39"/>
  <c r="O16" i="39" s="1"/>
  <c r="M15" i="39"/>
  <c r="M73" i="39" s="1"/>
  <c r="L15" i="39"/>
  <c r="K15" i="39"/>
  <c r="K73" i="39" s="1"/>
  <c r="J15" i="39"/>
  <c r="I15" i="39"/>
  <c r="H15" i="39"/>
  <c r="G15" i="39"/>
  <c r="F15" i="39"/>
  <c r="E15" i="39"/>
  <c r="E73" i="39" s="1"/>
  <c r="D15" i="39"/>
  <c r="N15" i="39" s="1"/>
  <c r="O15" i="39" s="1"/>
  <c r="N14" i="39"/>
  <c r="O14" i="39" s="1"/>
  <c r="N13" i="39"/>
  <c r="O13" i="39"/>
  <c r="N12" i="39"/>
  <c r="O12" i="39" s="1"/>
  <c r="N11" i="39"/>
  <c r="O11" i="39" s="1"/>
  <c r="N10" i="39"/>
  <c r="O10" i="39"/>
  <c r="N9" i="39"/>
  <c r="O9" i="39"/>
  <c r="N8" i="39"/>
  <c r="O8" i="39" s="1"/>
  <c r="N7" i="39"/>
  <c r="O7" i="39"/>
  <c r="N6" i="39"/>
  <c r="O6" i="39" s="1"/>
  <c r="M5" i="39"/>
  <c r="L5" i="39"/>
  <c r="K5" i="39"/>
  <c r="J5" i="39"/>
  <c r="I5" i="39"/>
  <c r="I73" i="39" s="1"/>
  <c r="H5" i="39"/>
  <c r="G5" i="39"/>
  <c r="F5" i="39"/>
  <c r="N5" i="39" s="1"/>
  <c r="O5" i="39" s="1"/>
  <c r="E5" i="39"/>
  <c r="D5" i="39"/>
  <c r="N72" i="38"/>
  <c r="O72" i="38" s="1"/>
  <c r="N71" i="38"/>
  <c r="O71" i="38" s="1"/>
  <c r="N70" i="38"/>
  <c r="O70" i="38"/>
  <c r="M69" i="38"/>
  <c r="L69" i="38"/>
  <c r="K69" i="38"/>
  <c r="J69" i="38"/>
  <c r="I69" i="38"/>
  <c r="H69" i="38"/>
  <c r="G69" i="38"/>
  <c r="F69" i="38"/>
  <c r="E69" i="38"/>
  <c r="D69" i="38"/>
  <c r="N68" i="38"/>
  <c r="O68" i="38"/>
  <c r="N67" i="38"/>
  <c r="O67" i="38"/>
  <c r="N66" i="38"/>
  <c r="O66" i="38" s="1"/>
  <c r="N65" i="38"/>
  <c r="O65" i="38" s="1"/>
  <c r="N64" i="38"/>
  <c r="O64" i="38" s="1"/>
  <c r="N63" i="38"/>
  <c r="O63" i="38" s="1"/>
  <c r="N62" i="38"/>
  <c r="O62" i="38"/>
  <c r="N61" i="38"/>
  <c r="O61" i="38"/>
  <c r="M60" i="38"/>
  <c r="L60" i="38"/>
  <c r="K60" i="38"/>
  <c r="J60" i="38"/>
  <c r="I60" i="38"/>
  <c r="H60" i="38"/>
  <c r="G60" i="38"/>
  <c r="F60" i="38"/>
  <c r="E60" i="38"/>
  <c r="D60" i="38"/>
  <c r="N60" i="38" s="1"/>
  <c r="O60" i="38" s="1"/>
  <c r="N59" i="38"/>
  <c r="O59" i="38" s="1"/>
  <c r="N58" i="38"/>
  <c r="O58" i="38" s="1"/>
  <c r="N57" i="38"/>
  <c r="O57" i="38" s="1"/>
  <c r="M56" i="38"/>
  <c r="L56" i="38"/>
  <c r="K56" i="38"/>
  <c r="J56" i="38"/>
  <c r="I56" i="38"/>
  <c r="H56" i="38"/>
  <c r="G56" i="38"/>
  <c r="F56" i="38"/>
  <c r="E56" i="38"/>
  <c r="N56" i="38" s="1"/>
  <c r="O56" i="38" s="1"/>
  <c r="D56" i="38"/>
  <c r="N55" i="38"/>
  <c r="O55" i="38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 s="1"/>
  <c r="N44" i="38"/>
  <c r="O44" i="38" s="1"/>
  <c r="N43" i="38"/>
  <c r="O43" i="38"/>
  <c r="N42" i="38"/>
  <c r="O42" i="38" s="1"/>
  <c r="N41" i="38"/>
  <c r="O41" i="38" s="1"/>
  <c r="N40" i="38"/>
  <c r="O40" i="38"/>
  <c r="M39" i="38"/>
  <c r="L39" i="38"/>
  <c r="K39" i="38"/>
  <c r="J39" i="38"/>
  <c r="I39" i="38"/>
  <c r="H39" i="38"/>
  <c r="G39" i="38"/>
  <c r="F39" i="38"/>
  <c r="E39" i="38"/>
  <c r="D39" i="38"/>
  <c r="N38" i="38"/>
  <c r="O38" i="38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N23" i="38" s="1"/>
  <c r="O23" i="38" s="1"/>
  <c r="F23" i="38"/>
  <c r="E23" i="38"/>
  <c r="D23" i="38"/>
  <c r="N22" i="38"/>
  <c r="O22" i="38" s="1"/>
  <c r="N21" i="38"/>
  <c r="O21" i="38"/>
  <c r="N20" i="38"/>
  <c r="O20" i="38" s="1"/>
  <c r="N19" i="38"/>
  <c r="O19" i="38" s="1"/>
  <c r="N18" i="38"/>
  <c r="O18" i="38"/>
  <c r="N17" i="38"/>
  <c r="O17" i="38" s="1"/>
  <c r="M16" i="38"/>
  <c r="L16" i="38"/>
  <c r="K16" i="38"/>
  <c r="J16" i="38"/>
  <c r="I16" i="38"/>
  <c r="H16" i="38"/>
  <c r="G16" i="38"/>
  <c r="G73" i="38" s="1"/>
  <c r="F16" i="38"/>
  <c r="F73" i="38" s="1"/>
  <c r="E16" i="38"/>
  <c r="E73" i="38" s="1"/>
  <c r="D16" i="38"/>
  <c r="N15" i="38"/>
  <c r="O15" i="38" s="1"/>
  <c r="N14" i="38"/>
  <c r="O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M73" i="38" s="1"/>
  <c r="L5" i="38"/>
  <c r="K5" i="38"/>
  <c r="J5" i="38"/>
  <c r="J73" i="38" s="1"/>
  <c r="I5" i="38"/>
  <c r="I73" i="38" s="1"/>
  <c r="H5" i="38"/>
  <c r="G5" i="38"/>
  <c r="F5" i="38"/>
  <c r="E5" i="38"/>
  <c r="D5" i="38"/>
  <c r="N5" i="38" s="1"/>
  <c r="O5" i="38" s="1"/>
  <c r="N82" i="37"/>
  <c r="O82" i="37" s="1"/>
  <c r="N81" i="37"/>
  <c r="O81" i="37"/>
  <c r="N80" i="37"/>
  <c r="O80" i="37" s="1"/>
  <c r="N79" i="37"/>
  <c r="O79" i="37" s="1"/>
  <c r="M78" i="37"/>
  <c r="L78" i="37"/>
  <c r="K78" i="37"/>
  <c r="J78" i="37"/>
  <c r="I78" i="37"/>
  <c r="H78" i="37"/>
  <c r="G78" i="37"/>
  <c r="F78" i="37"/>
  <c r="E78" i="37"/>
  <c r="D78" i="37"/>
  <c r="N78" i="37" s="1"/>
  <c r="O78" i="37" s="1"/>
  <c r="N77" i="37"/>
  <c r="O77" i="37" s="1"/>
  <c r="N76" i="37"/>
  <c r="O76" i="37"/>
  <c r="N75" i="37"/>
  <c r="O75" i="37" s="1"/>
  <c r="N74" i="37"/>
  <c r="O74" i="37" s="1"/>
  <c r="N73" i="37"/>
  <c r="O73" i="37"/>
  <c r="N72" i="37"/>
  <c r="O72" i="37" s="1"/>
  <c r="N71" i="37"/>
  <c r="O71" i="37" s="1"/>
  <c r="N70" i="37"/>
  <c r="O70" i="37"/>
  <c r="N69" i="37"/>
  <c r="O69" i="37" s="1"/>
  <c r="N68" i="37"/>
  <c r="O68" i="37" s="1"/>
  <c r="N67" i="37"/>
  <c r="O67" i="37"/>
  <c r="N66" i="37"/>
  <c r="O66" i="37" s="1"/>
  <c r="M65" i="37"/>
  <c r="L65" i="37"/>
  <c r="K65" i="37"/>
  <c r="J65" i="37"/>
  <c r="I65" i="37"/>
  <c r="H65" i="37"/>
  <c r="G65" i="37"/>
  <c r="F65" i="37"/>
  <c r="E65" i="37"/>
  <c r="D65" i="37"/>
  <c r="N64" i="37"/>
  <c r="O64" i="37" s="1"/>
  <c r="N63" i="37"/>
  <c r="O63" i="37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D83" i="37" s="1"/>
  <c r="N60" i="37"/>
  <c r="O60" i="37" s="1"/>
  <c r="N59" i="37"/>
  <c r="O59" i="37" s="1"/>
  <c r="N58" i="37"/>
  <c r="O58" i="37"/>
  <c r="N57" i="37"/>
  <c r="O57" i="37" s="1"/>
  <c r="N56" i="37"/>
  <c r="O56" i="37" s="1"/>
  <c r="N55" i="37"/>
  <c r="O55" i="37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/>
  <c r="N48" i="37"/>
  <c r="O48" i="37" s="1"/>
  <c r="N47" i="37"/>
  <c r="O47" i="37" s="1"/>
  <c r="N46" i="37"/>
  <c r="O46" i="37"/>
  <c r="N45" i="37"/>
  <c r="O45" i="37" s="1"/>
  <c r="M44" i="37"/>
  <c r="L44" i="37"/>
  <c r="K44" i="37"/>
  <c r="J44" i="37"/>
  <c r="I44" i="37"/>
  <c r="H44" i="37"/>
  <c r="G44" i="37"/>
  <c r="F44" i="37"/>
  <c r="N44" i="37" s="1"/>
  <c r="O44" i="37" s="1"/>
  <c r="E44" i="37"/>
  <c r="D44" i="37"/>
  <c r="N43" i="37"/>
  <c r="O43" i="37" s="1"/>
  <c r="N42" i="37"/>
  <c r="O42" i="37" s="1"/>
  <c r="N41" i="37"/>
  <c r="O41" i="37"/>
  <c r="N40" i="37"/>
  <c r="O40" i="37" s="1"/>
  <c r="N39" i="37"/>
  <c r="O39" i="37" s="1"/>
  <c r="N38" i="37"/>
  <c r="O38" i="37"/>
  <c r="N37" i="37"/>
  <c r="O37" i="37" s="1"/>
  <c r="N36" i="37"/>
  <c r="O36" i="37" s="1"/>
  <c r="N35" i="37"/>
  <c r="O35" i="37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/>
  <c r="N22" i="37"/>
  <c r="O22" i="37" s="1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 s="1"/>
  <c r="N19" i="37"/>
  <c r="O19" i="37" s="1"/>
  <c r="N18" i="37"/>
  <c r="O18" i="37"/>
  <c r="N17" i="37"/>
  <c r="O17" i="37" s="1"/>
  <c r="M16" i="37"/>
  <c r="L16" i="37"/>
  <c r="K16" i="37"/>
  <c r="J16" i="37"/>
  <c r="I16" i="37"/>
  <c r="I83" i="37" s="1"/>
  <c r="H16" i="37"/>
  <c r="H83" i="37" s="1"/>
  <c r="G16" i="37"/>
  <c r="F16" i="37"/>
  <c r="E16" i="37"/>
  <c r="D16" i="37"/>
  <c r="N16" i="37" s="1"/>
  <c r="O16" i="37" s="1"/>
  <c r="N15" i="37"/>
  <c r="O15" i="37" s="1"/>
  <c r="N14" i="37"/>
  <c r="O14" i="37" s="1"/>
  <c r="N13" i="37"/>
  <c r="O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L83" i="37" s="1"/>
  <c r="K5" i="37"/>
  <c r="K83" i="37" s="1"/>
  <c r="J5" i="37"/>
  <c r="I5" i="37"/>
  <c r="H5" i="37"/>
  <c r="G5" i="37"/>
  <c r="F5" i="37"/>
  <c r="F83" i="37" s="1"/>
  <c r="E5" i="37"/>
  <c r="D5" i="37"/>
  <c r="D5" i="36"/>
  <c r="D74" i="36" s="1"/>
  <c r="N73" i="36"/>
  <c r="O73" i="36" s="1"/>
  <c r="N72" i="36"/>
  <c r="O72" i="36" s="1"/>
  <c r="N71" i="36"/>
  <c r="O71" i="36" s="1"/>
  <c r="M70" i="36"/>
  <c r="L70" i="36"/>
  <c r="K70" i="36"/>
  <c r="J70" i="36"/>
  <c r="I70" i="36"/>
  <c r="H70" i="36"/>
  <c r="G70" i="36"/>
  <c r="F70" i="36"/>
  <c r="N70" i="36" s="1"/>
  <c r="O70" i="36" s="1"/>
  <c r="E70" i="36"/>
  <c r="D70" i="36"/>
  <c r="N69" i="36"/>
  <c r="O69" i="36" s="1"/>
  <c r="N68" i="36"/>
  <c r="O68" i="36" s="1"/>
  <c r="N67" i="36"/>
  <c r="O67" i="36"/>
  <c r="N66" i="36"/>
  <c r="O66" i="36" s="1"/>
  <c r="N65" i="36"/>
  <c r="O65" i="36" s="1"/>
  <c r="N64" i="36"/>
  <c r="O64" i="36"/>
  <c r="N63" i="36"/>
  <c r="O63" i="36" s="1"/>
  <c r="N62" i="36"/>
  <c r="O62" i="36" s="1"/>
  <c r="M61" i="36"/>
  <c r="L61" i="36"/>
  <c r="K61" i="36"/>
  <c r="J61" i="36"/>
  <c r="I61" i="36"/>
  <c r="H61" i="36"/>
  <c r="G61" i="36"/>
  <c r="F61" i="36"/>
  <c r="N61" i="36" s="1"/>
  <c r="O61" i="36" s="1"/>
  <c r="E61" i="36"/>
  <c r="D61" i="36"/>
  <c r="N60" i="36"/>
  <c r="O60" i="36" s="1"/>
  <c r="N59" i="36"/>
  <c r="O59" i="36"/>
  <c r="N58" i="36"/>
  <c r="O58" i="36" s="1"/>
  <c r="M57" i="36"/>
  <c r="L57" i="36"/>
  <c r="K57" i="36"/>
  <c r="J57" i="36"/>
  <c r="I57" i="36"/>
  <c r="H57" i="36"/>
  <c r="G57" i="36"/>
  <c r="F57" i="36"/>
  <c r="E57" i="36"/>
  <c r="D57" i="36"/>
  <c r="N57" i="36" s="1"/>
  <c r="O57" i="36" s="1"/>
  <c r="N56" i="36"/>
  <c r="O56" i="36" s="1"/>
  <c r="N55" i="36"/>
  <c r="O55" i="36" s="1"/>
  <c r="N54" i="36"/>
  <c r="O54" i="36"/>
  <c r="N53" i="36"/>
  <c r="O53" i="36" s="1"/>
  <c r="N52" i="36"/>
  <c r="O52" i="36" s="1"/>
  <c r="N51" i="36"/>
  <c r="O51" i="36"/>
  <c r="N50" i="36"/>
  <c r="O50" i="36" s="1"/>
  <c r="N49" i="36"/>
  <c r="O49" i="36" s="1"/>
  <c r="N48" i="36"/>
  <c r="O48" i="36"/>
  <c r="N47" i="36"/>
  <c r="O47" i="36" s="1"/>
  <c r="N46" i="36"/>
  <c r="O46" i="36" s="1"/>
  <c r="N45" i="36"/>
  <c r="O45" i="36"/>
  <c r="N44" i="36"/>
  <c r="O44" i="36" s="1"/>
  <c r="N43" i="36"/>
  <c r="O43" i="36" s="1"/>
  <c r="N42" i="36"/>
  <c r="O42" i="36"/>
  <c r="N41" i="36"/>
  <c r="O41" i="36" s="1"/>
  <c r="M40" i="36"/>
  <c r="L40" i="36"/>
  <c r="L74" i="36" s="1"/>
  <c r="K40" i="36"/>
  <c r="J40" i="36"/>
  <c r="I40" i="36"/>
  <c r="H40" i="36"/>
  <c r="G40" i="36"/>
  <c r="F40" i="36"/>
  <c r="E40" i="36"/>
  <c r="D40" i="36"/>
  <c r="N40" i="36" s="1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/>
  <c r="M16" i="36"/>
  <c r="M74" i="36" s="1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J5" i="36"/>
  <c r="J74" i="36" s="1"/>
  <c r="I5" i="36"/>
  <c r="H5" i="36"/>
  <c r="H74" i="36" s="1"/>
  <c r="G5" i="36"/>
  <c r="G74" i="36" s="1"/>
  <c r="F5" i="36"/>
  <c r="F74" i="36" s="1"/>
  <c r="E5" i="36"/>
  <c r="E74" i="36" s="1"/>
  <c r="N79" i="35"/>
  <c r="O79" i="35" s="1"/>
  <c r="N78" i="35"/>
  <c r="O78" i="35" s="1"/>
  <c r="N77" i="35"/>
  <c r="O77" i="35"/>
  <c r="M76" i="35"/>
  <c r="L76" i="35"/>
  <c r="K76" i="35"/>
  <c r="J76" i="35"/>
  <c r="I76" i="35"/>
  <c r="H76" i="35"/>
  <c r="G76" i="35"/>
  <c r="F76" i="35"/>
  <c r="E76" i="35"/>
  <c r="D76" i="35"/>
  <c r="N75" i="35"/>
  <c r="O75" i="35" s="1"/>
  <c r="N74" i="35"/>
  <c r="O74" i="35" s="1"/>
  <c r="N73" i="35"/>
  <c r="O73" i="35"/>
  <c r="N72" i="35"/>
  <c r="O72" i="35"/>
  <c r="N71" i="35"/>
  <c r="O71" i="35" s="1"/>
  <c r="N70" i="35"/>
  <c r="O70" i="35"/>
  <c r="N69" i="35"/>
  <c r="O69" i="35" s="1"/>
  <c r="N68" i="35"/>
  <c r="O68" i="35" s="1"/>
  <c r="N67" i="35"/>
  <c r="O67" i="35"/>
  <c r="M66" i="35"/>
  <c r="L66" i="35"/>
  <c r="K66" i="35"/>
  <c r="J66" i="35"/>
  <c r="I66" i="35"/>
  <c r="H66" i="35"/>
  <c r="G66" i="35"/>
  <c r="F66" i="35"/>
  <c r="E66" i="35"/>
  <c r="D66" i="35"/>
  <c r="N66" i="35" s="1"/>
  <c r="O66" i="35" s="1"/>
  <c r="N65" i="35"/>
  <c r="O65" i="35"/>
  <c r="N64" i="35"/>
  <c r="O64" i="35" s="1"/>
  <c r="N63" i="35"/>
  <c r="O63" i="35" s="1"/>
  <c r="M62" i="35"/>
  <c r="L62" i="35"/>
  <c r="K62" i="35"/>
  <c r="J62" i="35"/>
  <c r="I62" i="35"/>
  <c r="H62" i="35"/>
  <c r="G62" i="35"/>
  <c r="F62" i="35"/>
  <c r="E62" i="35"/>
  <c r="D62" i="35"/>
  <c r="N62" i="35" s="1"/>
  <c r="O62" i="35" s="1"/>
  <c r="N61" i="35"/>
  <c r="O61" i="35" s="1"/>
  <c r="N60" i="35"/>
  <c r="O60" i="35"/>
  <c r="N59" i="35"/>
  <c r="O59" i="35" s="1"/>
  <c r="N58" i="35"/>
  <c r="O58" i="35" s="1"/>
  <c r="N57" i="35"/>
  <c r="O57" i="35"/>
  <c r="N56" i="35"/>
  <c r="O56" i="35" s="1"/>
  <c r="N55" i="35"/>
  <c r="O55" i="35" s="1"/>
  <c r="N54" i="35"/>
  <c r="O54" i="35"/>
  <c r="N53" i="35"/>
  <c r="O53" i="35" s="1"/>
  <c r="N52" i="35"/>
  <c r="O52" i="35" s="1"/>
  <c r="N51" i="35"/>
  <c r="O51" i="35"/>
  <c r="N50" i="35"/>
  <c r="O50" i="35"/>
  <c r="N49" i="35"/>
  <c r="O49" i="35" s="1"/>
  <c r="N48" i="35"/>
  <c r="O48" i="35"/>
  <c r="N47" i="35"/>
  <c r="O47" i="35" s="1"/>
  <c r="N46" i="35"/>
  <c r="O46" i="35" s="1"/>
  <c r="M45" i="35"/>
  <c r="L45" i="35"/>
  <c r="K45" i="35"/>
  <c r="J45" i="35"/>
  <c r="I45" i="35"/>
  <c r="N45" i="35" s="1"/>
  <c r="O45" i="35" s="1"/>
  <c r="H45" i="35"/>
  <c r="G45" i="35"/>
  <c r="F45" i="35"/>
  <c r="E45" i="35"/>
  <c r="D45" i="35"/>
  <c r="N44" i="35"/>
  <c r="O44" i="35" s="1"/>
  <c r="N43" i="35"/>
  <c r="O43" i="35"/>
  <c r="N42" i="35"/>
  <c r="O42" i="35"/>
  <c r="N41" i="35"/>
  <c r="O41" i="35" s="1"/>
  <c r="N40" i="35"/>
  <c r="O40" i="35"/>
  <c r="N39" i="35"/>
  <c r="O39" i="35" s="1"/>
  <c r="N38" i="35"/>
  <c r="O38" i="35" s="1"/>
  <c r="N37" i="35"/>
  <c r="O37" i="35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/>
  <c r="N30" i="35"/>
  <c r="O30" i="35"/>
  <c r="N29" i="35"/>
  <c r="O29" i="35" s="1"/>
  <c r="N28" i="35"/>
  <c r="O28" i="35" s="1"/>
  <c r="N27" i="35"/>
  <c r="O27" i="35" s="1"/>
  <c r="N26" i="35"/>
  <c r="O26" i="35" s="1"/>
  <c r="N25" i="35"/>
  <c r="O25" i="35"/>
  <c r="N24" i="35"/>
  <c r="O24" i="35"/>
  <c r="M23" i="35"/>
  <c r="L23" i="35"/>
  <c r="K23" i="35"/>
  <c r="J23" i="35"/>
  <c r="I23" i="35"/>
  <c r="H23" i="35"/>
  <c r="H80" i="35" s="1"/>
  <c r="G23" i="35"/>
  <c r="G80" i="35" s="1"/>
  <c r="F23" i="35"/>
  <c r="E23" i="35"/>
  <c r="D23" i="35"/>
  <c r="N22" i="35"/>
  <c r="O22" i="35"/>
  <c r="N21" i="35"/>
  <c r="O21" i="35" s="1"/>
  <c r="N20" i="35"/>
  <c r="O20" i="35" s="1"/>
  <c r="N19" i="35"/>
  <c r="O19" i="35"/>
  <c r="N18" i="35"/>
  <c r="O18" i="35"/>
  <c r="N17" i="35"/>
  <c r="O17" i="35" s="1"/>
  <c r="M16" i="35"/>
  <c r="L16" i="35"/>
  <c r="L80" i="35" s="1"/>
  <c r="K16" i="35"/>
  <c r="J16" i="35"/>
  <c r="I16" i="35"/>
  <c r="H16" i="35"/>
  <c r="G16" i="35"/>
  <c r="F16" i="35"/>
  <c r="E16" i="35"/>
  <c r="D16" i="35"/>
  <c r="D80" i="35" s="1"/>
  <c r="N15" i="35"/>
  <c r="O15" i="35"/>
  <c r="N14" i="35"/>
  <c r="O14" i="35" s="1"/>
  <c r="N13" i="35"/>
  <c r="O13" i="35" s="1"/>
  <c r="N12" i="35"/>
  <c r="O12" i="35"/>
  <c r="N11" i="35"/>
  <c r="O11" i="35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K80" i="35" s="1"/>
  <c r="J5" i="35"/>
  <c r="J80" i="35" s="1"/>
  <c r="I5" i="35"/>
  <c r="H5" i="35"/>
  <c r="G5" i="35"/>
  <c r="F5" i="35"/>
  <c r="E5" i="35"/>
  <c r="D5" i="35"/>
  <c r="N5" i="35" s="1"/>
  <c r="O5" i="35" s="1"/>
  <c r="N82" i="34"/>
  <c r="O82" i="34"/>
  <c r="N81" i="34"/>
  <c r="O81" i="34" s="1"/>
  <c r="N80" i="34"/>
  <c r="O80" i="34" s="1"/>
  <c r="M79" i="34"/>
  <c r="L79" i="34"/>
  <c r="K79" i="34"/>
  <c r="J79" i="34"/>
  <c r="I79" i="34"/>
  <c r="H79" i="34"/>
  <c r="G79" i="34"/>
  <c r="F79" i="34"/>
  <c r="E79" i="34"/>
  <c r="D79" i="34"/>
  <c r="N79" i="34" s="1"/>
  <c r="O79" i="34" s="1"/>
  <c r="N78" i="34"/>
  <c r="O78" i="34"/>
  <c r="N77" i="34"/>
  <c r="O77" i="34"/>
  <c r="N76" i="34"/>
  <c r="O76" i="34" s="1"/>
  <c r="N75" i="34"/>
  <c r="O75" i="34"/>
  <c r="N74" i="34"/>
  <c r="O74" i="34" s="1"/>
  <c r="N73" i="34"/>
  <c r="O73" i="34" s="1"/>
  <c r="N72" i="34"/>
  <c r="O72" i="34" s="1"/>
  <c r="N71" i="34"/>
  <c r="O71" i="34"/>
  <c r="N70" i="34"/>
  <c r="O70" i="34" s="1"/>
  <c r="M69" i="34"/>
  <c r="L69" i="34"/>
  <c r="K69" i="34"/>
  <c r="J69" i="34"/>
  <c r="I69" i="34"/>
  <c r="H69" i="34"/>
  <c r="G69" i="34"/>
  <c r="F69" i="34"/>
  <c r="E69" i="34"/>
  <c r="D69" i="34"/>
  <c r="N68" i="34"/>
  <c r="O68" i="34" s="1"/>
  <c r="N67" i="34"/>
  <c r="O67" i="34"/>
  <c r="N66" i="34"/>
  <c r="O66" i="34" s="1"/>
  <c r="M65" i="34"/>
  <c r="L65" i="34"/>
  <c r="K65" i="34"/>
  <c r="J65" i="34"/>
  <c r="I65" i="34"/>
  <c r="H65" i="34"/>
  <c r="G65" i="34"/>
  <c r="F65" i="34"/>
  <c r="E65" i="34"/>
  <c r="D65" i="34"/>
  <c r="N64" i="34"/>
  <c r="O64" i="34" s="1"/>
  <c r="N63" i="34"/>
  <c r="O63" i="34" s="1"/>
  <c r="N62" i="34"/>
  <c r="O62" i="34"/>
  <c r="N61" i="34"/>
  <c r="O61" i="34" s="1"/>
  <c r="N60" i="34"/>
  <c r="O60" i="34"/>
  <c r="N59" i="34"/>
  <c r="O59" i="34" s="1"/>
  <c r="N58" i="34"/>
  <c r="O58" i="34" s="1"/>
  <c r="N57" i="34"/>
  <c r="O57" i="34"/>
  <c r="N56" i="34"/>
  <c r="O56" i="34"/>
  <c r="N55" i="34"/>
  <c r="O55" i="34" s="1"/>
  <c r="N54" i="34"/>
  <c r="O54" i="34"/>
  <c r="N53" i="34"/>
  <c r="O53" i="34" s="1"/>
  <c r="N52" i="34"/>
  <c r="O52" i="34" s="1"/>
  <c r="N51" i="34"/>
  <c r="O51" i="34" s="1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/>
  <c r="N39" i="34"/>
  <c r="O39" i="34" s="1"/>
  <c r="N38" i="34"/>
  <c r="O38" i="34" s="1"/>
  <c r="N37" i="34"/>
  <c r="O37" i="34"/>
  <c r="N36" i="34"/>
  <c r="O36" i="34"/>
  <c r="N35" i="34"/>
  <c r="O35" i="34" s="1"/>
  <c r="N34" i="34"/>
  <c r="O34" i="34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/>
  <c r="N17" i="34"/>
  <c r="O17" i="34" s="1"/>
  <c r="N16" i="34"/>
  <c r="O16" i="34" s="1"/>
  <c r="M15" i="34"/>
  <c r="L15" i="34"/>
  <c r="K15" i="34"/>
  <c r="K83" i="34" s="1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G83" i="34" s="1"/>
  <c r="F5" i="34"/>
  <c r="E5" i="34"/>
  <c r="N5" i="34" s="1"/>
  <c r="O5" i="34" s="1"/>
  <c r="D5" i="34"/>
  <c r="N52" i="33"/>
  <c r="O52" i="33" s="1"/>
  <c r="N86" i="33"/>
  <c r="O86" i="33"/>
  <c r="N87" i="33"/>
  <c r="O87" i="33" s="1"/>
  <c r="N66" i="33"/>
  <c r="O66" i="33"/>
  <c r="N53" i="33"/>
  <c r="O53" i="33" s="1"/>
  <c r="N54" i="33"/>
  <c r="O54" i="33" s="1"/>
  <c r="N55" i="33"/>
  <c r="O55" i="33"/>
  <c r="N56" i="33"/>
  <c r="O56" i="33"/>
  <c r="N57" i="33"/>
  <c r="O57" i="33" s="1"/>
  <c r="N58" i="33"/>
  <c r="O58" i="33"/>
  <c r="N59" i="33"/>
  <c r="O59" i="33" s="1"/>
  <c r="N60" i="33"/>
  <c r="O60" i="33" s="1"/>
  <c r="N61" i="33"/>
  <c r="O61" i="33" s="1"/>
  <c r="N62" i="33"/>
  <c r="O62" i="33" s="1"/>
  <c r="N63" i="33"/>
  <c r="O63" i="33" s="1"/>
  <c r="N64" i="33"/>
  <c r="O64" i="33"/>
  <c r="N65" i="33"/>
  <c r="O65" i="33" s="1"/>
  <c r="N26" i="33"/>
  <c r="O26" i="33" s="1"/>
  <c r="N27" i="33"/>
  <c r="O27" i="33"/>
  <c r="N28" i="33"/>
  <c r="O28" i="33"/>
  <c r="N29" i="33"/>
  <c r="O29" i="33" s="1"/>
  <c r="N30" i="33"/>
  <c r="O30" i="33"/>
  <c r="N31" i="33"/>
  <c r="O31" i="33" s="1"/>
  <c r="N32" i="33"/>
  <c r="O32" i="33"/>
  <c r="N33" i="33"/>
  <c r="O33" i="33" s="1"/>
  <c r="N34" i="33"/>
  <c r="O34" i="33" s="1"/>
  <c r="N35" i="33"/>
  <c r="O35" i="33" s="1"/>
  <c r="N36" i="33"/>
  <c r="O36" i="33" s="1"/>
  <c r="N37" i="33"/>
  <c r="O37" i="33"/>
  <c r="N38" i="33"/>
  <c r="O38" i="33"/>
  <c r="N39" i="33"/>
  <c r="O39" i="33" s="1"/>
  <c r="N40" i="33"/>
  <c r="O40" i="33" s="1"/>
  <c r="N41" i="33"/>
  <c r="O41" i="33"/>
  <c r="N42" i="33"/>
  <c r="O42" i="33" s="1"/>
  <c r="N43" i="33"/>
  <c r="O43" i="33"/>
  <c r="N44" i="33"/>
  <c r="O44" i="33"/>
  <c r="N45" i="33"/>
  <c r="O45" i="33" s="1"/>
  <c r="N46" i="33"/>
  <c r="O46" i="33" s="1"/>
  <c r="N47" i="33"/>
  <c r="O47" i="33"/>
  <c r="N48" i="33"/>
  <c r="O48" i="33" s="1"/>
  <c r="N49" i="33"/>
  <c r="O49" i="33" s="1"/>
  <c r="N50" i="33"/>
  <c r="O50" i="33"/>
  <c r="N10" i="33"/>
  <c r="O10" i="33" s="1"/>
  <c r="N11" i="33"/>
  <c r="O11" i="33" s="1"/>
  <c r="E51" i="33"/>
  <c r="F51" i="33"/>
  <c r="G51" i="33"/>
  <c r="H51" i="33"/>
  <c r="I51" i="33"/>
  <c r="J51" i="33"/>
  <c r="K51" i="33"/>
  <c r="L51" i="33"/>
  <c r="M51" i="33"/>
  <c r="D51" i="33"/>
  <c r="E25" i="33"/>
  <c r="F25" i="33"/>
  <c r="G25" i="33"/>
  <c r="H25" i="33"/>
  <c r="I25" i="33"/>
  <c r="J25" i="33"/>
  <c r="K25" i="33"/>
  <c r="L25" i="33"/>
  <c r="M25" i="33"/>
  <c r="D25" i="33"/>
  <c r="E15" i="33"/>
  <c r="F15" i="33"/>
  <c r="G15" i="33"/>
  <c r="H15" i="33"/>
  <c r="I15" i="33"/>
  <c r="J15" i="33"/>
  <c r="K15" i="33"/>
  <c r="L15" i="33"/>
  <c r="M15" i="33"/>
  <c r="D15" i="33"/>
  <c r="E5" i="33"/>
  <c r="F5" i="33"/>
  <c r="G5" i="33"/>
  <c r="H5" i="33"/>
  <c r="H88" i="33" s="1"/>
  <c r="I5" i="33"/>
  <c r="J5" i="33"/>
  <c r="J88" i="33" s="1"/>
  <c r="K5" i="33"/>
  <c r="K88" i="33" s="1"/>
  <c r="L5" i="33"/>
  <c r="M5" i="33"/>
  <c r="M88" i="33" s="1"/>
  <c r="D5" i="33"/>
  <c r="N5" i="33" s="1"/>
  <c r="O5" i="33" s="1"/>
  <c r="E84" i="33"/>
  <c r="F84" i="33"/>
  <c r="G84" i="33"/>
  <c r="G88" i="33" s="1"/>
  <c r="H84" i="33"/>
  <c r="I84" i="33"/>
  <c r="J84" i="33"/>
  <c r="K84" i="33"/>
  <c r="L84" i="33"/>
  <c r="M84" i="33"/>
  <c r="D84" i="33"/>
  <c r="N85" i="33"/>
  <c r="O85" i="33" s="1"/>
  <c r="N74" i="33"/>
  <c r="O74" i="33" s="1"/>
  <c r="N75" i="33"/>
  <c r="N76" i="33"/>
  <c r="O76" i="33"/>
  <c r="N77" i="33"/>
  <c r="O77" i="33" s="1"/>
  <c r="N78" i="33"/>
  <c r="O78" i="33" s="1"/>
  <c r="N79" i="33"/>
  <c r="O79" i="33"/>
  <c r="N80" i="33"/>
  <c r="O80" i="33"/>
  <c r="N81" i="33"/>
  <c r="O81" i="33" s="1"/>
  <c r="N82" i="33"/>
  <c r="O82" i="33"/>
  <c r="N83" i="33"/>
  <c r="O83" i="33" s="1"/>
  <c r="N73" i="33"/>
  <c r="O73" i="33" s="1"/>
  <c r="E72" i="33"/>
  <c r="F72" i="33"/>
  <c r="G72" i="33"/>
  <c r="H72" i="33"/>
  <c r="I72" i="33"/>
  <c r="J72" i="33"/>
  <c r="K72" i="33"/>
  <c r="L72" i="33"/>
  <c r="M72" i="33"/>
  <c r="D72" i="33"/>
  <c r="E68" i="33"/>
  <c r="F68" i="33"/>
  <c r="G68" i="33"/>
  <c r="H68" i="33"/>
  <c r="I68" i="33"/>
  <c r="J68" i="33"/>
  <c r="K68" i="33"/>
  <c r="L68" i="33"/>
  <c r="M68" i="33"/>
  <c r="D68" i="33"/>
  <c r="N69" i="33"/>
  <c r="O69" i="33"/>
  <c r="N70" i="33"/>
  <c r="O70" i="33" s="1"/>
  <c r="N71" i="33"/>
  <c r="O71" i="33" s="1"/>
  <c r="N67" i="33"/>
  <c r="O67" i="33"/>
  <c r="O75" i="33"/>
  <c r="N17" i="33"/>
  <c r="O17" i="33"/>
  <c r="N18" i="33"/>
  <c r="O18" i="33" s="1"/>
  <c r="N19" i="33"/>
  <c r="O19" i="33"/>
  <c r="N20" i="33"/>
  <c r="O20" i="33" s="1"/>
  <c r="N21" i="33"/>
  <c r="O21" i="33" s="1"/>
  <c r="N22" i="33"/>
  <c r="O22" i="33" s="1"/>
  <c r="N23" i="33"/>
  <c r="O23" i="33"/>
  <c r="N24" i="33"/>
  <c r="O24" i="33" s="1"/>
  <c r="N7" i="33"/>
  <c r="O7" i="33"/>
  <c r="N8" i="33"/>
  <c r="O8" i="33" s="1"/>
  <c r="N9" i="33"/>
  <c r="O9" i="33" s="1"/>
  <c r="N12" i="33"/>
  <c r="O12" i="33" s="1"/>
  <c r="N13" i="33"/>
  <c r="O13" i="33"/>
  <c r="N14" i="33"/>
  <c r="O14" i="33" s="1"/>
  <c r="N6" i="33"/>
  <c r="O6" i="33"/>
  <c r="N16" i="33"/>
  <c r="O16" i="33"/>
  <c r="E88" i="33"/>
  <c r="I74" i="36"/>
  <c r="G83" i="37"/>
  <c r="H73" i="38"/>
  <c r="N39" i="38"/>
  <c r="O39" i="38" s="1"/>
  <c r="G73" i="39"/>
  <c r="H73" i="39"/>
  <c r="F73" i="39"/>
  <c r="E80" i="35"/>
  <c r="E83" i="34"/>
  <c r="J77" i="40"/>
  <c r="K77" i="40"/>
  <c r="F77" i="40"/>
  <c r="N74" i="40"/>
  <c r="O74" i="40" s="1"/>
  <c r="N22" i="40"/>
  <c r="O22" i="40" s="1"/>
  <c r="L76" i="41"/>
  <c r="N64" i="41"/>
  <c r="O64" i="41" s="1"/>
  <c r="H76" i="42"/>
  <c r="N24" i="43"/>
  <c r="O24" i="43" s="1"/>
  <c r="I80" i="43"/>
  <c r="N5" i="43"/>
  <c r="O5" i="43" s="1"/>
  <c r="O76" i="46"/>
  <c r="P76" i="46" s="1"/>
  <c r="O62" i="46"/>
  <c r="P62" i="46"/>
  <c r="N62" i="45"/>
  <c r="O62" i="45" s="1"/>
  <c r="N24" i="45"/>
  <c r="O24" i="45" s="1"/>
  <c r="O82" i="48" l="1"/>
  <c r="P82" i="48" s="1"/>
  <c r="N5" i="37"/>
  <c r="O5" i="37" s="1"/>
  <c r="E76" i="44"/>
  <c r="N76" i="35"/>
  <c r="O76" i="35" s="1"/>
  <c r="N61" i="37"/>
  <c r="O61" i="37" s="1"/>
  <c r="N61" i="44"/>
  <c r="O61" i="44" s="1"/>
  <c r="M83" i="34"/>
  <c r="O5" i="46"/>
  <c r="P5" i="46" s="1"/>
  <c r="N5" i="44"/>
  <c r="O5" i="44" s="1"/>
  <c r="D73" i="39"/>
  <c r="D88" i="33"/>
  <c r="M76" i="42"/>
  <c r="N76" i="42" s="1"/>
  <c r="O76" i="42" s="1"/>
  <c r="N15" i="40"/>
  <c r="O15" i="40" s="1"/>
  <c r="I88" i="33"/>
  <c r="N16" i="43"/>
  <c r="O16" i="43" s="1"/>
  <c r="N5" i="40"/>
  <c r="O5" i="40" s="1"/>
  <c r="D73" i="38"/>
  <c r="N61" i="41"/>
  <c r="O61" i="41" s="1"/>
  <c r="M83" i="37"/>
  <c r="E83" i="37"/>
  <c r="L83" i="34"/>
  <c r="N25" i="33"/>
  <c r="O25" i="33" s="1"/>
  <c r="K73" i="38"/>
  <c r="L73" i="38"/>
  <c r="L88" i="33"/>
  <c r="K74" i="36"/>
  <c r="N5" i="41"/>
  <c r="O5" i="41" s="1"/>
  <c r="N72" i="33"/>
  <c r="O72" i="33" s="1"/>
  <c r="D83" i="34"/>
  <c r="N83" i="34" s="1"/>
  <c r="O83" i="34" s="1"/>
  <c r="N64" i="43"/>
  <c r="O64" i="43" s="1"/>
  <c r="D76" i="44"/>
  <c r="N76" i="44" s="1"/>
  <c r="O76" i="44" s="1"/>
  <c r="N76" i="45"/>
  <c r="O76" i="45" s="1"/>
  <c r="N74" i="36"/>
  <c r="O74" i="36" s="1"/>
  <c r="F88" i="33"/>
  <c r="O16" i="46"/>
  <c r="P16" i="46" s="1"/>
  <c r="D78" i="45"/>
  <c r="N58" i="39"/>
  <c r="O58" i="39" s="1"/>
  <c r="J76" i="41"/>
  <c r="E78" i="46"/>
  <c r="O78" i="46" s="1"/>
  <c r="P78" i="46" s="1"/>
  <c r="I80" i="35"/>
  <c r="F80" i="35"/>
  <c r="N66" i="45"/>
  <c r="O66" i="45" s="1"/>
  <c r="E78" i="45"/>
  <c r="N68" i="33"/>
  <c r="O68" i="33" s="1"/>
  <c r="N15" i="33"/>
  <c r="O15" i="33" s="1"/>
  <c r="N69" i="34"/>
  <c r="O69" i="34" s="1"/>
  <c r="H83" i="34"/>
  <c r="N22" i="42"/>
  <c r="O22" i="42" s="1"/>
  <c r="N51" i="33"/>
  <c r="O51" i="33" s="1"/>
  <c r="I83" i="34"/>
  <c r="J83" i="34"/>
  <c r="N16" i="35"/>
  <c r="O16" i="35" s="1"/>
  <c r="N84" i="33"/>
  <c r="O84" i="33" s="1"/>
  <c r="G78" i="45"/>
  <c r="J83" i="37"/>
  <c r="N83" i="37" s="1"/>
  <c r="O83" i="37" s="1"/>
  <c r="N15" i="41"/>
  <c r="O15" i="41" s="1"/>
  <c r="O78" i="47"/>
  <c r="P78" i="47" s="1"/>
  <c r="N88" i="33"/>
  <c r="O88" i="33" s="1"/>
  <c r="N73" i="38"/>
  <c r="O73" i="38" s="1"/>
  <c r="L78" i="45"/>
  <c r="N48" i="34"/>
  <c r="O48" i="34" s="1"/>
  <c r="N69" i="38"/>
  <c r="O69" i="38" s="1"/>
  <c r="N5" i="36"/>
  <c r="O5" i="36" s="1"/>
  <c r="N43" i="44"/>
  <c r="O43" i="44" s="1"/>
  <c r="N15" i="34"/>
  <c r="O15" i="34" s="1"/>
  <c r="H76" i="44"/>
  <c r="F76" i="41"/>
  <c r="N65" i="34"/>
  <c r="O65" i="34" s="1"/>
  <c r="L73" i="39"/>
  <c r="N73" i="39" s="1"/>
  <c r="O73" i="39" s="1"/>
  <c r="F83" i="34"/>
  <c r="N23" i="35"/>
  <c r="O23" i="35" s="1"/>
  <c r="D80" i="43"/>
  <c r="N80" i="43" s="1"/>
  <c r="O80" i="43" s="1"/>
  <c r="N5" i="42"/>
  <c r="O5" i="42" s="1"/>
  <c r="M80" i="35"/>
  <c r="N80" i="35" s="1"/>
  <c r="O80" i="35" s="1"/>
  <c r="N65" i="37"/>
  <c r="O65" i="37" s="1"/>
  <c r="N16" i="38"/>
  <c r="O16" i="38" s="1"/>
  <c r="N78" i="45" l="1"/>
  <c r="O78" i="45" s="1"/>
  <c r="N76" i="41"/>
  <c r="O76" i="41" s="1"/>
</calcChain>
</file>

<file path=xl/sharedStrings.xml><?xml version="1.0" encoding="utf-8"?>
<sst xmlns="http://schemas.openxmlformats.org/spreadsheetml/2006/main" count="1514" uniqueCount="200">
  <si>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</si>
  <si>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</si>
  <si>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</si>
  <si>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</si>
  <si>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</si>
  <si>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</si>
  <si>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</si>
  <si>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</si>
  <si>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</si>
  <si>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</si>
  <si>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</si>
  <si>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</si>
  <si>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</si>
  <si>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</si>
  <si>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Utility Service Tax - Electricity</t>
  </si>
  <si>
    <t>Utility Service Tax - Gas</t>
  </si>
  <si>
    <t>Communications Services Taxes</t>
  </si>
  <si>
    <t>Permits, Fees, and Special Assessments</t>
  </si>
  <si>
    <t>Franchise Fee - Electricity</t>
  </si>
  <si>
    <t>Franchise Fee - Gas</t>
  </si>
  <si>
    <t>Impact Fees - Residential - Public Safety</t>
  </si>
  <si>
    <t>Impact Fees - Commercial - Public Safety</t>
  </si>
  <si>
    <t>Impact Fees - Residential - Physical Environment</t>
  </si>
  <si>
    <t>Impact Fees - Residential - Other</t>
  </si>
  <si>
    <t>Impact Fees - Commercial - Other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</si>
  <si>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</si>
  <si>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</si>
  <si>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</si>
  <si>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</si>
  <si>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Public Safety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</si>
  <si>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</si>
  <si>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</si>
  <si>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</si>
  <si>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</si>
  <si>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State Grant - Physical Environment - Stormwater Management</t>
  </si>
  <si>
    <t>State Grant - Transportation - Airport Development</t>
  </si>
  <si>
    <t>State Grant - Transportation - Mass Transit</t>
  </si>
  <si>
    <t>State Grant - Transportation - Other Transportation</t>
  </si>
  <si>
    <t>State Grant - Human Services - Other Human Services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</si>
  <si>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</si>
  <si>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</si>
  <si>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</si>
  <si>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</si>
  <si>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</si>
  <si>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</si>
  <si>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</si>
  <si>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</si>
  <si>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</si>
  <si>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</si>
  <si>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</si>
  <si>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</si>
  <si>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</si>
  <si>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</si>
  <si>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</si>
  <si>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</si>
  <si>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</si>
  <si>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</si>
  <si>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</si>
  <si>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</si>
  <si>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</si>
  <si>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</si>
  <si>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</si>
  <si>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</si>
  <si>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Physical Environment - Electric Utility</t>
  </si>
  <si>
    <t>Physical Environment - Garbage / Solid Waste</t>
  </si>
  <si>
    <t>Physical Environment - Water / Sewer Combination Utility</t>
  </si>
  <si>
    <t>Physical Environment - Other Physical Environment Charges</t>
  </si>
  <si>
    <t>Transportation (User Fees) - Airports</t>
  </si>
  <si>
    <t>Transportation (User Fees) - Mass Transit</t>
  </si>
  <si>
    <t>Transportation (User Fees) - Parking Facilities</t>
  </si>
  <si>
    <t>Economic Environment - Housing</t>
  </si>
  <si>
    <t>Culture / Recreation - Parks and Recreation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</si>
  <si>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</si>
  <si>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</si>
  <si>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</si>
  <si>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</si>
  <si>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</si>
  <si>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</si>
  <si>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</si>
  <si>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</si>
  <si>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Dividends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</si>
  <si>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</si>
  <si>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</si>
  <si>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</si>
  <si>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</si>
  <si>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</si>
  <si>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</si>
  <si>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</si>
  <si>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</si>
  <si>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</si>
  <si>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</si>
  <si>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</si>
  <si>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</si>
  <si>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</si>
  <si>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</si>
  <si>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</si>
  <si>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</si>
  <si>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</si>
  <si>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</si>
  <si>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</si>
  <si>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</si>
  <si>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</si>
  <si>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Ocala Revenues Reported by Account Code and Fund Type</t>
  </si>
  <si>
    <t>Local Fiscal Year Ended September 30, 2010</t>
  </si>
  <si>
    <t>Fire Insurance Premium Tax for Firefighters' Pension</t>
  </si>
  <si>
    <t>Federal Grant - Culture /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</si>
  <si>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</si>
  <si>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</si>
  <si>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</si>
  <si>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Business Tax</t>
  </si>
  <si>
    <t>Federal Grant - Physical Environment - Electric Supply System</t>
  </si>
  <si>
    <t>Federal Grant - Other Federal Grants</t>
  </si>
  <si>
    <t>State Grant - Economic Environment</t>
  </si>
  <si>
    <t>Grants from Other Local Units - Culture / Recreation</t>
  </si>
  <si>
    <t>Proprietary Non-Operating Sources - State Grants and Donations</t>
  </si>
  <si>
    <t>2011 Municipal Population:</t>
  </si>
  <si>
    <t>Local Fiscal Year Ended September 30, 2012</t>
  </si>
  <si>
    <t>Proceeds - Proceeds from Refunding Bonds</t>
  </si>
  <si>
    <t>2012 Municipal Population:</t>
  </si>
  <si>
    <t>Local Fiscal Year Ended September 30, 2008</t>
  </si>
  <si>
    <t>Utility Service Tax - Telecommunications</t>
  </si>
  <si>
    <t>Permits and Franchise Fees</t>
  </si>
  <si>
    <t>Other Permits and Fees</t>
  </si>
  <si>
    <t>State Grant - Physical Environment - Other Physical Environment</t>
  </si>
  <si>
    <t>Payments from Other Local Units in Lieu of Taxes</t>
  </si>
  <si>
    <t>Impact Fees - Public Safety</t>
  </si>
  <si>
    <t>Impact Fees - Physical Environment</t>
  </si>
  <si>
    <t>Impact Fees - Other</t>
  </si>
  <si>
    <t>Proceeds - Debt Proceeds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</si>
  <si>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</si>
  <si>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</si>
  <si>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</si>
  <si>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</si>
  <si>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</si>
  <si>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</si>
  <si>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</si>
  <si>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</si>
  <si>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</si>
  <si>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Transportation - Airports</t>
  </si>
  <si>
    <t>Transportation - Mass Transit</t>
  </si>
  <si>
    <t>Transportation - Parking Facilities</t>
  </si>
  <si>
    <t>Court-Ordered Judgments and Fines - Other Court-Ordered</t>
  </si>
  <si>
    <t>Interest and Other Earnings - Gain (Loss) on Sale of Investments</t>
  </si>
  <si>
    <t>Sales - Disposition of Fixed Assets</t>
  </si>
  <si>
    <t>Sales - Sale of Surplus Materials and Scrap</t>
  </si>
  <si>
    <t>Proprietary Non-Operating - Other Grants and Donations</t>
  </si>
  <si>
    <t>2013 Municipal Population:</t>
  </si>
  <si>
    <t>Local Fiscal Year Ended September 30, 2014</t>
  </si>
  <si>
    <t>State Shared Revenues - General Government - Mobile Home License Tax</t>
  </si>
  <si>
    <t>State Shared Revenues - General Government - Alcoholic Beverage License Tax</t>
  </si>
  <si>
    <t>2014 Municipal Population:</t>
  </si>
  <si>
    <t>Local Fiscal Year Ended September 30, 2015</t>
  </si>
  <si>
    <t>Second Local Option Fuel Tax (1 to 5 Cents)</t>
  </si>
  <si>
    <t>Utility Service Tax - Propane</t>
  </si>
  <si>
    <t>State Grant - Physical Environment - Sewer / Wastewater</t>
  </si>
  <si>
    <t>State Shared Revenues - Transportation - Other Transportation</t>
  </si>
  <si>
    <t>State Shared Revenues - Other</t>
  </si>
  <si>
    <t>General Government - Administrative Service Fees</t>
  </si>
  <si>
    <t>Culture / Recreation - Special Events</t>
  </si>
  <si>
    <t>Court-Ordered Judgments and Fines - As Decided by Circuit Court Civil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</si>
  <si>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</si>
  <si>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</si>
  <si>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</si>
  <si>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</si>
  <si>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</si>
  <si>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</si>
  <si>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Discretionary Sales Surtaxes</t>
  </si>
  <si>
    <t>2018 Municipal Population:</t>
  </si>
  <si>
    <t>Local Fiscal Year Ended September 30, 2019</t>
  </si>
  <si>
    <t>2019 Municipal Population:</t>
  </si>
  <si>
    <t>Local Fiscal Year Ended September 30, 2020</t>
  </si>
  <si>
    <t>Grants from Other Local Units - General Government</t>
  </si>
  <si>
    <t>Federal Fines and Forfeits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</si>
  <si>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</si>
  <si>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</si>
  <si>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</si>
  <si>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</si>
  <si>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</si>
  <si>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</si>
  <si>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</si>
  <si>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</si>
  <si>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</si>
  <si>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</si>
  <si>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</si>
  <si>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Special Assessments - Charges for Public Services</t>
  </si>
  <si>
    <t>Other Fees and Special Assessments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</si>
  <si>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</si>
  <si>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</si>
  <si>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</si>
  <si>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Other Charges for Services (Not Court-Related)</t>
  </si>
  <si>
    <t>2021 Municipal Population:</t>
  </si>
  <si>
    <t>Local Fiscal Year Ended September 30, 2022</t>
  </si>
  <si>
    <t>Other General Taxes</t>
  </si>
  <si>
    <t>Permits - Other</t>
  </si>
  <si>
    <t>Human Services - Clinic Fees</t>
  </si>
  <si>
    <t>2022 Municipal Population:</t>
  </si>
  <si>
    <t>Local Fiscal Year Ended September 30, 2023</t>
  </si>
  <si>
    <t>Impact Fees - Commercial - Physical Environment</t>
  </si>
  <si>
    <t>Federal Grant - American Rescue Plan Act Funds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</si>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</sst>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4E31-5D29-4A85-A77D-E45E4E633655}">
  <sheetPr>
    <pageSetUpPr fitToPage="1"/>
  </sheetPr>
  <dimension ref="A1:ED8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102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196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92</v>
      </c>
      <c r="B3" s="108"/>
      <c r="C3" s="109"/>
      <c r="D3" s="113" t="s">
        <v>52</v>
      </c>
      <c r="E3" s="114"/>
      <c r="F3" s="114"/>
      <c r="G3" s="114"/>
      <c r="H3" s="115"/>
      <c r="I3" s="113" t="s">
        <v>53</v>
      </c>
      <c r="J3" s="115"/>
      <c r="K3" s="113" t="s">
        <v>55</v>
      </c>
      <c r="L3" s="114"/>
      <c r="M3" s="115"/>
      <c r="N3" s="49"/>
      <c r="O3" s="50"/>
      <c r="P3" s="116" t="s">
        <v>175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93</v>
      </c>
      <c r="F4" s="52" t="s">
        <v>94</v>
      </c>
      <c r="G4" s="52" t="s">
        <v>95</v>
      </c>
      <c r="H4" s="52" t="s">
        <v>6</v>
      </c>
      <c r="I4" s="52" t="s">
        <v>7</v>
      </c>
      <c r="J4" s="53" t="s">
        <v>96</v>
      </c>
      <c r="K4" s="53" t="s">
        <v>8</v>
      </c>
      <c r="L4" s="53" t="s">
        <v>9</v>
      </c>
      <c r="M4" s="53" t="s">
        <v>176</v>
      </c>
      <c r="N4" s="53" t="s">
        <v>10</v>
      </c>
      <c r="O4" s="53" t="s">
        <v>177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178</v>
      </c>
      <c r="B5" s="57"/>
      <c r="C5" s="57"/>
      <c r="D5" s="58">
        <f>SUM(D6:D14)</f>
        <v>59875233</v>
      </c>
      <c r="E5" s="58">
        <f>SUM(E6:E14)</f>
        <v>17328103</v>
      </c>
      <c r="F5" s="58">
        <f>SUM(F6:F14)</f>
        <v>0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77203336</v>
      </c>
      <c r="P5" s="60">
        <f>(O5/P$84)</f>
        <v>1163.2614513018323</v>
      </c>
      <c r="Q5" s="61"/>
    </row>
    <row r="6" spans="1:134">
      <c r="A6" s="63"/>
      <c r="B6" s="64">
        <v>311</v>
      </c>
      <c r="C6" s="65" t="s">
        <v>3</v>
      </c>
      <c r="D6" s="66">
        <v>40458650</v>
      </c>
      <c r="E6" s="66">
        <v>1386952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41845602</v>
      </c>
      <c r="P6" s="67">
        <f>(O6/P$84)</f>
        <v>630.50870901639348</v>
      </c>
      <c r="Q6" s="68"/>
    </row>
    <row r="7" spans="1:134">
      <c r="A7" s="63"/>
      <c r="B7" s="64">
        <v>312.43</v>
      </c>
      <c r="C7" s="65" t="s">
        <v>180</v>
      </c>
      <c r="D7" s="66">
        <v>0</v>
      </c>
      <c r="E7" s="66">
        <v>3986545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3986545</v>
      </c>
      <c r="P7" s="67">
        <f>(O7/P$84)</f>
        <v>60.067276398264227</v>
      </c>
      <c r="Q7" s="68"/>
    </row>
    <row r="8" spans="1:134">
      <c r="A8" s="63"/>
      <c r="B8" s="64">
        <v>312.51</v>
      </c>
      <c r="C8" s="65" t="s">
        <v>99</v>
      </c>
      <c r="D8" s="66">
        <v>692315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692315</v>
      </c>
      <c r="P8" s="67">
        <f>(O8/P$84)</f>
        <v>10.431457931533268</v>
      </c>
      <c r="Q8" s="68"/>
    </row>
    <row r="9" spans="1:134">
      <c r="A9" s="63"/>
      <c r="B9" s="64">
        <v>312.52</v>
      </c>
      <c r="C9" s="65" t="s">
        <v>131</v>
      </c>
      <c r="D9" s="66">
        <v>877591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877591</v>
      </c>
      <c r="P9" s="67">
        <f>(O9/P$84)</f>
        <v>13.223104508196721</v>
      </c>
      <c r="Q9" s="68"/>
    </row>
    <row r="10" spans="1:134">
      <c r="A10" s="63"/>
      <c r="B10" s="64">
        <v>314.10000000000002</v>
      </c>
      <c r="C10" s="65" t="s">
        <v>14</v>
      </c>
      <c r="D10" s="66">
        <v>14199121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14199121</v>
      </c>
      <c r="P10" s="67">
        <f>(O10/P$84)</f>
        <v>213.94528989874638</v>
      </c>
      <c r="Q10" s="68"/>
    </row>
    <row r="11" spans="1:134">
      <c r="A11" s="63"/>
      <c r="B11" s="64">
        <v>314.8</v>
      </c>
      <c r="C11" s="65" t="s">
        <v>153</v>
      </c>
      <c r="D11" s="66">
        <v>261804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261804</v>
      </c>
      <c r="P11" s="67">
        <f>(O11/P$84)</f>
        <v>3.944732401157184</v>
      </c>
      <c r="Q11" s="68"/>
    </row>
    <row r="12" spans="1:134">
      <c r="A12" s="63"/>
      <c r="B12" s="64">
        <v>315.10000000000002</v>
      </c>
      <c r="C12" s="65" t="s">
        <v>182</v>
      </c>
      <c r="D12" s="66">
        <v>2959834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2959834</v>
      </c>
      <c r="P12" s="67">
        <f>(O12/P$84)</f>
        <v>44.59730593056895</v>
      </c>
      <c r="Q12" s="68"/>
    </row>
    <row r="13" spans="1:134">
      <c r="A13" s="63"/>
      <c r="B13" s="64">
        <v>316</v>
      </c>
      <c r="C13" s="65" t="s">
        <v>133</v>
      </c>
      <c r="D13" s="66">
        <v>425918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425918</v>
      </c>
      <c r="P13" s="67">
        <f>(O13/P$84)</f>
        <v>6.4175204918032787</v>
      </c>
      <c r="Q13" s="68"/>
    </row>
    <row r="14" spans="1:134">
      <c r="A14" s="63"/>
      <c r="B14" s="64">
        <v>319.89999999999998</v>
      </c>
      <c r="C14" s="65" t="s">
        <v>192</v>
      </c>
      <c r="D14" s="66">
        <v>0</v>
      </c>
      <c r="E14" s="66">
        <v>11954606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11954606</v>
      </c>
      <c r="P14" s="67">
        <f>(O14/P$84)</f>
        <v>180.12605472516876</v>
      </c>
      <c r="Q14" s="68"/>
    </row>
    <row r="15" spans="1:134" ht="15.75">
      <c r="A15" s="69" t="s">
        <v>17</v>
      </c>
      <c r="B15" s="70"/>
      <c r="C15" s="71"/>
      <c r="D15" s="72">
        <f>SUM(D16:D25)</f>
        <v>12068187</v>
      </c>
      <c r="E15" s="72">
        <f>SUM(E16:E25)</f>
        <v>5382</v>
      </c>
      <c r="F15" s="72">
        <f>SUM(F16:F25)</f>
        <v>0</v>
      </c>
      <c r="G15" s="72">
        <f>SUM(G16:G25)</f>
        <v>0</v>
      </c>
      <c r="H15" s="72">
        <f>SUM(H16:H25)</f>
        <v>0</v>
      </c>
      <c r="I15" s="72">
        <f>SUM(I16:I25)</f>
        <v>1928306</v>
      </c>
      <c r="J15" s="72">
        <f>SUM(J16:J25)</f>
        <v>0</v>
      </c>
      <c r="K15" s="72">
        <f>SUM(K16:K25)</f>
        <v>0</v>
      </c>
      <c r="L15" s="72">
        <f>SUM(L16:L25)</f>
        <v>0</v>
      </c>
      <c r="M15" s="72">
        <f>SUM(M16:M25)</f>
        <v>0</v>
      </c>
      <c r="N15" s="72">
        <f>SUM(N16:N25)</f>
        <v>0</v>
      </c>
      <c r="O15" s="73">
        <f>SUM(D15:N15)</f>
        <v>14001875</v>
      </c>
      <c r="P15" s="74">
        <f>(O15/P$84)</f>
        <v>210.97328531822566</v>
      </c>
      <c r="Q15" s="75"/>
    </row>
    <row r="16" spans="1:134">
      <c r="A16" s="63"/>
      <c r="B16" s="64">
        <v>322</v>
      </c>
      <c r="C16" s="65" t="s">
        <v>183</v>
      </c>
      <c r="D16" s="66">
        <v>1520721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1520721</v>
      </c>
      <c r="P16" s="67">
        <f>(O16/P$84)</f>
        <v>22.913467333654772</v>
      </c>
      <c r="Q16" s="68"/>
    </row>
    <row r="17" spans="1:17">
      <c r="A17" s="63"/>
      <c r="B17" s="64">
        <v>322.89999999999998</v>
      </c>
      <c r="C17" s="65" t="s">
        <v>193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31334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5" si="1">SUM(D17:N17)</f>
        <v>31334</v>
      </c>
      <c r="P17" s="67">
        <f>(O17/P$84)</f>
        <v>0.47212512054001926</v>
      </c>
      <c r="Q17" s="68"/>
    </row>
    <row r="18" spans="1:17">
      <c r="A18" s="63"/>
      <c r="B18" s="64">
        <v>323.10000000000002</v>
      </c>
      <c r="C18" s="65" t="s">
        <v>18</v>
      </c>
      <c r="D18" s="66">
        <v>760364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760364</v>
      </c>
      <c r="P18" s="67">
        <f>(O18/P$84)</f>
        <v>11.456786403085825</v>
      </c>
      <c r="Q18" s="68"/>
    </row>
    <row r="19" spans="1:17">
      <c r="A19" s="63"/>
      <c r="B19" s="64">
        <v>323.39999999999998</v>
      </c>
      <c r="C19" s="65" t="s">
        <v>19</v>
      </c>
      <c r="D19" s="66">
        <v>449314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449314</v>
      </c>
      <c r="P19" s="67">
        <f>(O19/P$84)</f>
        <v>6.7700397782063648</v>
      </c>
      <c r="Q19" s="68"/>
    </row>
    <row r="20" spans="1:17">
      <c r="A20" s="63"/>
      <c r="B20" s="64">
        <v>324.11</v>
      </c>
      <c r="C20" s="65" t="s">
        <v>20</v>
      </c>
      <c r="D20" s="66">
        <v>135271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135271</v>
      </c>
      <c r="P20" s="67">
        <f>(O20/P$84)</f>
        <v>2.0381961186113791</v>
      </c>
      <c r="Q20" s="68"/>
    </row>
    <row r="21" spans="1:17">
      <c r="A21" s="63"/>
      <c r="B21" s="64">
        <v>324.12</v>
      </c>
      <c r="C21" s="65" t="s">
        <v>21</v>
      </c>
      <c r="D21" s="66">
        <v>119305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119305</v>
      </c>
      <c r="P21" s="67">
        <f>(O21/P$84)</f>
        <v>1.79762837512054</v>
      </c>
      <c r="Q21" s="68"/>
    </row>
    <row r="22" spans="1:17">
      <c r="A22" s="63"/>
      <c r="B22" s="64">
        <v>324.20999999999998</v>
      </c>
      <c r="C22" s="65" t="s">
        <v>22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612000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612000</v>
      </c>
      <c r="P22" s="67">
        <f>(O22/P$84)</f>
        <v>9.221311475409836</v>
      </c>
      <c r="Q22" s="68"/>
    </row>
    <row r="23" spans="1:17">
      <c r="A23" s="63"/>
      <c r="B23" s="64">
        <v>324.22000000000003</v>
      </c>
      <c r="C23" s="65" t="s">
        <v>197</v>
      </c>
      <c r="D23" s="66">
        <v>0</v>
      </c>
      <c r="E23" s="66">
        <v>5382</v>
      </c>
      <c r="F23" s="66">
        <v>0</v>
      </c>
      <c r="G23" s="66">
        <v>0</v>
      </c>
      <c r="H23" s="66">
        <v>0</v>
      </c>
      <c r="I23" s="66">
        <v>1284732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1290114</v>
      </c>
      <c r="P23" s="67">
        <f>(O23/P$84)</f>
        <v>19.438795805207327</v>
      </c>
      <c r="Q23" s="68"/>
    </row>
    <row r="24" spans="1:17">
      <c r="A24" s="63"/>
      <c r="B24" s="64">
        <v>325.2</v>
      </c>
      <c r="C24" s="65" t="s">
        <v>184</v>
      </c>
      <c r="D24" s="66">
        <v>8937871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8937871</v>
      </c>
      <c r="P24" s="67">
        <f>(O24/P$84)</f>
        <v>134.67139283992285</v>
      </c>
      <c r="Q24" s="68"/>
    </row>
    <row r="25" spans="1:17">
      <c r="A25" s="63"/>
      <c r="B25" s="64">
        <v>329.5</v>
      </c>
      <c r="C25" s="65" t="s">
        <v>185</v>
      </c>
      <c r="D25" s="66">
        <v>145341</v>
      </c>
      <c r="E25" s="66">
        <v>0</v>
      </c>
      <c r="F25" s="66">
        <v>0</v>
      </c>
      <c r="G25" s="66">
        <v>0</v>
      </c>
      <c r="H25" s="66">
        <v>0</v>
      </c>
      <c r="I25" s="66">
        <v>240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145581</v>
      </c>
      <c r="P25" s="67">
        <f>(O25/P$84)</f>
        <v>2.1935420684667308</v>
      </c>
      <c r="Q25" s="68"/>
    </row>
    <row r="26" spans="1:17" ht="15.75">
      <c r="A26" s="69" t="s">
        <v>186</v>
      </c>
      <c r="B26" s="70"/>
      <c r="C26" s="71"/>
      <c r="D26" s="72">
        <f>SUM(D27:D46)</f>
        <v>14058737</v>
      </c>
      <c r="E26" s="72">
        <f>SUM(E27:E46)</f>
        <v>1258611</v>
      </c>
      <c r="F26" s="72">
        <f>SUM(F27:F46)</f>
        <v>0</v>
      </c>
      <c r="G26" s="72">
        <f>SUM(G27:G46)</f>
        <v>0</v>
      </c>
      <c r="H26" s="72">
        <f>SUM(H27:H46)</f>
        <v>0</v>
      </c>
      <c r="I26" s="72">
        <f>SUM(I27:I46)</f>
        <v>8349933</v>
      </c>
      <c r="J26" s="72">
        <f>SUM(J27:J46)</f>
        <v>0</v>
      </c>
      <c r="K26" s="72">
        <f>SUM(K27:K46)</f>
        <v>0</v>
      </c>
      <c r="L26" s="72">
        <f>SUM(L27:L46)</f>
        <v>0</v>
      </c>
      <c r="M26" s="72">
        <f>SUM(M27:M46)</f>
        <v>0</v>
      </c>
      <c r="N26" s="72">
        <f>SUM(N27:N46)</f>
        <v>0</v>
      </c>
      <c r="O26" s="73">
        <f>SUM(D26:N26)</f>
        <v>23667281</v>
      </c>
      <c r="P26" s="74">
        <f>(O26/P$84)</f>
        <v>356.60681352459017</v>
      </c>
      <c r="Q26" s="75"/>
    </row>
    <row r="27" spans="1:17">
      <c r="A27" s="63"/>
      <c r="B27" s="64">
        <v>331.2</v>
      </c>
      <c r="C27" s="65" t="s">
        <v>26</v>
      </c>
      <c r="D27" s="66">
        <v>153171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153171</v>
      </c>
      <c r="P27" s="67">
        <f>(O27/P$84)</f>
        <v>2.3079044117647061</v>
      </c>
      <c r="Q27" s="68"/>
    </row>
    <row r="28" spans="1:17">
      <c r="A28" s="63"/>
      <c r="B28" s="64">
        <v>331.39</v>
      </c>
      <c r="C28" s="65" t="s">
        <v>30</v>
      </c>
      <c r="D28" s="66">
        <v>28590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42" si="2">SUM(D28:N28)</f>
        <v>28590</v>
      </c>
      <c r="P28" s="67">
        <f>(O28/P$84)</f>
        <v>0.43077989392478305</v>
      </c>
      <c r="Q28" s="68"/>
    </row>
    <row r="29" spans="1:17">
      <c r="A29" s="63"/>
      <c r="B29" s="64">
        <v>331.42</v>
      </c>
      <c r="C29" s="65" t="s">
        <v>32</v>
      </c>
      <c r="D29" s="66">
        <v>-7804</v>
      </c>
      <c r="E29" s="66">
        <v>0</v>
      </c>
      <c r="F29" s="66">
        <v>0</v>
      </c>
      <c r="G29" s="66">
        <v>0</v>
      </c>
      <c r="H29" s="66">
        <v>0</v>
      </c>
      <c r="I29" s="66">
        <v>3446980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3439176</v>
      </c>
      <c r="P29" s="67">
        <f>(O29/P$84)</f>
        <v>51.81979267116683</v>
      </c>
      <c r="Q29" s="68"/>
    </row>
    <row r="30" spans="1:17">
      <c r="A30" s="63"/>
      <c r="B30" s="64">
        <v>331.5</v>
      </c>
      <c r="C30" s="65" t="s">
        <v>28</v>
      </c>
      <c r="D30" s="66">
        <v>1463749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1463749</v>
      </c>
      <c r="P30" s="67">
        <f>(O30/P$84)</f>
        <v>22.055041586306654</v>
      </c>
      <c r="Q30" s="68"/>
    </row>
    <row r="31" spans="1:17">
      <c r="A31" s="63"/>
      <c r="B31" s="64">
        <v>331.51</v>
      </c>
      <c r="C31" s="65" t="s">
        <v>198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2091906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2091906</v>
      </c>
      <c r="P31" s="67">
        <f>(O31/P$84)</f>
        <v>31.51979869816779</v>
      </c>
      <c r="Q31" s="68"/>
    </row>
    <row r="32" spans="1:17">
      <c r="A32" s="63"/>
      <c r="B32" s="64">
        <v>331.9</v>
      </c>
      <c r="C32" s="65" t="s">
        <v>111</v>
      </c>
      <c r="D32" s="66">
        <v>438394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438394</v>
      </c>
      <c r="P32" s="67">
        <f>(O32/P$84)</f>
        <v>6.6055026518804247</v>
      </c>
      <c r="Q32" s="68"/>
    </row>
    <row r="33" spans="1:17">
      <c r="A33" s="63"/>
      <c r="B33" s="64">
        <v>334.2</v>
      </c>
      <c r="C33" s="65" t="s">
        <v>29</v>
      </c>
      <c r="D33" s="66">
        <v>377818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377818</v>
      </c>
      <c r="P33" s="67">
        <f>(O33/P$84)</f>
        <v>5.6927736258437802</v>
      </c>
      <c r="Q33" s="68"/>
    </row>
    <row r="34" spans="1:17">
      <c r="A34" s="63"/>
      <c r="B34" s="64">
        <v>334.35</v>
      </c>
      <c r="C34" s="65" t="s">
        <v>154</v>
      </c>
      <c r="D34" s="66">
        <v>1864013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1864013</v>
      </c>
      <c r="P34" s="67">
        <f>(O34/P$84)</f>
        <v>28.08602037126326</v>
      </c>
      <c r="Q34" s="68"/>
    </row>
    <row r="35" spans="1:17">
      <c r="A35" s="63"/>
      <c r="B35" s="64">
        <v>334.42</v>
      </c>
      <c r="C35" s="65" t="s">
        <v>36</v>
      </c>
      <c r="D35" s="66">
        <v>-7804</v>
      </c>
      <c r="E35" s="66">
        <v>0</v>
      </c>
      <c r="F35" s="66">
        <v>0</v>
      </c>
      <c r="G35" s="66">
        <v>0</v>
      </c>
      <c r="H35" s="66">
        <v>0</v>
      </c>
      <c r="I35" s="66">
        <v>2811047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2803243</v>
      </c>
      <c r="P35" s="67">
        <f>(O35/P$84)</f>
        <v>42.237870660559302</v>
      </c>
      <c r="Q35" s="68"/>
    </row>
    <row r="36" spans="1:17">
      <c r="A36" s="63"/>
      <c r="B36" s="64">
        <v>334.5</v>
      </c>
      <c r="C36" s="65" t="s">
        <v>112</v>
      </c>
      <c r="D36" s="66">
        <v>70243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70243</v>
      </c>
      <c r="P36" s="67">
        <f>(O36/P$84)</f>
        <v>1.0583865718418515</v>
      </c>
      <c r="Q36" s="68"/>
    </row>
    <row r="37" spans="1:17">
      <c r="A37" s="63"/>
      <c r="B37" s="64">
        <v>334.7</v>
      </c>
      <c r="C37" s="65" t="s">
        <v>39</v>
      </c>
      <c r="D37" s="66">
        <v>5178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5178</v>
      </c>
      <c r="P37" s="67">
        <f>(O37/P$84)</f>
        <v>7.8019527483124393E-2</v>
      </c>
      <c r="Q37" s="68"/>
    </row>
    <row r="38" spans="1:17">
      <c r="A38" s="63"/>
      <c r="B38" s="64">
        <v>334.9</v>
      </c>
      <c r="C38" s="65" t="s">
        <v>40</v>
      </c>
      <c r="D38" s="66">
        <v>0</v>
      </c>
      <c r="E38" s="66">
        <v>1258611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1258611</v>
      </c>
      <c r="P38" s="67">
        <f>(O38/P$84)</f>
        <v>18.964124276759883</v>
      </c>
      <c r="Q38" s="68"/>
    </row>
    <row r="39" spans="1:17">
      <c r="A39" s="63"/>
      <c r="B39" s="64">
        <v>335.14</v>
      </c>
      <c r="C39" s="65" t="s">
        <v>148</v>
      </c>
      <c r="D39" s="66">
        <v>60274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60274</v>
      </c>
      <c r="P39" s="67">
        <f>(O39/P$84)</f>
        <v>0.90817864030858242</v>
      </c>
      <c r="Q39" s="68"/>
    </row>
    <row r="40" spans="1:17">
      <c r="A40" s="63"/>
      <c r="B40" s="64">
        <v>335.15</v>
      </c>
      <c r="C40" s="65" t="s">
        <v>149</v>
      </c>
      <c r="D40" s="66">
        <v>13324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13324</v>
      </c>
      <c r="P40" s="67">
        <f>(O40/P$84)</f>
        <v>0.20075940212150434</v>
      </c>
      <c r="Q40" s="68"/>
    </row>
    <row r="41" spans="1:17">
      <c r="A41" s="63"/>
      <c r="B41" s="64">
        <v>335.18</v>
      </c>
      <c r="C41" s="65" t="s">
        <v>187</v>
      </c>
      <c r="D41" s="66">
        <v>6304569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6304569</v>
      </c>
      <c r="P41" s="67">
        <f>(O41/P$84)</f>
        <v>94.994108606557376</v>
      </c>
      <c r="Q41" s="68"/>
    </row>
    <row r="42" spans="1:17">
      <c r="A42" s="63"/>
      <c r="B42" s="64">
        <v>335.19</v>
      </c>
      <c r="C42" s="65" t="s">
        <v>188</v>
      </c>
      <c r="D42" s="66">
        <v>2551924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2551924</v>
      </c>
      <c r="P42" s="67">
        <f>(O42/P$84)</f>
        <v>38.451121022179365</v>
      </c>
      <c r="Q42" s="68"/>
    </row>
    <row r="43" spans="1:17">
      <c r="A43" s="63"/>
      <c r="B43" s="64">
        <v>335.48</v>
      </c>
      <c r="C43" s="65" t="s">
        <v>155</v>
      </c>
      <c r="D43" s="66">
        <v>620213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46" si="3">SUM(D43:N43)</f>
        <v>620213</v>
      </c>
      <c r="P43" s="67">
        <f>(O43/P$84)</f>
        <v>9.3450608727097393</v>
      </c>
      <c r="Q43" s="68"/>
    </row>
    <row r="44" spans="1:17">
      <c r="A44" s="63"/>
      <c r="B44" s="64">
        <v>335.9</v>
      </c>
      <c r="C44" s="65" t="s">
        <v>156</v>
      </c>
      <c r="D44" s="66">
        <v>36051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36051</v>
      </c>
      <c r="P44" s="67">
        <f>(O44/P$84)</f>
        <v>0.54319852941176472</v>
      </c>
      <c r="Q44" s="68"/>
    </row>
    <row r="45" spans="1:17">
      <c r="A45" s="63"/>
      <c r="B45" s="64">
        <v>337.2</v>
      </c>
      <c r="C45" s="65" t="s">
        <v>46</v>
      </c>
      <c r="D45" s="66">
        <v>3575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3"/>
        <v>3575</v>
      </c>
      <c r="P45" s="67">
        <f>(O45/P$84)</f>
        <v>5.3866321118611379E-2</v>
      </c>
      <c r="Q45" s="68"/>
    </row>
    <row r="46" spans="1:17">
      <c r="A46" s="63"/>
      <c r="B46" s="64">
        <v>337.9</v>
      </c>
      <c r="C46" s="65" t="s">
        <v>51</v>
      </c>
      <c r="D46" s="66">
        <v>83259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3"/>
        <v>83259</v>
      </c>
      <c r="P46" s="67">
        <f>(O46/P$84)</f>
        <v>1.2545051832208294</v>
      </c>
      <c r="Q46" s="68"/>
    </row>
    <row r="47" spans="1:17" ht="15.75">
      <c r="A47" s="69" t="s">
        <v>56</v>
      </c>
      <c r="B47" s="70"/>
      <c r="C47" s="71"/>
      <c r="D47" s="72">
        <f>SUM(D48:D63)</f>
        <v>10835917</v>
      </c>
      <c r="E47" s="72">
        <f>SUM(E48:E63)</f>
        <v>8343670</v>
      </c>
      <c r="F47" s="72">
        <f>SUM(F48:F63)</f>
        <v>0</v>
      </c>
      <c r="G47" s="72">
        <f>SUM(G48:G63)</f>
        <v>0</v>
      </c>
      <c r="H47" s="72">
        <f>SUM(H48:H63)</f>
        <v>0</v>
      </c>
      <c r="I47" s="72">
        <f>SUM(I48:I63)</f>
        <v>268006150</v>
      </c>
      <c r="J47" s="72">
        <f>SUM(J48:J63)</f>
        <v>0</v>
      </c>
      <c r="K47" s="72">
        <f>SUM(K48:K63)</f>
        <v>0</v>
      </c>
      <c r="L47" s="72">
        <f>SUM(L48:L63)</f>
        <v>0</v>
      </c>
      <c r="M47" s="72">
        <f>SUM(M48:M63)</f>
        <v>0</v>
      </c>
      <c r="N47" s="72">
        <f>SUM(N48:N63)</f>
        <v>0</v>
      </c>
      <c r="O47" s="72">
        <f>SUM(D47:N47)</f>
        <v>287185737</v>
      </c>
      <c r="P47" s="74">
        <f>(O47/P$84)</f>
        <v>4327.1717845949852</v>
      </c>
      <c r="Q47" s="75"/>
    </row>
    <row r="48" spans="1:17">
      <c r="A48" s="63"/>
      <c r="B48" s="64">
        <v>341.2</v>
      </c>
      <c r="C48" s="65" t="s">
        <v>136</v>
      </c>
      <c r="D48" s="66">
        <v>157501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62" si="4">SUM(D48:N48)</f>
        <v>157501</v>
      </c>
      <c r="P48" s="67">
        <f>(O48/P$84)</f>
        <v>2.3731466972034716</v>
      </c>
      <c r="Q48" s="68"/>
    </row>
    <row r="49" spans="1:17">
      <c r="A49" s="63"/>
      <c r="B49" s="64">
        <v>341.9</v>
      </c>
      <c r="C49" s="65" t="s">
        <v>137</v>
      </c>
      <c r="D49" s="66">
        <v>1305582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1305582</v>
      </c>
      <c r="P49" s="67">
        <f>(O49/P$84)</f>
        <v>19.67185993249759</v>
      </c>
      <c r="Q49" s="68"/>
    </row>
    <row r="50" spans="1:17">
      <c r="A50" s="63"/>
      <c r="B50" s="64">
        <v>342.1</v>
      </c>
      <c r="C50" s="65" t="s">
        <v>61</v>
      </c>
      <c r="D50" s="66">
        <v>2686418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2686418</v>
      </c>
      <c r="P50" s="67">
        <f>(O50/P$84)</f>
        <v>40.477609691417548</v>
      </c>
      <c r="Q50" s="68"/>
    </row>
    <row r="51" spans="1:17">
      <c r="A51" s="63"/>
      <c r="B51" s="64">
        <v>342.2</v>
      </c>
      <c r="C51" s="65" t="s">
        <v>62</v>
      </c>
      <c r="D51" s="66">
        <v>448484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448484</v>
      </c>
      <c r="P51" s="67">
        <f>(O51/P$84)</f>
        <v>6.7575337512054006</v>
      </c>
      <c r="Q51" s="68"/>
    </row>
    <row r="52" spans="1:17">
      <c r="A52" s="63"/>
      <c r="B52" s="64">
        <v>343.1</v>
      </c>
      <c r="C52" s="65" t="s">
        <v>63</v>
      </c>
      <c r="D52" s="66">
        <v>5593847</v>
      </c>
      <c r="E52" s="66">
        <v>0</v>
      </c>
      <c r="F52" s="66">
        <v>0</v>
      </c>
      <c r="G52" s="66">
        <v>0</v>
      </c>
      <c r="H52" s="66">
        <v>0</v>
      </c>
      <c r="I52" s="66">
        <v>197490362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203084209</v>
      </c>
      <c r="P52" s="67">
        <f>(O52/P$84)</f>
        <v>3059.9718087029896</v>
      </c>
      <c r="Q52" s="68"/>
    </row>
    <row r="53" spans="1:17">
      <c r="A53" s="63"/>
      <c r="B53" s="64">
        <v>343.4</v>
      </c>
      <c r="C53" s="65" t="s">
        <v>64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15863854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15863854</v>
      </c>
      <c r="P53" s="67">
        <f>(O53/P$84)</f>
        <v>239.02865838958533</v>
      </c>
      <c r="Q53" s="68"/>
    </row>
    <row r="54" spans="1:17">
      <c r="A54" s="63"/>
      <c r="B54" s="64">
        <v>343.6</v>
      </c>
      <c r="C54" s="65" t="s">
        <v>65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43016529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43016529</v>
      </c>
      <c r="P54" s="67">
        <f>(O54/P$84)</f>
        <v>648.15165441176475</v>
      </c>
      <c r="Q54" s="68"/>
    </row>
    <row r="55" spans="1:17">
      <c r="A55" s="63"/>
      <c r="B55" s="64">
        <v>343.9</v>
      </c>
      <c r="C55" s="65" t="s">
        <v>66</v>
      </c>
      <c r="D55" s="66">
        <v>0</v>
      </c>
      <c r="E55" s="66">
        <v>8343670</v>
      </c>
      <c r="F55" s="66">
        <v>0</v>
      </c>
      <c r="G55" s="66">
        <v>0</v>
      </c>
      <c r="H55" s="66">
        <v>0</v>
      </c>
      <c r="I55" s="66">
        <v>9072268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17415938</v>
      </c>
      <c r="P55" s="67">
        <f>(O55/P$84)</f>
        <v>262.41468780135006</v>
      </c>
      <c r="Q55" s="68"/>
    </row>
    <row r="56" spans="1:17">
      <c r="A56" s="63"/>
      <c r="B56" s="64">
        <v>344.1</v>
      </c>
      <c r="C56" s="65" t="s">
        <v>138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636161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636161</v>
      </c>
      <c r="P56" s="67">
        <f>(O56/P$84)</f>
        <v>9.585357401157184</v>
      </c>
      <c r="Q56" s="68"/>
    </row>
    <row r="57" spans="1:17">
      <c r="A57" s="63"/>
      <c r="B57" s="64">
        <v>344.3</v>
      </c>
      <c r="C57" s="65" t="s">
        <v>139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212146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212146</v>
      </c>
      <c r="P57" s="67">
        <f>(O57/P$84)</f>
        <v>3.1965103664416588</v>
      </c>
      <c r="Q57" s="68"/>
    </row>
    <row r="58" spans="1:17">
      <c r="A58" s="63"/>
      <c r="B58" s="64">
        <v>344.5</v>
      </c>
      <c r="C58" s="65" t="s">
        <v>140</v>
      </c>
      <c r="D58" s="66">
        <v>99598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99598</v>
      </c>
      <c r="P58" s="67">
        <f>(O58/P$84)</f>
        <v>1.5006931051108967</v>
      </c>
      <c r="Q58" s="68"/>
    </row>
    <row r="59" spans="1:17">
      <c r="A59" s="63"/>
      <c r="B59" s="64">
        <v>345.1</v>
      </c>
      <c r="C59" s="65" t="s">
        <v>70</v>
      </c>
      <c r="D59" s="66">
        <v>82557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82557</v>
      </c>
      <c r="P59" s="67">
        <f>(O59/P$84)</f>
        <v>1.2439277965284474</v>
      </c>
      <c r="Q59" s="68"/>
    </row>
    <row r="60" spans="1:17">
      <c r="A60" s="63"/>
      <c r="B60" s="64">
        <v>347.2</v>
      </c>
      <c r="C60" s="65" t="s">
        <v>71</v>
      </c>
      <c r="D60" s="66">
        <v>246810</v>
      </c>
      <c r="E60" s="66">
        <v>0</v>
      </c>
      <c r="F60" s="66">
        <v>0</v>
      </c>
      <c r="G60" s="66">
        <v>0</v>
      </c>
      <c r="H60" s="66">
        <v>0</v>
      </c>
      <c r="I60" s="66">
        <v>1707659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1954469</v>
      </c>
      <c r="P60" s="67">
        <f>(O60/P$84)</f>
        <v>29.44896636933462</v>
      </c>
      <c r="Q60" s="68"/>
    </row>
    <row r="61" spans="1:17">
      <c r="A61" s="63"/>
      <c r="B61" s="64">
        <v>347.4</v>
      </c>
      <c r="C61" s="65" t="s">
        <v>158</v>
      </c>
      <c r="D61" s="66">
        <v>36461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36461</v>
      </c>
      <c r="P61" s="67">
        <f>(O61/P$84)</f>
        <v>0.54937620540019283</v>
      </c>
      <c r="Q61" s="68"/>
    </row>
    <row r="62" spans="1:17">
      <c r="A62" s="63"/>
      <c r="B62" s="64">
        <v>347.9</v>
      </c>
      <c r="C62" s="65" t="s">
        <v>73</v>
      </c>
      <c r="D62" s="66">
        <v>178659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178659</v>
      </c>
      <c r="P62" s="67">
        <f>(O62/P$84)</f>
        <v>2.6919449132111861</v>
      </c>
      <c r="Q62" s="68"/>
    </row>
    <row r="63" spans="1:17">
      <c r="A63" s="63"/>
      <c r="B63" s="64">
        <v>349</v>
      </c>
      <c r="C63" s="65" t="s">
        <v>189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7171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>SUM(D63:N63)</f>
        <v>7171</v>
      </c>
      <c r="P63" s="67">
        <f>(O63/P$84)</f>
        <v>0.10804905978784957</v>
      </c>
      <c r="Q63" s="68"/>
    </row>
    <row r="64" spans="1:17" ht="15.75">
      <c r="A64" s="69" t="s">
        <v>57</v>
      </c>
      <c r="B64" s="70"/>
      <c r="C64" s="71"/>
      <c r="D64" s="72">
        <f>SUM(D65:D68)</f>
        <v>198167</v>
      </c>
      <c r="E64" s="72">
        <f>SUM(E65:E68)</f>
        <v>87471</v>
      </c>
      <c r="F64" s="72">
        <f>SUM(F65:F68)</f>
        <v>0</v>
      </c>
      <c r="G64" s="72">
        <f>SUM(G65:G68)</f>
        <v>0</v>
      </c>
      <c r="H64" s="72">
        <f>SUM(H65:H68)</f>
        <v>0</v>
      </c>
      <c r="I64" s="72">
        <f>SUM(I65:I68)</f>
        <v>166015</v>
      </c>
      <c r="J64" s="72">
        <f>SUM(J65:J68)</f>
        <v>16405</v>
      </c>
      <c r="K64" s="72">
        <f>SUM(K65:K68)</f>
        <v>0</v>
      </c>
      <c r="L64" s="72">
        <f>SUM(L65:L68)</f>
        <v>0</v>
      </c>
      <c r="M64" s="72">
        <f>SUM(M65:M68)</f>
        <v>0</v>
      </c>
      <c r="N64" s="72">
        <f>SUM(N65:N68)</f>
        <v>0</v>
      </c>
      <c r="O64" s="72">
        <f>SUM(D64:N64)</f>
        <v>468058</v>
      </c>
      <c r="P64" s="74">
        <f>(O64/P$84)</f>
        <v>7.0524650433944069</v>
      </c>
      <c r="Q64" s="75"/>
    </row>
    <row r="65" spans="1:17">
      <c r="A65" s="76"/>
      <c r="B65" s="77">
        <v>351.4</v>
      </c>
      <c r="C65" s="78" t="s">
        <v>159</v>
      </c>
      <c r="D65" s="66">
        <v>148593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ref="O65:O68" si="5">SUM(D65:N65)</f>
        <v>148593</v>
      </c>
      <c r="P65" s="67">
        <f>(O65/P$84)</f>
        <v>2.2389253857280615</v>
      </c>
      <c r="Q65" s="68"/>
    </row>
    <row r="66" spans="1:17">
      <c r="A66" s="76"/>
      <c r="B66" s="77">
        <v>354</v>
      </c>
      <c r="C66" s="78" t="s">
        <v>76</v>
      </c>
      <c r="D66" s="66">
        <v>0</v>
      </c>
      <c r="E66" s="66">
        <v>87471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5"/>
        <v>87471</v>
      </c>
      <c r="P66" s="67">
        <f>(O66/P$84)</f>
        <v>1.3179695033751206</v>
      </c>
      <c r="Q66" s="68"/>
    </row>
    <row r="67" spans="1:17">
      <c r="A67" s="76"/>
      <c r="B67" s="77">
        <v>355</v>
      </c>
      <c r="C67" s="78" t="s">
        <v>172</v>
      </c>
      <c r="D67" s="66">
        <v>22097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5"/>
        <v>22097</v>
      </c>
      <c r="P67" s="67">
        <f>(O67/P$84)</f>
        <v>0.3329466007714561</v>
      </c>
      <c r="Q67" s="68"/>
    </row>
    <row r="68" spans="1:17">
      <c r="A68" s="76"/>
      <c r="B68" s="77">
        <v>359</v>
      </c>
      <c r="C68" s="78" t="s">
        <v>77</v>
      </c>
      <c r="D68" s="66">
        <v>27477</v>
      </c>
      <c r="E68" s="66">
        <v>0</v>
      </c>
      <c r="F68" s="66">
        <v>0</v>
      </c>
      <c r="G68" s="66">
        <v>0</v>
      </c>
      <c r="H68" s="66">
        <v>0</v>
      </c>
      <c r="I68" s="66">
        <v>166015</v>
      </c>
      <c r="J68" s="66">
        <v>16405</v>
      </c>
      <c r="K68" s="66">
        <v>0</v>
      </c>
      <c r="L68" s="66">
        <v>0</v>
      </c>
      <c r="M68" s="66">
        <v>0</v>
      </c>
      <c r="N68" s="66">
        <v>0</v>
      </c>
      <c r="O68" s="66">
        <f t="shared" si="5"/>
        <v>209897</v>
      </c>
      <c r="P68" s="67">
        <f>(O68/P$84)</f>
        <v>3.1626235535197686</v>
      </c>
      <c r="Q68" s="68"/>
    </row>
    <row r="69" spans="1:17" ht="15.75">
      <c r="A69" s="69" t="s">
        <v>4</v>
      </c>
      <c r="B69" s="70"/>
      <c r="C69" s="71"/>
      <c r="D69" s="72">
        <f>SUM(D70:D78)</f>
        <v>5758854</v>
      </c>
      <c r="E69" s="72">
        <f>SUM(E70:E78)</f>
        <v>1931174</v>
      </c>
      <c r="F69" s="72">
        <f>SUM(F70:F78)</f>
        <v>13224</v>
      </c>
      <c r="G69" s="72">
        <f>SUM(G70:G78)</f>
        <v>0</v>
      </c>
      <c r="H69" s="72">
        <f>SUM(H70:H78)</f>
        <v>0</v>
      </c>
      <c r="I69" s="72">
        <f>SUM(I70:I78)</f>
        <v>4915931</v>
      </c>
      <c r="J69" s="72">
        <f>SUM(J70:J78)</f>
        <v>17934628</v>
      </c>
      <c r="K69" s="72">
        <f>SUM(K70:K78)</f>
        <v>50938819</v>
      </c>
      <c r="L69" s="72">
        <f>SUM(L70:L78)</f>
        <v>0</v>
      </c>
      <c r="M69" s="72">
        <f>SUM(M70:M78)</f>
        <v>0</v>
      </c>
      <c r="N69" s="72">
        <f>SUM(N70:N78)</f>
        <v>0</v>
      </c>
      <c r="O69" s="72">
        <f>SUM(D69:N69)</f>
        <v>81492630</v>
      </c>
      <c r="P69" s="74">
        <f>(O69/P$84)</f>
        <v>1227.8903989874639</v>
      </c>
      <c r="Q69" s="75"/>
    </row>
    <row r="70" spans="1:17">
      <c r="A70" s="63"/>
      <c r="B70" s="64">
        <v>361.1</v>
      </c>
      <c r="C70" s="65" t="s">
        <v>79</v>
      </c>
      <c r="D70" s="66">
        <v>1907902</v>
      </c>
      <c r="E70" s="66">
        <v>1549071</v>
      </c>
      <c r="F70" s="66">
        <v>27841</v>
      </c>
      <c r="G70" s="66">
        <v>0</v>
      </c>
      <c r="H70" s="66">
        <v>0</v>
      </c>
      <c r="I70" s="66">
        <v>2001678</v>
      </c>
      <c r="J70" s="66">
        <v>873498</v>
      </c>
      <c r="K70" s="66">
        <v>1366647</v>
      </c>
      <c r="L70" s="66">
        <v>0</v>
      </c>
      <c r="M70" s="66">
        <v>0</v>
      </c>
      <c r="N70" s="66">
        <v>0</v>
      </c>
      <c r="O70" s="66">
        <f>SUM(D70:N70)</f>
        <v>7726637</v>
      </c>
      <c r="P70" s="67">
        <f>(O70/P$84)</f>
        <v>116.42112162487946</v>
      </c>
      <c r="Q70" s="68"/>
    </row>
    <row r="71" spans="1:17">
      <c r="A71" s="63"/>
      <c r="B71" s="64">
        <v>361.2</v>
      </c>
      <c r="C71" s="65" t="s">
        <v>80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3660863</v>
      </c>
      <c r="L71" s="66">
        <v>0</v>
      </c>
      <c r="M71" s="66">
        <v>0</v>
      </c>
      <c r="N71" s="66">
        <v>0</v>
      </c>
      <c r="O71" s="66">
        <f t="shared" ref="O71:O81" si="6">SUM(D71:N71)</f>
        <v>3660863</v>
      </c>
      <c r="P71" s="67">
        <f>(O71/P$84)</f>
        <v>55.160062078109931</v>
      </c>
      <c r="Q71" s="68"/>
    </row>
    <row r="72" spans="1:17">
      <c r="A72" s="63"/>
      <c r="B72" s="64">
        <v>361.4</v>
      </c>
      <c r="C72" s="65" t="s">
        <v>142</v>
      </c>
      <c r="D72" s="66">
        <v>-71749</v>
      </c>
      <c r="E72" s="66">
        <v>156055</v>
      </c>
      <c r="F72" s="66">
        <v>-14617</v>
      </c>
      <c r="G72" s="66">
        <v>0</v>
      </c>
      <c r="H72" s="66">
        <v>0</v>
      </c>
      <c r="I72" s="66">
        <v>-145793</v>
      </c>
      <c r="J72" s="66">
        <v>23184</v>
      </c>
      <c r="K72" s="66">
        <v>27723270</v>
      </c>
      <c r="L72" s="66">
        <v>0</v>
      </c>
      <c r="M72" s="66">
        <v>0</v>
      </c>
      <c r="N72" s="66">
        <v>0</v>
      </c>
      <c r="O72" s="66">
        <f t="shared" si="6"/>
        <v>27670350</v>
      </c>
      <c r="P72" s="67">
        <f>(O72/P$84)</f>
        <v>416.92306533269044</v>
      </c>
      <c r="Q72" s="68"/>
    </row>
    <row r="73" spans="1:17">
      <c r="A73" s="63"/>
      <c r="B73" s="64">
        <v>362</v>
      </c>
      <c r="C73" s="65" t="s">
        <v>82</v>
      </c>
      <c r="D73" s="66">
        <v>249972</v>
      </c>
      <c r="E73" s="66">
        <v>0</v>
      </c>
      <c r="F73" s="66">
        <v>0</v>
      </c>
      <c r="G73" s="66">
        <v>0</v>
      </c>
      <c r="H73" s="66">
        <v>0</v>
      </c>
      <c r="I73" s="66">
        <v>1314477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1564449</v>
      </c>
      <c r="P73" s="67">
        <f>(O73/P$84)</f>
        <v>23.572339079074254</v>
      </c>
      <c r="Q73" s="68"/>
    </row>
    <row r="74" spans="1:17">
      <c r="A74" s="63"/>
      <c r="B74" s="64">
        <v>364</v>
      </c>
      <c r="C74" s="65" t="s">
        <v>143</v>
      </c>
      <c r="D74" s="66">
        <v>0</v>
      </c>
      <c r="E74" s="66">
        <v>0</v>
      </c>
      <c r="F74" s="66">
        <v>0</v>
      </c>
      <c r="G74" s="66">
        <v>0</v>
      </c>
      <c r="H74" s="66">
        <v>0</v>
      </c>
      <c r="I74" s="66">
        <v>30116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30116</v>
      </c>
      <c r="P74" s="67">
        <f>(O74/P$84)</f>
        <v>0.45377290260366443</v>
      </c>
      <c r="Q74" s="68"/>
    </row>
    <row r="75" spans="1:17">
      <c r="A75" s="63"/>
      <c r="B75" s="64">
        <v>365</v>
      </c>
      <c r="C75" s="65" t="s">
        <v>144</v>
      </c>
      <c r="D75" s="66">
        <v>28805</v>
      </c>
      <c r="E75" s="66">
        <v>0</v>
      </c>
      <c r="F75" s="66">
        <v>0</v>
      </c>
      <c r="G75" s="66">
        <v>0</v>
      </c>
      <c r="H75" s="66">
        <v>0</v>
      </c>
      <c r="I75" s="66">
        <v>152591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181396</v>
      </c>
      <c r="P75" s="67">
        <f>(O75/P$84)</f>
        <v>2.7331846673095468</v>
      </c>
      <c r="Q75" s="68"/>
    </row>
    <row r="76" spans="1:17">
      <c r="A76" s="63"/>
      <c r="B76" s="64">
        <v>366</v>
      </c>
      <c r="C76" s="65" t="s">
        <v>85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252234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6"/>
        <v>252234</v>
      </c>
      <c r="P76" s="67">
        <f>(O76/P$84)</f>
        <v>3.8005364030858244</v>
      </c>
      <c r="Q76" s="68"/>
    </row>
    <row r="77" spans="1:17">
      <c r="A77" s="63"/>
      <c r="B77" s="64">
        <v>368</v>
      </c>
      <c r="C77" s="65" t="s">
        <v>87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18046884</v>
      </c>
      <c r="L77" s="66">
        <v>0</v>
      </c>
      <c r="M77" s="66">
        <v>0</v>
      </c>
      <c r="N77" s="66">
        <v>0</v>
      </c>
      <c r="O77" s="66">
        <f t="shared" si="6"/>
        <v>18046884</v>
      </c>
      <c r="P77" s="67">
        <f>(O77/P$84)</f>
        <v>271.92146817743492</v>
      </c>
      <c r="Q77" s="68"/>
    </row>
    <row r="78" spans="1:17">
      <c r="A78" s="63"/>
      <c r="B78" s="64">
        <v>369.9</v>
      </c>
      <c r="C78" s="65" t="s">
        <v>89</v>
      </c>
      <c r="D78" s="66">
        <v>3643924</v>
      </c>
      <c r="E78" s="66">
        <v>226048</v>
      </c>
      <c r="F78" s="66">
        <v>0</v>
      </c>
      <c r="G78" s="66">
        <v>0</v>
      </c>
      <c r="H78" s="66">
        <v>0</v>
      </c>
      <c r="I78" s="66">
        <v>1310628</v>
      </c>
      <c r="J78" s="66">
        <v>17037946</v>
      </c>
      <c r="K78" s="66">
        <v>141155</v>
      </c>
      <c r="L78" s="66">
        <v>0</v>
      </c>
      <c r="M78" s="66">
        <v>0</v>
      </c>
      <c r="N78" s="66">
        <v>0</v>
      </c>
      <c r="O78" s="66">
        <f t="shared" si="6"/>
        <v>22359701</v>
      </c>
      <c r="P78" s="67">
        <f>(O78/P$84)</f>
        <v>336.9048487222758</v>
      </c>
      <c r="Q78" s="68"/>
    </row>
    <row r="79" spans="1:17" ht="15.75">
      <c r="A79" s="69" t="s">
        <v>58</v>
      </c>
      <c r="B79" s="70"/>
      <c r="C79" s="71"/>
      <c r="D79" s="72">
        <f>SUM(D80:D81)</f>
        <v>43294176</v>
      </c>
      <c r="E79" s="72">
        <f>SUM(E80:E81)</f>
        <v>1957176</v>
      </c>
      <c r="F79" s="72">
        <f>SUM(F80:F81)</f>
        <v>4303695</v>
      </c>
      <c r="G79" s="72">
        <f>SUM(G80:G81)</f>
        <v>0</v>
      </c>
      <c r="H79" s="72">
        <f>SUM(H80:H81)</f>
        <v>0</v>
      </c>
      <c r="I79" s="72">
        <f>SUM(I80:I81)</f>
        <v>573072</v>
      </c>
      <c r="J79" s="72">
        <f>SUM(J80:J81)</f>
        <v>1212715</v>
      </c>
      <c r="K79" s="72">
        <f>SUM(K80:K81)</f>
        <v>0</v>
      </c>
      <c r="L79" s="72">
        <f>SUM(L80:L81)</f>
        <v>0</v>
      </c>
      <c r="M79" s="72">
        <f>SUM(M80:M81)</f>
        <v>0</v>
      </c>
      <c r="N79" s="72">
        <f>SUM(N80:N81)</f>
        <v>0</v>
      </c>
      <c r="O79" s="72">
        <f t="shared" si="6"/>
        <v>51340834</v>
      </c>
      <c r="P79" s="74">
        <f>(O79/P$84)</f>
        <v>773.57814006750243</v>
      </c>
      <c r="Q79" s="68"/>
    </row>
    <row r="80" spans="1:17">
      <c r="A80" s="63"/>
      <c r="B80" s="64">
        <v>381</v>
      </c>
      <c r="C80" s="65" t="s">
        <v>90</v>
      </c>
      <c r="D80" s="66">
        <v>43294176</v>
      </c>
      <c r="E80" s="66">
        <v>1957176</v>
      </c>
      <c r="F80" s="66">
        <v>4303695</v>
      </c>
      <c r="G80" s="66">
        <v>0</v>
      </c>
      <c r="H80" s="66">
        <v>0</v>
      </c>
      <c r="I80" s="66">
        <v>573072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f t="shared" si="6"/>
        <v>50128119</v>
      </c>
      <c r="P80" s="67">
        <f>(O80/P$84)</f>
        <v>755.30555388138862</v>
      </c>
      <c r="Q80" s="68"/>
    </row>
    <row r="81" spans="1:120" ht="15.75" thickBot="1">
      <c r="A81" s="63"/>
      <c r="B81" s="64">
        <v>385</v>
      </c>
      <c r="C81" s="65" t="s">
        <v>117</v>
      </c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1212715</v>
      </c>
      <c r="K81" s="66">
        <v>0</v>
      </c>
      <c r="L81" s="66">
        <v>0</v>
      </c>
      <c r="M81" s="66">
        <v>0</v>
      </c>
      <c r="N81" s="66">
        <v>0</v>
      </c>
      <c r="O81" s="66">
        <f t="shared" si="6"/>
        <v>1212715</v>
      </c>
      <c r="P81" s="67">
        <f>(O81/P$84)</f>
        <v>18.272586186113791</v>
      </c>
      <c r="Q81" s="68"/>
    </row>
    <row r="82" spans="1:120" ht="16.5" thickBot="1">
      <c r="A82" s="79" t="s">
        <v>74</v>
      </c>
      <c r="B82" s="80"/>
      <c r="C82" s="81"/>
      <c r="D82" s="82">
        <f>SUM(D5,D15,D26,D47,D64,D69,D79)</f>
        <v>146089271</v>
      </c>
      <c r="E82" s="82">
        <f>SUM(E5,E15,E26,E47,E64,E69,E79)</f>
        <v>30911587</v>
      </c>
      <c r="F82" s="82">
        <f>SUM(F5,F15,F26,F47,F64,F69,F79)</f>
        <v>4316919</v>
      </c>
      <c r="G82" s="82">
        <f>SUM(G5,G15,G26,G47,G64,G69,G79)</f>
        <v>0</v>
      </c>
      <c r="H82" s="82">
        <f>SUM(H5,H15,H26,H47,H64,H69,H79)</f>
        <v>0</v>
      </c>
      <c r="I82" s="82">
        <f>SUM(I5,I15,I26,I47,I64,I69,I79)</f>
        <v>283939407</v>
      </c>
      <c r="J82" s="82">
        <f>SUM(J5,J15,J26,J47,J64,J69,J79)</f>
        <v>19163748</v>
      </c>
      <c r="K82" s="82">
        <f>SUM(K5,K15,K26,K47,K64,K69,K79)</f>
        <v>50938819</v>
      </c>
      <c r="L82" s="82">
        <f>SUM(L5,L15,L26,L47,L64,L69,L79)</f>
        <v>0</v>
      </c>
      <c r="M82" s="82">
        <f>SUM(M5,M15,M26,M47,M64,M69,M79)</f>
        <v>0</v>
      </c>
      <c r="N82" s="82">
        <f>SUM(N5,N15,N26,N47,N64,N69,N79)</f>
        <v>0</v>
      </c>
      <c r="O82" s="82">
        <f>SUM(D82:N82)</f>
        <v>535359751</v>
      </c>
      <c r="P82" s="83">
        <f>(O82/P$84)</f>
        <v>8066.5343388379943</v>
      </c>
      <c r="Q82" s="61"/>
      <c r="R82" s="84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</row>
    <row r="83" spans="1:120">
      <c r="A83" s="85"/>
      <c r="B83" s="86"/>
      <c r="C83" s="86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8"/>
    </row>
    <row r="84" spans="1:120">
      <c r="A84" s="89"/>
      <c r="B84" s="90"/>
      <c r="C84" s="90"/>
      <c r="D84" s="91"/>
      <c r="E84" s="91"/>
      <c r="F84" s="91"/>
      <c r="G84" s="91"/>
      <c r="H84" s="91"/>
      <c r="I84" s="91"/>
      <c r="J84" s="91"/>
      <c r="K84" s="91"/>
      <c r="L84" s="91"/>
      <c r="M84" s="94" t="s">
        <v>199</v>
      </c>
      <c r="N84" s="94"/>
      <c r="O84" s="94"/>
      <c r="P84" s="92">
        <v>66368</v>
      </c>
    </row>
    <row r="85" spans="1:120">
      <c r="A85" s="95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7"/>
    </row>
    <row r="86" spans="1:120" ht="15.75" customHeight="1" thickBot="1">
      <c r="A86" s="98" t="s">
        <v>107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34630588</v>
      </c>
      <c r="E5" s="27">
        <f t="shared" si="0"/>
        <v>3927238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182539</v>
      </c>
      <c r="N5" s="28">
        <f>SUM(D5:M5)</f>
        <v>38740365</v>
      </c>
      <c r="O5" s="33">
        <f t="shared" ref="O5:O36" si="1">(N5/O$75)</f>
        <v>673.81578947368416</v>
      </c>
      <c r="P5" s="6"/>
    </row>
    <row r="6" spans="1:133">
      <c r="A6" s="12"/>
      <c r="B6" s="25">
        <v>311</v>
      </c>
      <c r="C6" s="20" t="s">
        <v>3</v>
      </c>
      <c r="D6" s="46">
        <v>21632730</v>
      </c>
      <c r="E6" s="46">
        <v>78960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182539</v>
      </c>
      <c r="N6" s="46">
        <f>SUM(D6:M6)</f>
        <v>21894229</v>
      </c>
      <c r="O6" s="47">
        <f t="shared" si="1"/>
        <v>380.8089365846871</v>
      </c>
      <c r="P6" s="9"/>
    </row>
    <row r="7" spans="1:133">
      <c r="A7" s="12"/>
      <c r="B7" s="25">
        <v>312.10000000000002</v>
      </c>
      <c r="C7" s="20" t="s">
        <v>11</v>
      </c>
      <c r="D7" s="46">
        <v>89235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89235</v>
      </c>
      <c r="O7" s="47">
        <f t="shared" si="1"/>
        <v>1.552074999130344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3848278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3848278</v>
      </c>
      <c r="O8" s="47">
        <f t="shared" si="1"/>
        <v>66.933558284342709</v>
      </c>
      <c r="P8" s="9"/>
    </row>
    <row r="9" spans="1:133">
      <c r="A9" s="12"/>
      <c r="B9" s="25">
        <v>312.51</v>
      </c>
      <c r="C9" s="20" t="s">
        <v>99</v>
      </c>
      <c r="D9" s="46">
        <v>450141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450141</v>
      </c>
      <c r="O9" s="47">
        <f t="shared" si="1"/>
        <v>7.8293561067241795</v>
      </c>
      <c r="P9" s="9"/>
    </row>
    <row r="10" spans="1:133">
      <c r="A10" s="12"/>
      <c r="B10" s="25">
        <v>312.52</v>
      </c>
      <c r="C10" s="20" t="s">
        <v>131</v>
      </c>
      <c r="D10" s="46">
        <v>440294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440294</v>
      </c>
      <c r="O10" s="47">
        <f t="shared" si="1"/>
        <v>7.658086061154207</v>
      </c>
      <c r="P10" s="9"/>
    </row>
    <row r="11" spans="1:133">
      <c r="A11" s="12"/>
      <c r="B11" s="25">
        <v>314.10000000000002</v>
      </c>
      <c r="C11" s="20" t="s">
        <v>14</v>
      </c>
      <c r="D11" s="46">
        <v>8404440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8404440</v>
      </c>
      <c r="O11" s="47">
        <f t="shared" si="1"/>
        <v>146.17942741851323</v>
      </c>
      <c r="P11" s="9"/>
    </row>
    <row r="12" spans="1:133">
      <c r="A12" s="12"/>
      <c r="B12" s="25">
        <v>314.39999999999998</v>
      </c>
      <c r="C12" s="20" t="s">
        <v>15</v>
      </c>
      <c r="D12" s="46">
        <v>259560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259560</v>
      </c>
      <c r="O12" s="47">
        <f t="shared" si="1"/>
        <v>4.5145580408390442</v>
      </c>
      <c r="P12" s="9"/>
    </row>
    <row r="13" spans="1:133">
      <c r="A13" s="12"/>
      <c r="B13" s="25">
        <v>315</v>
      </c>
      <c r="C13" s="20" t="s">
        <v>132</v>
      </c>
      <c r="D13" s="46">
        <v>2950539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2950539</v>
      </c>
      <c r="O13" s="47">
        <f t="shared" si="1"/>
        <v>51.31907677322851</v>
      </c>
      <c r="P13" s="9"/>
    </row>
    <row r="14" spans="1:133">
      <c r="A14" s="12"/>
      <c r="B14" s="25">
        <v>316</v>
      </c>
      <c r="C14" s="20" t="s">
        <v>133</v>
      </c>
      <c r="D14" s="46">
        <v>403649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403649</v>
      </c>
      <c r="O14" s="47">
        <f t="shared" si="1"/>
        <v>7.0207152050648762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1918469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1675230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3593699</v>
      </c>
      <c r="O15" s="45">
        <f t="shared" si="1"/>
        <v>62.505635370647369</v>
      </c>
      <c r="P15" s="10"/>
    </row>
    <row r="16" spans="1:133">
      <c r="A16" s="12"/>
      <c r="B16" s="25">
        <v>322</v>
      </c>
      <c r="C16" s="20" t="s">
        <v>0</v>
      </c>
      <c r="D16" s="46">
        <v>931101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931101</v>
      </c>
      <c r="O16" s="47">
        <f t="shared" si="1"/>
        <v>16.194750756600691</v>
      </c>
      <c r="P16" s="9"/>
    </row>
    <row r="17" spans="1:16">
      <c r="A17" s="12"/>
      <c r="B17" s="25">
        <v>323.10000000000002</v>
      </c>
      <c r="C17" s="20" t="s">
        <v>18</v>
      </c>
      <c r="D17" s="46">
        <v>364479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364479</v>
      </c>
      <c r="O17" s="47">
        <f t="shared" si="1"/>
        <v>6.3394267227884651</v>
      </c>
      <c r="P17" s="9"/>
    </row>
    <row r="18" spans="1:16">
      <c r="A18" s="12"/>
      <c r="B18" s="25">
        <v>323.39999999999998</v>
      </c>
      <c r="C18" s="20" t="s">
        <v>19</v>
      </c>
      <c r="D18" s="46">
        <v>438479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438479</v>
      </c>
      <c r="O18" s="47">
        <f t="shared" si="1"/>
        <v>7.6265175496573558</v>
      </c>
      <c r="P18" s="9"/>
    </row>
    <row r="19" spans="1:16">
      <c r="A19" s="12"/>
      <c r="B19" s="25">
        <v>324.11</v>
      </c>
      <c r="C19" s="20" t="s">
        <v>20</v>
      </c>
      <c r="D19" s="46">
        <v>23546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23546</v>
      </c>
      <c r="O19" s="47">
        <f t="shared" si="1"/>
        <v>0.4095383866142554</v>
      </c>
      <c r="P19" s="9"/>
    </row>
    <row r="20" spans="1:16">
      <c r="A20" s="12"/>
      <c r="B20" s="25">
        <v>324.12</v>
      </c>
      <c r="C20" s="20" t="s">
        <v>21</v>
      </c>
      <c r="D20" s="46">
        <v>91487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91487</v>
      </c>
      <c r="O20" s="47">
        <f t="shared" si="1"/>
        <v>1.5912443037534352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1675230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1675230</v>
      </c>
      <c r="O21" s="47">
        <f t="shared" si="1"/>
        <v>29.137475214805022</v>
      </c>
      <c r="P21" s="9"/>
    </row>
    <row r="22" spans="1:16">
      <c r="A22" s="12"/>
      <c r="B22" s="25">
        <v>329</v>
      </c>
      <c r="C22" s="20" t="s">
        <v>25</v>
      </c>
      <c r="D22" s="46">
        <v>69377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69377</v>
      </c>
      <c r="O22" s="47">
        <f t="shared" si="1"/>
        <v>1.206682436428149</v>
      </c>
      <c r="P22" s="9"/>
    </row>
    <row r="23" spans="1:16" ht="15.75">
      <c r="A23" s="29" t="s">
        <v>27</v>
      </c>
      <c r="B23" s="30"/>
      <c r="C23" s="31"/>
      <c r="D23" s="32">
        <f t="shared" ref="D23:M23" si="5">SUM(D24:D40)</f>
        <v>8992554</v>
      </c>
      <c r="E23" s="32">
        <f t="shared" si="5"/>
        <v>97023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2229817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11319394</v>
      </c>
      <c r="O23" s="45">
        <f t="shared" si="1"/>
        <v>196.87957004209136</v>
      </c>
      <c r="P23" s="10"/>
    </row>
    <row r="24" spans="1:16">
      <c r="A24" s="12"/>
      <c r="B24" s="25">
        <v>331.2</v>
      </c>
      <c r="C24" s="20" t="s">
        <v>26</v>
      </c>
      <c r="D24" s="46">
        <v>198995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198995</v>
      </c>
      <c r="O24" s="47">
        <f t="shared" si="1"/>
        <v>3.461143771523985</v>
      </c>
      <c r="P24" s="9"/>
    </row>
    <row r="25" spans="1:16">
      <c r="A25" s="12"/>
      <c r="B25" s="25">
        <v>331.42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1240021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1240021</v>
      </c>
      <c r="O25" s="47">
        <f t="shared" si="1"/>
        <v>21.567833165199847</v>
      </c>
      <c r="P25" s="9"/>
    </row>
    <row r="26" spans="1:16">
      <c r="A26" s="12"/>
      <c r="B26" s="25">
        <v>331.49</v>
      </c>
      <c r="C26" s="20" t="s">
        <v>33</v>
      </c>
      <c r="D26" s="46">
        <v>606534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606534</v>
      </c>
      <c r="O26" s="47">
        <f t="shared" si="1"/>
        <v>10.549518210595888</v>
      </c>
      <c r="P26" s="9"/>
    </row>
    <row r="27" spans="1:16">
      <c r="A27" s="12"/>
      <c r="B27" s="25">
        <v>331.5</v>
      </c>
      <c r="C27" s="20" t="s">
        <v>28</v>
      </c>
      <c r="D27" s="46">
        <v>587121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587121</v>
      </c>
      <c r="O27" s="47">
        <f t="shared" si="1"/>
        <v>10.211865585974188</v>
      </c>
      <c r="P27" s="9"/>
    </row>
    <row r="28" spans="1:16">
      <c r="A28" s="12"/>
      <c r="B28" s="25">
        <v>334.2</v>
      </c>
      <c r="C28" s="20" t="s">
        <v>29</v>
      </c>
      <c r="D28" s="46">
        <v>75234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75234</v>
      </c>
      <c r="O28" s="47">
        <f t="shared" si="1"/>
        <v>1.3085539360628935</v>
      </c>
      <c r="P28" s="9"/>
    </row>
    <row r="29" spans="1:16">
      <c r="A29" s="12"/>
      <c r="B29" s="25">
        <v>334.36</v>
      </c>
      <c r="C29" s="20" t="s">
        <v>34</v>
      </c>
      <c r="D29" s="46">
        <v>0</v>
      </c>
      <c r="E29" s="46">
        <v>97023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97023</v>
      </c>
      <c r="O29" s="47">
        <f t="shared" si="1"/>
        <v>1.6875326120986538</v>
      </c>
      <c r="P29" s="9"/>
    </row>
    <row r="30" spans="1:16">
      <c r="A30" s="12"/>
      <c r="B30" s="25">
        <v>334.41</v>
      </c>
      <c r="C30" s="20" t="s">
        <v>35</v>
      </c>
      <c r="D30" s="46">
        <v>2038261</v>
      </c>
      <c r="E30" s="46">
        <v>0</v>
      </c>
      <c r="F30" s="46">
        <v>0</v>
      </c>
      <c r="G30" s="46">
        <v>0</v>
      </c>
      <c r="H30" s="46">
        <v>0</v>
      </c>
      <c r="I30" s="46">
        <v>133315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2171576</v>
      </c>
      <c r="O30" s="47">
        <f t="shared" si="1"/>
        <v>37.770480397954572</v>
      </c>
      <c r="P30" s="9"/>
    </row>
    <row r="31" spans="1:16">
      <c r="A31" s="12"/>
      <c r="B31" s="25">
        <v>334.42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611666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611666</v>
      </c>
      <c r="O31" s="47">
        <f t="shared" si="1"/>
        <v>10.638779698751174</v>
      </c>
      <c r="P31" s="9"/>
    </row>
    <row r="32" spans="1:16">
      <c r="A32" s="12"/>
      <c r="B32" s="25">
        <v>334.5</v>
      </c>
      <c r="C32" s="20" t="s">
        <v>112</v>
      </c>
      <c r="D32" s="46">
        <v>8118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8118</v>
      </c>
      <c r="O32" s="47">
        <f t="shared" si="1"/>
        <v>0.14119734233137371</v>
      </c>
      <c r="P32" s="9"/>
    </row>
    <row r="33" spans="1:16">
      <c r="A33" s="12"/>
      <c r="B33" s="25">
        <v>334.7</v>
      </c>
      <c r="C33" s="20" t="s">
        <v>39</v>
      </c>
      <c r="D33" s="46">
        <v>61355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61355</v>
      </c>
      <c r="O33" s="47">
        <f t="shared" si="1"/>
        <v>1.0671548335478485</v>
      </c>
      <c r="P33" s="9"/>
    </row>
    <row r="34" spans="1:16">
      <c r="A34" s="12"/>
      <c r="B34" s="25">
        <v>335.12</v>
      </c>
      <c r="C34" s="20" t="s">
        <v>134</v>
      </c>
      <c r="D34" s="46">
        <v>1719951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1719951</v>
      </c>
      <c r="O34" s="47">
        <f t="shared" si="1"/>
        <v>29.915312902215884</v>
      </c>
      <c r="P34" s="9"/>
    </row>
    <row r="35" spans="1:16">
      <c r="A35" s="12"/>
      <c r="B35" s="25">
        <v>335.14</v>
      </c>
      <c r="C35" s="20" t="s">
        <v>148</v>
      </c>
      <c r="D35" s="46">
        <v>43667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43667</v>
      </c>
      <c r="O35" s="47">
        <f t="shared" si="1"/>
        <v>0.75950533968761957</v>
      </c>
      <c r="P35" s="9"/>
    </row>
    <row r="36" spans="1:16">
      <c r="A36" s="12"/>
      <c r="B36" s="25">
        <v>335.15</v>
      </c>
      <c r="C36" s="20" t="s">
        <v>149</v>
      </c>
      <c r="D36" s="46">
        <v>77123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77123</v>
      </c>
      <c r="O36" s="47">
        <f t="shared" si="1"/>
        <v>1.3414095383866143</v>
      </c>
      <c r="P36" s="9"/>
    </row>
    <row r="37" spans="1:16">
      <c r="A37" s="12"/>
      <c r="B37" s="25">
        <v>335.18</v>
      </c>
      <c r="C37" s="20" t="s">
        <v>135</v>
      </c>
      <c r="D37" s="46">
        <v>3443315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3443315</v>
      </c>
      <c r="O37" s="47">
        <f t="shared" ref="O37:O68" si="7">(N37/O$75)</f>
        <v>59.889988520541273</v>
      </c>
      <c r="P37" s="9"/>
    </row>
    <row r="38" spans="1:16">
      <c r="A38" s="12"/>
      <c r="B38" s="25">
        <v>337.2</v>
      </c>
      <c r="C38" s="20" t="s">
        <v>46</v>
      </c>
      <c r="D38" s="46">
        <v>117880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117880</v>
      </c>
      <c r="O38" s="47">
        <f t="shared" si="7"/>
        <v>2.0503009009635789</v>
      </c>
      <c r="P38" s="9"/>
    </row>
    <row r="39" spans="1:16">
      <c r="A39" s="12"/>
      <c r="B39" s="25">
        <v>337.4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244815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244815</v>
      </c>
      <c r="O39" s="47">
        <f t="shared" si="7"/>
        <v>4.2580964970257762</v>
      </c>
      <c r="P39" s="9"/>
    </row>
    <row r="40" spans="1:16">
      <c r="A40" s="12"/>
      <c r="B40" s="25">
        <v>337.7</v>
      </c>
      <c r="C40" s="20" t="s">
        <v>113</v>
      </c>
      <c r="D40" s="46">
        <v>15000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15000</v>
      </c>
      <c r="O40" s="47">
        <f t="shared" si="7"/>
        <v>0.26089678923018056</v>
      </c>
      <c r="P40" s="9"/>
    </row>
    <row r="41" spans="1:16" ht="15.75">
      <c r="A41" s="29" t="s">
        <v>56</v>
      </c>
      <c r="B41" s="30"/>
      <c r="C41" s="31"/>
      <c r="D41" s="32">
        <f t="shared" ref="D41:M41" si="8">SUM(D42:D57)</f>
        <v>14332071</v>
      </c>
      <c r="E41" s="32">
        <f t="shared" si="8"/>
        <v>4819491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190729369</v>
      </c>
      <c r="J41" s="32">
        <f t="shared" si="8"/>
        <v>15572147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225453078</v>
      </c>
      <c r="O41" s="45">
        <f t="shared" si="7"/>
        <v>3921.3322781507636</v>
      </c>
      <c r="P41" s="10"/>
    </row>
    <row r="42" spans="1:16">
      <c r="A42" s="12"/>
      <c r="B42" s="25">
        <v>341.2</v>
      </c>
      <c r="C42" s="20" t="s">
        <v>136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15572147</v>
      </c>
      <c r="K42" s="46">
        <v>0</v>
      </c>
      <c r="L42" s="46">
        <v>0</v>
      </c>
      <c r="M42" s="46">
        <v>0</v>
      </c>
      <c r="N42" s="46">
        <f t="shared" ref="N42:N57" si="9">SUM(D42:M42)</f>
        <v>15572147</v>
      </c>
      <c r="O42" s="47">
        <f t="shared" si="7"/>
        <v>270.84821024802591</v>
      </c>
      <c r="P42" s="9"/>
    </row>
    <row r="43" spans="1:16">
      <c r="A43" s="12"/>
      <c r="B43" s="25">
        <v>341.9</v>
      </c>
      <c r="C43" s="20" t="s">
        <v>137</v>
      </c>
      <c r="D43" s="46">
        <v>1272553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1272553</v>
      </c>
      <c r="O43" s="47">
        <f t="shared" si="7"/>
        <v>22.133666121682264</v>
      </c>
      <c r="P43" s="9"/>
    </row>
    <row r="44" spans="1:16">
      <c r="A44" s="12"/>
      <c r="B44" s="25">
        <v>342.1</v>
      </c>
      <c r="C44" s="20" t="s">
        <v>61</v>
      </c>
      <c r="D44" s="46">
        <v>911467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911467</v>
      </c>
      <c r="O44" s="47">
        <f t="shared" si="7"/>
        <v>15.853254252617665</v>
      </c>
      <c r="P44" s="9"/>
    </row>
    <row r="45" spans="1:16">
      <c r="A45" s="12"/>
      <c r="B45" s="25">
        <v>342.2</v>
      </c>
      <c r="C45" s="20" t="s">
        <v>62</v>
      </c>
      <c r="D45" s="46">
        <v>7758718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7758718</v>
      </c>
      <c r="O45" s="47">
        <f t="shared" si="7"/>
        <v>134.94830764949387</v>
      </c>
      <c r="P45" s="9"/>
    </row>
    <row r="46" spans="1:16">
      <c r="A46" s="12"/>
      <c r="B46" s="25">
        <v>343.1</v>
      </c>
      <c r="C46" s="20" t="s">
        <v>63</v>
      </c>
      <c r="D46" s="46">
        <v>3495274</v>
      </c>
      <c r="E46" s="46">
        <v>0</v>
      </c>
      <c r="F46" s="46">
        <v>0</v>
      </c>
      <c r="G46" s="46">
        <v>0</v>
      </c>
      <c r="H46" s="46">
        <v>0</v>
      </c>
      <c r="I46" s="46">
        <v>148054911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151550185</v>
      </c>
      <c r="O46" s="47">
        <f t="shared" si="7"/>
        <v>2635.9304449159913</v>
      </c>
      <c r="P46" s="9"/>
    </row>
    <row r="47" spans="1:16">
      <c r="A47" s="12"/>
      <c r="B47" s="25">
        <v>343.4</v>
      </c>
      <c r="C47" s="20" t="s">
        <v>64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10196347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10196347</v>
      </c>
      <c r="O47" s="47">
        <f t="shared" si="7"/>
        <v>177.34627961178558</v>
      </c>
      <c r="P47" s="9"/>
    </row>
    <row r="48" spans="1:16">
      <c r="A48" s="12"/>
      <c r="B48" s="25">
        <v>343.6</v>
      </c>
      <c r="C48" s="20" t="s">
        <v>65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27489366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27489366</v>
      </c>
      <c r="O48" s="47">
        <f t="shared" si="7"/>
        <v>478.12582182488609</v>
      </c>
      <c r="P48" s="9"/>
    </row>
    <row r="49" spans="1:16">
      <c r="A49" s="12"/>
      <c r="B49" s="25">
        <v>343.9</v>
      </c>
      <c r="C49" s="20" t="s">
        <v>66</v>
      </c>
      <c r="D49" s="46">
        <v>0</v>
      </c>
      <c r="E49" s="46">
        <v>4819491</v>
      </c>
      <c r="F49" s="46">
        <v>0</v>
      </c>
      <c r="G49" s="46">
        <v>0</v>
      </c>
      <c r="H49" s="46">
        <v>0</v>
      </c>
      <c r="I49" s="46">
        <v>2709099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7528590</v>
      </c>
      <c r="O49" s="47">
        <f t="shared" si="7"/>
        <v>130.945663895363</v>
      </c>
      <c r="P49" s="9"/>
    </row>
    <row r="50" spans="1:16">
      <c r="A50" s="12"/>
      <c r="B50" s="25">
        <v>344.1</v>
      </c>
      <c r="C50" s="20" t="s">
        <v>138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771726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771726</v>
      </c>
      <c r="O50" s="47">
        <f t="shared" si="7"/>
        <v>13.422722371030021</v>
      </c>
      <c r="P50" s="9"/>
    </row>
    <row r="51" spans="1:16">
      <c r="A51" s="12"/>
      <c r="B51" s="25">
        <v>344.3</v>
      </c>
      <c r="C51" s="20" t="s">
        <v>139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347735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347735</v>
      </c>
      <c r="O51" s="47">
        <f t="shared" si="7"/>
        <v>6.0481963335304556</v>
      </c>
      <c r="P51" s="9"/>
    </row>
    <row r="52" spans="1:16">
      <c r="A52" s="12"/>
      <c r="B52" s="25">
        <v>344.5</v>
      </c>
      <c r="C52" s="20" t="s">
        <v>140</v>
      </c>
      <c r="D52" s="46">
        <v>54120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54120</v>
      </c>
      <c r="O52" s="47">
        <f t="shared" si="7"/>
        <v>0.94131561554249144</v>
      </c>
      <c r="P52" s="9"/>
    </row>
    <row r="53" spans="1:16">
      <c r="A53" s="12"/>
      <c r="B53" s="25">
        <v>345.1</v>
      </c>
      <c r="C53" s="20" t="s">
        <v>70</v>
      </c>
      <c r="D53" s="46">
        <v>73697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73697</v>
      </c>
      <c r="O53" s="47">
        <f t="shared" si="7"/>
        <v>1.2818207117264411</v>
      </c>
      <c r="P53" s="9"/>
    </row>
    <row r="54" spans="1:16">
      <c r="A54" s="12"/>
      <c r="B54" s="25">
        <v>347.2</v>
      </c>
      <c r="C54" s="20" t="s">
        <v>71</v>
      </c>
      <c r="D54" s="46">
        <v>172944</v>
      </c>
      <c r="E54" s="46">
        <v>0</v>
      </c>
      <c r="F54" s="46">
        <v>0</v>
      </c>
      <c r="G54" s="46">
        <v>0</v>
      </c>
      <c r="H54" s="46">
        <v>0</v>
      </c>
      <c r="I54" s="46">
        <v>1160185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1333129</v>
      </c>
      <c r="O54" s="47">
        <f t="shared" si="7"/>
        <v>23.187271715309425</v>
      </c>
      <c r="P54" s="9"/>
    </row>
    <row r="55" spans="1:16">
      <c r="A55" s="12"/>
      <c r="B55" s="25">
        <v>347.5</v>
      </c>
      <c r="C55" s="20" t="s">
        <v>72</v>
      </c>
      <c r="D55" s="46">
        <v>176324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176324</v>
      </c>
      <c r="O55" s="47">
        <f t="shared" si="7"/>
        <v>3.0668243642814903</v>
      </c>
      <c r="P55" s="9"/>
    </row>
    <row r="56" spans="1:16">
      <c r="A56" s="12"/>
      <c r="B56" s="25">
        <v>347.9</v>
      </c>
      <c r="C56" s="20" t="s">
        <v>73</v>
      </c>
      <c r="D56" s="46">
        <v>287419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287419</v>
      </c>
      <c r="O56" s="47">
        <f t="shared" si="7"/>
        <v>4.9991129509166177</v>
      </c>
      <c r="P56" s="9"/>
    </row>
    <row r="57" spans="1:16">
      <c r="A57" s="12"/>
      <c r="B57" s="25">
        <v>349</v>
      </c>
      <c r="C57" s="20" t="s">
        <v>1</v>
      </c>
      <c r="D57" s="46">
        <v>129555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129555</v>
      </c>
      <c r="O57" s="47">
        <f t="shared" si="7"/>
        <v>2.2533655685810694</v>
      </c>
      <c r="P57" s="9"/>
    </row>
    <row r="58" spans="1:16" ht="15.75">
      <c r="A58" s="29" t="s">
        <v>57</v>
      </c>
      <c r="B58" s="30"/>
      <c r="C58" s="31"/>
      <c r="D58" s="32">
        <f t="shared" ref="D58:M58" si="10">SUM(D59:D61)</f>
        <v>662904</v>
      </c>
      <c r="E58" s="32">
        <f t="shared" si="10"/>
        <v>0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0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ref="N58:N63" si="11">SUM(D58:M58)</f>
        <v>662904</v>
      </c>
      <c r="O58" s="45">
        <f t="shared" si="7"/>
        <v>11.529968344522906</v>
      </c>
      <c r="P58" s="10"/>
    </row>
    <row r="59" spans="1:16">
      <c r="A59" s="13"/>
      <c r="B59" s="39">
        <v>351.9</v>
      </c>
      <c r="C59" s="21" t="s">
        <v>141</v>
      </c>
      <c r="D59" s="46">
        <v>176504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176504</v>
      </c>
      <c r="O59" s="47">
        <f t="shared" si="7"/>
        <v>3.0699551257522524</v>
      </c>
      <c r="P59" s="9"/>
    </row>
    <row r="60" spans="1:16">
      <c r="A60" s="13"/>
      <c r="B60" s="39">
        <v>354</v>
      </c>
      <c r="C60" s="21" t="s">
        <v>76</v>
      </c>
      <c r="D60" s="46">
        <v>260711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260711</v>
      </c>
      <c r="O60" s="47">
        <f t="shared" si="7"/>
        <v>4.5345775211326398</v>
      </c>
      <c r="P60" s="9"/>
    </row>
    <row r="61" spans="1:16">
      <c r="A61" s="13"/>
      <c r="B61" s="39">
        <v>359</v>
      </c>
      <c r="C61" s="21" t="s">
        <v>77</v>
      </c>
      <c r="D61" s="46">
        <v>225689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225689</v>
      </c>
      <c r="O61" s="47">
        <f t="shared" si="7"/>
        <v>3.9254356976380143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SUM(D63:D70)</f>
        <v>787870</v>
      </c>
      <c r="E62" s="32">
        <f t="shared" si="12"/>
        <v>367492</v>
      </c>
      <c r="F62" s="32">
        <f t="shared" si="12"/>
        <v>12859</v>
      </c>
      <c r="G62" s="32">
        <f t="shared" si="12"/>
        <v>19948</v>
      </c>
      <c r="H62" s="32">
        <f t="shared" si="12"/>
        <v>0</v>
      </c>
      <c r="I62" s="32">
        <f t="shared" si="12"/>
        <v>2947032</v>
      </c>
      <c r="J62" s="32">
        <f t="shared" si="12"/>
        <v>313193</v>
      </c>
      <c r="K62" s="32">
        <f t="shared" si="12"/>
        <v>38104270</v>
      </c>
      <c r="L62" s="32">
        <f t="shared" si="12"/>
        <v>0</v>
      </c>
      <c r="M62" s="32">
        <f t="shared" si="12"/>
        <v>47290</v>
      </c>
      <c r="N62" s="32">
        <f t="shared" si="11"/>
        <v>42599954</v>
      </c>
      <c r="O62" s="45">
        <f t="shared" si="7"/>
        <v>740.94608133022575</v>
      </c>
      <c r="P62" s="10"/>
    </row>
    <row r="63" spans="1:16">
      <c r="A63" s="12"/>
      <c r="B63" s="25">
        <v>361.1</v>
      </c>
      <c r="C63" s="20" t="s">
        <v>79</v>
      </c>
      <c r="D63" s="46">
        <v>570146</v>
      </c>
      <c r="E63" s="46">
        <v>170476</v>
      </c>
      <c r="F63" s="46">
        <v>19293</v>
      </c>
      <c r="G63" s="46">
        <v>16356</v>
      </c>
      <c r="H63" s="46">
        <v>0</v>
      </c>
      <c r="I63" s="46">
        <v>1703286</v>
      </c>
      <c r="J63" s="46">
        <v>379938</v>
      </c>
      <c r="K63" s="46">
        <v>1578078</v>
      </c>
      <c r="L63" s="46">
        <v>0</v>
      </c>
      <c r="M63" s="46">
        <v>55052</v>
      </c>
      <c r="N63" s="46">
        <f t="shared" si="11"/>
        <v>4492625</v>
      </c>
      <c r="O63" s="47">
        <f t="shared" si="7"/>
        <v>78.140762514349319</v>
      </c>
      <c r="P63" s="9"/>
    </row>
    <row r="64" spans="1:16">
      <c r="A64" s="12"/>
      <c r="B64" s="25">
        <v>361.4</v>
      </c>
      <c r="C64" s="20" t="s">
        <v>142</v>
      </c>
      <c r="D64" s="46">
        <v>-50856</v>
      </c>
      <c r="E64" s="46">
        <v>-24788</v>
      </c>
      <c r="F64" s="46">
        <v>-6434</v>
      </c>
      <c r="G64" s="46">
        <v>3592</v>
      </c>
      <c r="H64" s="46">
        <v>0</v>
      </c>
      <c r="I64" s="46">
        <v>-196185</v>
      </c>
      <c r="J64" s="46">
        <v>-63950</v>
      </c>
      <c r="K64" s="46">
        <v>18333059</v>
      </c>
      <c r="L64" s="46">
        <v>0</v>
      </c>
      <c r="M64" s="46">
        <v>-7762</v>
      </c>
      <c r="N64" s="46">
        <f t="shared" ref="N64:N70" si="13">SUM(D64:M64)</f>
        <v>17986676</v>
      </c>
      <c r="O64" s="47">
        <f t="shared" si="7"/>
        <v>312.8444011549031</v>
      </c>
      <c r="P64" s="9"/>
    </row>
    <row r="65" spans="1:119">
      <c r="A65" s="12"/>
      <c r="B65" s="25">
        <v>362</v>
      </c>
      <c r="C65" s="20" t="s">
        <v>82</v>
      </c>
      <c r="D65" s="46">
        <v>117852</v>
      </c>
      <c r="E65" s="46">
        <v>0</v>
      </c>
      <c r="F65" s="46">
        <v>0</v>
      </c>
      <c r="G65" s="46">
        <v>0</v>
      </c>
      <c r="H65" s="46">
        <v>0</v>
      </c>
      <c r="I65" s="46">
        <v>46152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164004</v>
      </c>
      <c r="O65" s="47">
        <f t="shared" si="7"/>
        <v>2.8525411347271019</v>
      </c>
      <c r="P65" s="9"/>
    </row>
    <row r="66" spans="1:119">
      <c r="A66" s="12"/>
      <c r="B66" s="25">
        <v>364</v>
      </c>
      <c r="C66" s="20" t="s">
        <v>143</v>
      </c>
      <c r="D66" s="46">
        <v>18002</v>
      </c>
      <c r="E66" s="46">
        <v>0</v>
      </c>
      <c r="F66" s="46">
        <v>0</v>
      </c>
      <c r="G66" s="46">
        <v>0</v>
      </c>
      <c r="H66" s="46">
        <v>0</v>
      </c>
      <c r="I66" s="46">
        <v>103655</v>
      </c>
      <c r="J66" s="46">
        <v>-2795</v>
      </c>
      <c r="K66" s="46">
        <v>0</v>
      </c>
      <c r="L66" s="46">
        <v>0</v>
      </c>
      <c r="M66" s="46">
        <v>0</v>
      </c>
      <c r="N66" s="46">
        <f t="shared" si="13"/>
        <v>118862</v>
      </c>
      <c r="O66" s="47">
        <f t="shared" si="7"/>
        <v>2.0673809440985145</v>
      </c>
      <c r="P66" s="9"/>
    </row>
    <row r="67" spans="1:119">
      <c r="A67" s="12"/>
      <c r="B67" s="25">
        <v>365</v>
      </c>
      <c r="C67" s="20" t="s">
        <v>144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13594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13594</v>
      </c>
      <c r="O67" s="47">
        <f t="shared" si="7"/>
        <v>0.23644206351967162</v>
      </c>
      <c r="P67" s="9"/>
    </row>
    <row r="68" spans="1:119">
      <c r="A68" s="12"/>
      <c r="B68" s="25">
        <v>366</v>
      </c>
      <c r="C68" s="20" t="s">
        <v>85</v>
      </c>
      <c r="D68" s="46">
        <v>113672</v>
      </c>
      <c r="E68" s="46">
        <v>0</v>
      </c>
      <c r="F68" s="46">
        <v>0</v>
      </c>
      <c r="G68" s="46">
        <v>0</v>
      </c>
      <c r="H68" s="46">
        <v>0</v>
      </c>
      <c r="I68" s="46">
        <v>1581</v>
      </c>
      <c r="J68" s="46">
        <v>0</v>
      </c>
      <c r="K68" s="46">
        <v>2752358</v>
      </c>
      <c r="L68" s="46">
        <v>0</v>
      </c>
      <c r="M68" s="46">
        <v>0</v>
      </c>
      <c r="N68" s="46">
        <f t="shared" si="13"/>
        <v>2867611</v>
      </c>
      <c r="O68" s="47">
        <f t="shared" si="7"/>
        <v>49.876700177409816</v>
      </c>
      <c r="P68" s="9"/>
    </row>
    <row r="69" spans="1:119">
      <c r="A69" s="12"/>
      <c r="B69" s="25">
        <v>368</v>
      </c>
      <c r="C69" s="20" t="s">
        <v>87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15440775</v>
      </c>
      <c r="L69" s="46">
        <v>0</v>
      </c>
      <c r="M69" s="46">
        <v>0</v>
      </c>
      <c r="N69" s="46">
        <f t="shared" si="13"/>
        <v>15440775</v>
      </c>
      <c r="O69" s="47">
        <f>(N69/O$75)</f>
        <v>268.56324138170942</v>
      </c>
      <c r="P69" s="9"/>
    </row>
    <row r="70" spans="1:119">
      <c r="A70" s="12"/>
      <c r="B70" s="25">
        <v>369.9</v>
      </c>
      <c r="C70" s="20" t="s">
        <v>89</v>
      </c>
      <c r="D70" s="46">
        <v>19054</v>
      </c>
      <c r="E70" s="46">
        <v>221804</v>
      </c>
      <c r="F70" s="46">
        <v>0</v>
      </c>
      <c r="G70" s="46">
        <v>0</v>
      </c>
      <c r="H70" s="46">
        <v>0</v>
      </c>
      <c r="I70" s="46">
        <v>1274949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1515807</v>
      </c>
      <c r="O70" s="47">
        <f>(N70/O$75)</f>
        <v>26.364611959508817</v>
      </c>
      <c r="P70" s="9"/>
    </row>
    <row r="71" spans="1:119" ht="15.75">
      <c r="A71" s="29" t="s">
        <v>58</v>
      </c>
      <c r="B71" s="30"/>
      <c r="C71" s="31"/>
      <c r="D71" s="32">
        <f t="shared" ref="D71:M71" si="14">SUM(D72:D72)</f>
        <v>12345518</v>
      </c>
      <c r="E71" s="32">
        <f t="shared" si="14"/>
        <v>0</v>
      </c>
      <c r="F71" s="32">
        <f t="shared" si="14"/>
        <v>3378133</v>
      </c>
      <c r="G71" s="32">
        <f t="shared" si="14"/>
        <v>0</v>
      </c>
      <c r="H71" s="32">
        <f t="shared" si="14"/>
        <v>0</v>
      </c>
      <c r="I71" s="32">
        <f t="shared" si="14"/>
        <v>1191276</v>
      </c>
      <c r="J71" s="32">
        <f t="shared" si="14"/>
        <v>3036736</v>
      </c>
      <c r="K71" s="32">
        <f t="shared" si="14"/>
        <v>0</v>
      </c>
      <c r="L71" s="32">
        <f t="shared" si="14"/>
        <v>0</v>
      </c>
      <c r="M71" s="32">
        <f t="shared" si="14"/>
        <v>297112</v>
      </c>
      <c r="N71" s="32">
        <f>SUM(D71:M71)</f>
        <v>20248775</v>
      </c>
      <c r="O71" s="45">
        <f>(N71/O$75)</f>
        <v>352.18935888962329</v>
      </c>
      <c r="P71" s="9"/>
    </row>
    <row r="72" spans="1:119" ht="15.75" thickBot="1">
      <c r="A72" s="12"/>
      <c r="B72" s="25">
        <v>381</v>
      </c>
      <c r="C72" s="20" t="s">
        <v>90</v>
      </c>
      <c r="D72" s="46">
        <v>12345518</v>
      </c>
      <c r="E72" s="46">
        <v>0</v>
      </c>
      <c r="F72" s="46">
        <v>3378133</v>
      </c>
      <c r="G72" s="46">
        <v>0</v>
      </c>
      <c r="H72" s="46">
        <v>0</v>
      </c>
      <c r="I72" s="46">
        <v>1191276</v>
      </c>
      <c r="J72" s="46">
        <v>3036736</v>
      </c>
      <c r="K72" s="46">
        <v>0</v>
      </c>
      <c r="L72" s="46">
        <v>0</v>
      </c>
      <c r="M72" s="46">
        <v>297112</v>
      </c>
      <c r="N72" s="46">
        <f>SUM(D72:M72)</f>
        <v>20248775</v>
      </c>
      <c r="O72" s="47">
        <f>(N72/O$75)</f>
        <v>352.18935888962329</v>
      </c>
      <c r="P72" s="9"/>
    </row>
    <row r="73" spans="1:119" ht="16.5" thickBot="1">
      <c r="A73" s="14" t="s">
        <v>74</v>
      </c>
      <c r="B73" s="23"/>
      <c r="C73" s="22"/>
      <c r="D73" s="15">
        <f t="shared" ref="D73:M73" si="15">SUM(D5,D15,D23,D41,D58,D62,D71)</f>
        <v>73669974</v>
      </c>
      <c r="E73" s="15">
        <f t="shared" si="15"/>
        <v>9211244</v>
      </c>
      <c r="F73" s="15">
        <f t="shared" si="15"/>
        <v>3390992</v>
      </c>
      <c r="G73" s="15">
        <f t="shared" si="15"/>
        <v>19948</v>
      </c>
      <c r="H73" s="15">
        <f t="shared" si="15"/>
        <v>0</v>
      </c>
      <c r="I73" s="15">
        <f t="shared" si="15"/>
        <v>198772724</v>
      </c>
      <c r="J73" s="15">
        <f t="shared" si="15"/>
        <v>18922076</v>
      </c>
      <c r="K73" s="15">
        <f t="shared" si="15"/>
        <v>38104270</v>
      </c>
      <c r="L73" s="15">
        <f t="shared" si="15"/>
        <v>0</v>
      </c>
      <c r="M73" s="15">
        <f t="shared" si="15"/>
        <v>526941</v>
      </c>
      <c r="N73" s="15">
        <f>SUM(D73:M73)</f>
        <v>342618169</v>
      </c>
      <c r="O73" s="38">
        <f>(N73/O$75)</f>
        <v>5959.1986816015587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150</v>
      </c>
      <c r="M75" s="118"/>
      <c r="N75" s="118"/>
      <c r="O75" s="43">
        <v>57494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107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34241464</v>
      </c>
      <c r="E5" s="27">
        <f t="shared" si="0"/>
        <v>4804530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191850</v>
      </c>
      <c r="N5" s="28">
        <f>SUM(D5:M5)</f>
        <v>39237844</v>
      </c>
      <c r="O5" s="33">
        <f t="shared" ref="O5:O36" si="1">(N5/O$75)</f>
        <v>683.7409866346037</v>
      </c>
      <c r="P5" s="6"/>
    </row>
    <row r="6" spans="1:133">
      <c r="A6" s="12"/>
      <c r="B6" s="25">
        <v>311</v>
      </c>
      <c r="C6" s="20" t="s">
        <v>3</v>
      </c>
      <c r="D6" s="46">
        <v>21052454</v>
      </c>
      <c r="E6" s="46">
        <v>61669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191850</v>
      </c>
      <c r="N6" s="46">
        <f>SUM(D6:M6)</f>
        <v>21305973</v>
      </c>
      <c r="O6" s="47">
        <f t="shared" si="1"/>
        <v>371.26828375764546</v>
      </c>
      <c r="P6" s="9"/>
    </row>
    <row r="7" spans="1:133">
      <c r="A7" s="12"/>
      <c r="B7" s="25">
        <v>312.10000000000002</v>
      </c>
      <c r="C7" s="20" t="s">
        <v>11</v>
      </c>
      <c r="D7" s="46">
        <v>92360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92360</v>
      </c>
      <c r="O7" s="47">
        <f t="shared" si="1"/>
        <v>1.6094237370833115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453533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453533</v>
      </c>
      <c r="O8" s="47">
        <f t="shared" si="1"/>
        <v>7.9030616690191158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4289328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4289328</v>
      </c>
      <c r="O9" s="47">
        <f t="shared" si="1"/>
        <v>74.743896701343516</v>
      </c>
      <c r="P9" s="9"/>
    </row>
    <row r="10" spans="1:133">
      <c r="A10" s="12"/>
      <c r="B10" s="25">
        <v>312.51</v>
      </c>
      <c r="C10" s="20" t="s">
        <v>99</v>
      </c>
      <c r="D10" s="46">
        <v>439116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439116</v>
      </c>
      <c r="O10" s="47">
        <f t="shared" si="1"/>
        <v>7.6518375241779495</v>
      </c>
      <c r="P10" s="9"/>
    </row>
    <row r="11" spans="1:133">
      <c r="A11" s="12"/>
      <c r="B11" s="25">
        <v>312.52</v>
      </c>
      <c r="C11" s="20" t="s">
        <v>131</v>
      </c>
      <c r="D11" s="46">
        <v>413332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413332</v>
      </c>
      <c r="O11" s="47">
        <f t="shared" si="1"/>
        <v>7.2025371599839687</v>
      </c>
      <c r="P11" s="9"/>
    </row>
    <row r="12" spans="1:133">
      <c r="A12" s="12"/>
      <c r="B12" s="25">
        <v>314.10000000000002</v>
      </c>
      <c r="C12" s="20" t="s">
        <v>14</v>
      </c>
      <c r="D12" s="46">
        <v>8369228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8369228</v>
      </c>
      <c r="O12" s="47">
        <f t="shared" si="1"/>
        <v>145.83839545541673</v>
      </c>
      <c r="P12" s="9"/>
    </row>
    <row r="13" spans="1:133">
      <c r="A13" s="12"/>
      <c r="B13" s="25">
        <v>314.39999999999998</v>
      </c>
      <c r="C13" s="20" t="s">
        <v>15</v>
      </c>
      <c r="D13" s="46">
        <v>230217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230217</v>
      </c>
      <c r="O13" s="47">
        <f t="shared" si="1"/>
        <v>4.0116576925087566</v>
      </c>
      <c r="P13" s="9"/>
    </row>
    <row r="14" spans="1:133">
      <c r="A14" s="12"/>
      <c r="B14" s="25">
        <v>315</v>
      </c>
      <c r="C14" s="20" t="s">
        <v>132</v>
      </c>
      <c r="D14" s="46">
        <v>3284777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3284777</v>
      </c>
      <c r="O14" s="47">
        <f t="shared" si="1"/>
        <v>57.239043685852195</v>
      </c>
      <c r="P14" s="9"/>
    </row>
    <row r="15" spans="1:133">
      <c r="A15" s="12"/>
      <c r="B15" s="25">
        <v>316</v>
      </c>
      <c r="C15" s="20" t="s">
        <v>133</v>
      </c>
      <c r="D15" s="46">
        <v>359980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359980</v>
      </c>
      <c r="O15" s="47">
        <f t="shared" si="1"/>
        <v>6.2728492515726559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1601935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486623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8" si="4">SUM(D16:M16)</f>
        <v>2088558</v>
      </c>
      <c r="O16" s="45">
        <f t="shared" si="1"/>
        <v>36.394270479376864</v>
      </c>
      <c r="P16" s="10"/>
    </row>
    <row r="17" spans="1:16">
      <c r="A17" s="12"/>
      <c r="B17" s="25">
        <v>322</v>
      </c>
      <c r="C17" s="20" t="s">
        <v>0</v>
      </c>
      <c r="D17" s="46">
        <v>695873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695873</v>
      </c>
      <c r="O17" s="47">
        <f t="shared" si="1"/>
        <v>12.125969296182062</v>
      </c>
      <c r="P17" s="9"/>
    </row>
    <row r="18" spans="1:16">
      <c r="A18" s="12"/>
      <c r="B18" s="25">
        <v>323.10000000000002</v>
      </c>
      <c r="C18" s="20" t="s">
        <v>18</v>
      </c>
      <c r="D18" s="46">
        <v>340139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340139</v>
      </c>
      <c r="O18" s="47">
        <f t="shared" si="1"/>
        <v>5.927108927108927</v>
      </c>
      <c r="P18" s="9"/>
    </row>
    <row r="19" spans="1:16">
      <c r="A19" s="12"/>
      <c r="B19" s="25">
        <v>323.39999999999998</v>
      </c>
      <c r="C19" s="20" t="s">
        <v>19</v>
      </c>
      <c r="D19" s="46">
        <v>401835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401835</v>
      </c>
      <c r="O19" s="47">
        <f t="shared" si="1"/>
        <v>7.0021956192168959</v>
      </c>
      <c r="P19" s="9"/>
    </row>
    <row r="20" spans="1:16">
      <c r="A20" s="12"/>
      <c r="B20" s="25">
        <v>324.12</v>
      </c>
      <c r="C20" s="20" t="s">
        <v>21</v>
      </c>
      <c r="D20" s="46">
        <v>52934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52934</v>
      </c>
      <c r="O20" s="47">
        <f t="shared" si="1"/>
        <v>0.92240402878700756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486623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486623</v>
      </c>
      <c r="O21" s="47">
        <f t="shared" si="1"/>
        <v>8.4796730966943734</v>
      </c>
      <c r="P21" s="9"/>
    </row>
    <row r="22" spans="1:16">
      <c r="A22" s="12"/>
      <c r="B22" s="25">
        <v>329</v>
      </c>
      <c r="C22" s="20" t="s">
        <v>25</v>
      </c>
      <c r="D22" s="46">
        <v>111154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111154</v>
      </c>
      <c r="O22" s="47">
        <f t="shared" si="1"/>
        <v>1.9369195113875965</v>
      </c>
      <c r="P22" s="9"/>
    </row>
    <row r="23" spans="1:16" ht="15.75">
      <c r="A23" s="29" t="s">
        <v>27</v>
      </c>
      <c r="B23" s="30"/>
      <c r="C23" s="31"/>
      <c r="D23" s="32">
        <f t="shared" ref="D23:M23" si="5">SUM(D24:D38)</f>
        <v>8412964</v>
      </c>
      <c r="E23" s="32">
        <f t="shared" si="5"/>
        <v>1149453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3476715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13039132</v>
      </c>
      <c r="O23" s="45">
        <f t="shared" si="1"/>
        <v>227.21403802254866</v>
      </c>
      <c r="P23" s="10"/>
    </row>
    <row r="24" spans="1:16">
      <c r="A24" s="12"/>
      <c r="B24" s="25">
        <v>331.2</v>
      </c>
      <c r="C24" s="20" t="s">
        <v>26</v>
      </c>
      <c r="D24" s="46">
        <v>775545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775545</v>
      </c>
      <c r="O24" s="47">
        <f t="shared" si="1"/>
        <v>13.514297663233833</v>
      </c>
      <c r="P24" s="9"/>
    </row>
    <row r="25" spans="1:16">
      <c r="A25" s="12"/>
      <c r="B25" s="25">
        <v>331.42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2249043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2249043</v>
      </c>
      <c r="O25" s="47">
        <f t="shared" si="1"/>
        <v>39.190809765277848</v>
      </c>
      <c r="P25" s="9"/>
    </row>
    <row r="26" spans="1:16">
      <c r="A26" s="12"/>
      <c r="B26" s="25">
        <v>331.49</v>
      </c>
      <c r="C26" s="20" t="s">
        <v>33</v>
      </c>
      <c r="D26" s="46">
        <v>483364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483364</v>
      </c>
      <c r="O26" s="47">
        <f t="shared" si="1"/>
        <v>8.42288323139387</v>
      </c>
      <c r="P26" s="9"/>
    </row>
    <row r="27" spans="1:16">
      <c r="A27" s="12"/>
      <c r="B27" s="25">
        <v>331.5</v>
      </c>
      <c r="C27" s="20" t="s">
        <v>28</v>
      </c>
      <c r="D27" s="46">
        <v>421291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421291</v>
      </c>
      <c r="O27" s="47">
        <f t="shared" si="1"/>
        <v>7.3412271071845536</v>
      </c>
      <c r="P27" s="9"/>
    </row>
    <row r="28" spans="1:16">
      <c r="A28" s="12"/>
      <c r="B28" s="25">
        <v>334.2</v>
      </c>
      <c r="C28" s="20" t="s">
        <v>29</v>
      </c>
      <c r="D28" s="46">
        <v>1239093</v>
      </c>
      <c r="E28" s="46">
        <v>781935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2021028</v>
      </c>
      <c r="O28" s="47">
        <f t="shared" si="1"/>
        <v>35.217523132416751</v>
      </c>
      <c r="P28" s="9"/>
    </row>
    <row r="29" spans="1:16">
      <c r="A29" s="12"/>
      <c r="B29" s="25">
        <v>334.36</v>
      </c>
      <c r="C29" s="20" t="s">
        <v>34</v>
      </c>
      <c r="D29" s="46">
        <v>0</v>
      </c>
      <c r="E29" s="46">
        <v>367518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367518</v>
      </c>
      <c r="O29" s="47">
        <f t="shared" si="1"/>
        <v>6.4042030425009147</v>
      </c>
      <c r="P29" s="9"/>
    </row>
    <row r="30" spans="1:16">
      <c r="A30" s="12"/>
      <c r="B30" s="25">
        <v>334.41</v>
      </c>
      <c r="C30" s="20" t="s">
        <v>35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541483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541483</v>
      </c>
      <c r="O30" s="47">
        <f t="shared" si="1"/>
        <v>9.4356387335110732</v>
      </c>
      <c r="P30" s="9"/>
    </row>
    <row r="31" spans="1:16">
      <c r="A31" s="12"/>
      <c r="B31" s="25">
        <v>334.42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490135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490135</v>
      </c>
      <c r="O31" s="47">
        <f t="shared" si="1"/>
        <v>8.5408716259780082</v>
      </c>
      <c r="P31" s="9"/>
    </row>
    <row r="32" spans="1:16">
      <c r="A32" s="12"/>
      <c r="B32" s="25">
        <v>334.7</v>
      </c>
      <c r="C32" s="20" t="s">
        <v>39</v>
      </c>
      <c r="D32" s="46">
        <v>39738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39738</v>
      </c>
      <c r="O32" s="47">
        <f t="shared" si="1"/>
        <v>0.69245647969052226</v>
      </c>
      <c r="P32" s="9"/>
    </row>
    <row r="33" spans="1:16">
      <c r="A33" s="12"/>
      <c r="B33" s="25">
        <v>334.9</v>
      </c>
      <c r="C33" s="20" t="s">
        <v>40</v>
      </c>
      <c r="D33" s="46">
        <v>3476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3476</v>
      </c>
      <c r="O33" s="47">
        <f t="shared" si="1"/>
        <v>6.0571209507379722E-2</v>
      </c>
      <c r="P33" s="9"/>
    </row>
    <row r="34" spans="1:16">
      <c r="A34" s="12"/>
      <c r="B34" s="25">
        <v>335.12</v>
      </c>
      <c r="C34" s="20" t="s">
        <v>134</v>
      </c>
      <c r="D34" s="46">
        <v>1642695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1642695</v>
      </c>
      <c r="O34" s="47">
        <f t="shared" si="1"/>
        <v>28.624862773798945</v>
      </c>
      <c r="P34" s="9"/>
    </row>
    <row r="35" spans="1:16">
      <c r="A35" s="12"/>
      <c r="B35" s="25">
        <v>335.18</v>
      </c>
      <c r="C35" s="20" t="s">
        <v>135</v>
      </c>
      <c r="D35" s="46">
        <v>3198160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3198160</v>
      </c>
      <c r="O35" s="47">
        <f t="shared" si="1"/>
        <v>55.729694878631051</v>
      </c>
      <c r="P35" s="9"/>
    </row>
    <row r="36" spans="1:16">
      <c r="A36" s="12"/>
      <c r="B36" s="25">
        <v>337.2</v>
      </c>
      <c r="C36" s="20" t="s">
        <v>46</v>
      </c>
      <c r="D36" s="46">
        <v>401585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401585</v>
      </c>
      <c r="O36" s="47">
        <f t="shared" si="1"/>
        <v>6.9978392318817848</v>
      </c>
      <c r="P36" s="9"/>
    </row>
    <row r="37" spans="1:16">
      <c r="A37" s="12"/>
      <c r="B37" s="25">
        <v>337.4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196054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196054</v>
      </c>
      <c r="O37" s="47">
        <f t="shared" ref="O37:O68" si="7">(N37/O$75)</f>
        <v>3.4163486503912037</v>
      </c>
      <c r="P37" s="9"/>
    </row>
    <row r="38" spans="1:16">
      <c r="A38" s="12"/>
      <c r="B38" s="25">
        <v>337.5</v>
      </c>
      <c r="C38" s="20" t="s">
        <v>49</v>
      </c>
      <c r="D38" s="46">
        <v>208017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208017</v>
      </c>
      <c r="O38" s="47">
        <f t="shared" si="7"/>
        <v>3.6248104971509227</v>
      </c>
      <c r="P38" s="9"/>
    </row>
    <row r="39" spans="1:16" ht="15.75">
      <c r="A39" s="29" t="s">
        <v>56</v>
      </c>
      <c r="B39" s="30"/>
      <c r="C39" s="31"/>
      <c r="D39" s="32">
        <f t="shared" ref="D39:M39" si="8">SUM(D40:D55)</f>
        <v>14056398</v>
      </c>
      <c r="E39" s="32">
        <f t="shared" si="8"/>
        <v>4665570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188383940</v>
      </c>
      <c r="J39" s="32">
        <f t="shared" si="8"/>
        <v>12099460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219205368</v>
      </c>
      <c r="O39" s="45">
        <f t="shared" si="7"/>
        <v>3819.7739557739555</v>
      </c>
      <c r="P39" s="10"/>
    </row>
    <row r="40" spans="1:16">
      <c r="A40" s="12"/>
      <c r="B40" s="25">
        <v>341.2</v>
      </c>
      <c r="C40" s="20" t="s">
        <v>136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12099460</v>
      </c>
      <c r="K40" s="46">
        <v>0</v>
      </c>
      <c r="L40" s="46">
        <v>0</v>
      </c>
      <c r="M40" s="46">
        <v>0</v>
      </c>
      <c r="N40" s="46">
        <f t="shared" ref="N40:N55" si="9">SUM(D40:M40)</f>
        <v>12099460</v>
      </c>
      <c r="O40" s="47">
        <f t="shared" si="7"/>
        <v>210.83973722271594</v>
      </c>
      <c r="P40" s="9"/>
    </row>
    <row r="41" spans="1:16">
      <c r="A41" s="12"/>
      <c r="B41" s="25">
        <v>341.9</v>
      </c>
      <c r="C41" s="20" t="s">
        <v>137</v>
      </c>
      <c r="D41" s="46">
        <v>462720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462720</v>
      </c>
      <c r="O41" s="47">
        <f t="shared" si="7"/>
        <v>8.0631501908097647</v>
      </c>
      <c r="P41" s="9"/>
    </row>
    <row r="42" spans="1:16">
      <c r="A42" s="12"/>
      <c r="B42" s="25">
        <v>342.1</v>
      </c>
      <c r="C42" s="20" t="s">
        <v>61</v>
      </c>
      <c r="D42" s="46">
        <v>389883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389883</v>
      </c>
      <c r="O42" s="47">
        <f t="shared" si="7"/>
        <v>6.7939254534999218</v>
      </c>
      <c r="P42" s="9"/>
    </row>
    <row r="43" spans="1:16">
      <c r="A43" s="12"/>
      <c r="B43" s="25">
        <v>342.2</v>
      </c>
      <c r="C43" s="20" t="s">
        <v>62</v>
      </c>
      <c r="D43" s="46">
        <v>7892631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7892631</v>
      </c>
      <c r="O43" s="47">
        <f t="shared" si="7"/>
        <v>137.53343091640963</v>
      </c>
      <c r="P43" s="9"/>
    </row>
    <row r="44" spans="1:16">
      <c r="A44" s="12"/>
      <c r="B44" s="25">
        <v>343.1</v>
      </c>
      <c r="C44" s="20" t="s">
        <v>63</v>
      </c>
      <c r="D44" s="46">
        <v>3485992</v>
      </c>
      <c r="E44" s="46">
        <v>0</v>
      </c>
      <c r="F44" s="46">
        <v>0</v>
      </c>
      <c r="G44" s="46">
        <v>0</v>
      </c>
      <c r="H44" s="46">
        <v>0</v>
      </c>
      <c r="I44" s="46">
        <v>147309706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150795698</v>
      </c>
      <c r="O44" s="47">
        <f t="shared" si="7"/>
        <v>2627.6978758255354</v>
      </c>
      <c r="P44" s="9"/>
    </row>
    <row r="45" spans="1:16">
      <c r="A45" s="12"/>
      <c r="B45" s="25">
        <v>343.4</v>
      </c>
      <c r="C45" s="20" t="s">
        <v>64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10033225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10033225</v>
      </c>
      <c r="O45" s="47">
        <f t="shared" si="7"/>
        <v>174.8344572812658</v>
      </c>
      <c r="P45" s="9"/>
    </row>
    <row r="46" spans="1:16">
      <c r="A46" s="12"/>
      <c r="B46" s="25">
        <v>343.6</v>
      </c>
      <c r="C46" s="20" t="s">
        <v>65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26105485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26105485</v>
      </c>
      <c r="O46" s="47">
        <f t="shared" si="7"/>
        <v>454.90241692369352</v>
      </c>
      <c r="P46" s="9"/>
    </row>
    <row r="47" spans="1:16">
      <c r="A47" s="12"/>
      <c r="B47" s="25">
        <v>343.9</v>
      </c>
      <c r="C47" s="20" t="s">
        <v>66</v>
      </c>
      <c r="D47" s="46">
        <v>0</v>
      </c>
      <c r="E47" s="46">
        <v>4665570</v>
      </c>
      <c r="F47" s="46">
        <v>0</v>
      </c>
      <c r="G47" s="46">
        <v>0</v>
      </c>
      <c r="H47" s="46">
        <v>0</v>
      </c>
      <c r="I47" s="46">
        <v>2529847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7195417</v>
      </c>
      <c r="O47" s="47">
        <f t="shared" si="7"/>
        <v>125.38409395856205</v>
      </c>
      <c r="P47" s="9"/>
    </row>
    <row r="48" spans="1:16">
      <c r="A48" s="12"/>
      <c r="B48" s="25">
        <v>344.1</v>
      </c>
      <c r="C48" s="20" t="s">
        <v>138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721493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721493</v>
      </c>
      <c r="O48" s="47">
        <f t="shared" si="7"/>
        <v>12.572411870284212</v>
      </c>
      <c r="P48" s="9"/>
    </row>
    <row r="49" spans="1:16">
      <c r="A49" s="12"/>
      <c r="B49" s="25">
        <v>344.3</v>
      </c>
      <c r="C49" s="20" t="s">
        <v>139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331242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331242</v>
      </c>
      <c r="O49" s="47">
        <f t="shared" si="7"/>
        <v>5.7720738146270065</v>
      </c>
      <c r="P49" s="9"/>
    </row>
    <row r="50" spans="1:16">
      <c r="A50" s="12"/>
      <c r="B50" s="25">
        <v>344.5</v>
      </c>
      <c r="C50" s="20" t="s">
        <v>140</v>
      </c>
      <c r="D50" s="46">
        <v>57630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57630</v>
      </c>
      <c r="O50" s="47">
        <f t="shared" si="7"/>
        <v>1.0042344084897277</v>
      </c>
      <c r="P50" s="9"/>
    </row>
    <row r="51" spans="1:16">
      <c r="A51" s="12"/>
      <c r="B51" s="25">
        <v>345.1</v>
      </c>
      <c r="C51" s="20" t="s">
        <v>70</v>
      </c>
      <c r="D51" s="46">
        <v>63899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63899</v>
      </c>
      <c r="O51" s="47">
        <f t="shared" si="7"/>
        <v>1.1134751773049645</v>
      </c>
      <c r="P51" s="9"/>
    </row>
    <row r="52" spans="1:16">
      <c r="A52" s="12"/>
      <c r="B52" s="25">
        <v>347.2</v>
      </c>
      <c r="C52" s="20" t="s">
        <v>71</v>
      </c>
      <c r="D52" s="46">
        <v>126941</v>
      </c>
      <c r="E52" s="46">
        <v>0</v>
      </c>
      <c r="F52" s="46">
        <v>0</v>
      </c>
      <c r="G52" s="46">
        <v>0</v>
      </c>
      <c r="H52" s="46">
        <v>0</v>
      </c>
      <c r="I52" s="46">
        <v>1141756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1268697</v>
      </c>
      <c r="O52" s="47">
        <f t="shared" si="7"/>
        <v>22.10774217157196</v>
      </c>
      <c r="P52" s="9"/>
    </row>
    <row r="53" spans="1:16">
      <c r="A53" s="12"/>
      <c r="B53" s="25">
        <v>347.5</v>
      </c>
      <c r="C53" s="20" t="s">
        <v>72</v>
      </c>
      <c r="D53" s="46">
        <v>77259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77259</v>
      </c>
      <c r="O53" s="47">
        <f t="shared" si="7"/>
        <v>1.3462805164932825</v>
      </c>
      <c r="P53" s="9"/>
    </row>
    <row r="54" spans="1:16">
      <c r="A54" s="12"/>
      <c r="B54" s="25">
        <v>347.9</v>
      </c>
      <c r="C54" s="20" t="s">
        <v>73</v>
      </c>
      <c r="D54" s="46">
        <v>187745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187745</v>
      </c>
      <c r="O54" s="47">
        <f t="shared" si="7"/>
        <v>3.2715597609214631</v>
      </c>
      <c r="P54" s="9"/>
    </row>
    <row r="55" spans="1:16">
      <c r="A55" s="12"/>
      <c r="B55" s="25">
        <v>349</v>
      </c>
      <c r="C55" s="20" t="s">
        <v>1</v>
      </c>
      <c r="D55" s="46">
        <v>1311698</v>
      </c>
      <c r="E55" s="46">
        <v>0</v>
      </c>
      <c r="F55" s="46">
        <v>0</v>
      </c>
      <c r="G55" s="46">
        <v>0</v>
      </c>
      <c r="H55" s="46">
        <v>0</v>
      </c>
      <c r="I55" s="46">
        <v>211186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1522884</v>
      </c>
      <c r="O55" s="47">
        <f t="shared" si="7"/>
        <v>26.537090281771132</v>
      </c>
      <c r="P55" s="9"/>
    </row>
    <row r="56" spans="1:16" ht="15.75">
      <c r="A56" s="29" t="s">
        <v>57</v>
      </c>
      <c r="B56" s="30"/>
      <c r="C56" s="31"/>
      <c r="D56" s="32">
        <f t="shared" ref="D56:M56" si="10">SUM(D57:D59)</f>
        <v>525780</v>
      </c>
      <c r="E56" s="32">
        <f t="shared" si="10"/>
        <v>0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1" si="11">SUM(D56:M56)</f>
        <v>525780</v>
      </c>
      <c r="O56" s="45">
        <f t="shared" si="7"/>
        <v>9.162005332218099</v>
      </c>
      <c r="P56" s="10"/>
    </row>
    <row r="57" spans="1:16">
      <c r="A57" s="13"/>
      <c r="B57" s="39">
        <v>351.9</v>
      </c>
      <c r="C57" s="21" t="s">
        <v>141</v>
      </c>
      <c r="D57" s="46">
        <v>61540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61540</v>
      </c>
      <c r="O57" s="47">
        <f t="shared" si="7"/>
        <v>1.0723683064108596</v>
      </c>
      <c r="P57" s="9"/>
    </row>
    <row r="58" spans="1:16">
      <c r="A58" s="13"/>
      <c r="B58" s="39">
        <v>354</v>
      </c>
      <c r="C58" s="21" t="s">
        <v>76</v>
      </c>
      <c r="D58" s="46">
        <v>236339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236339</v>
      </c>
      <c r="O58" s="47">
        <f t="shared" si="7"/>
        <v>4.1183369055709482</v>
      </c>
      <c r="P58" s="9"/>
    </row>
    <row r="59" spans="1:16">
      <c r="A59" s="13"/>
      <c r="B59" s="39">
        <v>359</v>
      </c>
      <c r="C59" s="21" t="s">
        <v>77</v>
      </c>
      <c r="D59" s="46">
        <v>227901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227901</v>
      </c>
      <c r="O59" s="47">
        <f t="shared" si="7"/>
        <v>3.9713001202362905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SUM(D61:D68)</f>
        <v>859424</v>
      </c>
      <c r="E60" s="32">
        <f t="shared" si="12"/>
        <v>169816</v>
      </c>
      <c r="F60" s="32">
        <f t="shared" si="12"/>
        <v>410</v>
      </c>
      <c r="G60" s="32">
        <f t="shared" si="12"/>
        <v>-28894</v>
      </c>
      <c r="H60" s="32">
        <f t="shared" si="12"/>
        <v>0</v>
      </c>
      <c r="I60" s="32">
        <f t="shared" si="12"/>
        <v>3790815</v>
      </c>
      <c r="J60" s="32">
        <f t="shared" si="12"/>
        <v>848699</v>
      </c>
      <c r="K60" s="32">
        <f t="shared" si="12"/>
        <v>45275403</v>
      </c>
      <c r="L60" s="32">
        <f t="shared" si="12"/>
        <v>0</v>
      </c>
      <c r="M60" s="32">
        <f t="shared" si="12"/>
        <v>2798</v>
      </c>
      <c r="N60" s="32">
        <f t="shared" si="11"/>
        <v>50918471</v>
      </c>
      <c r="O60" s="45">
        <f t="shared" si="7"/>
        <v>887.28232875041385</v>
      </c>
      <c r="P60" s="10"/>
    </row>
    <row r="61" spans="1:16">
      <c r="A61" s="12"/>
      <c r="B61" s="25">
        <v>361.1</v>
      </c>
      <c r="C61" s="20" t="s">
        <v>79</v>
      </c>
      <c r="D61" s="46">
        <v>571788</v>
      </c>
      <c r="E61" s="46">
        <v>157577</v>
      </c>
      <c r="F61" s="46">
        <v>20207</v>
      </c>
      <c r="G61" s="46">
        <v>-39574</v>
      </c>
      <c r="H61" s="46">
        <v>0</v>
      </c>
      <c r="I61" s="46">
        <v>1856271</v>
      </c>
      <c r="J61" s="46">
        <v>377482</v>
      </c>
      <c r="K61" s="46">
        <v>2549974</v>
      </c>
      <c r="L61" s="46">
        <v>0</v>
      </c>
      <c r="M61" s="46">
        <v>53294</v>
      </c>
      <c r="N61" s="46">
        <f t="shared" si="11"/>
        <v>5547019</v>
      </c>
      <c r="O61" s="47">
        <f t="shared" si="7"/>
        <v>96.659853276874557</v>
      </c>
      <c r="P61" s="9"/>
    </row>
    <row r="62" spans="1:16">
      <c r="A62" s="12"/>
      <c r="B62" s="25">
        <v>361.4</v>
      </c>
      <c r="C62" s="20" t="s">
        <v>142</v>
      </c>
      <c r="D62" s="46">
        <v>-531509</v>
      </c>
      <c r="E62" s="46">
        <v>-146396</v>
      </c>
      <c r="F62" s="46">
        <v>-19797</v>
      </c>
      <c r="G62" s="46">
        <v>0</v>
      </c>
      <c r="H62" s="46">
        <v>0</v>
      </c>
      <c r="I62" s="46">
        <v>-1711708</v>
      </c>
      <c r="J62" s="46">
        <v>-351218</v>
      </c>
      <c r="K62" s="46">
        <v>23639366</v>
      </c>
      <c r="L62" s="46">
        <v>0</v>
      </c>
      <c r="M62" s="46">
        <v>-50496</v>
      </c>
      <c r="N62" s="46">
        <f t="shared" ref="N62:N68" si="13">SUM(D62:M62)</f>
        <v>20828242</v>
      </c>
      <c r="O62" s="47">
        <f t="shared" si="7"/>
        <v>362.94355864568632</v>
      </c>
      <c r="P62" s="9"/>
    </row>
    <row r="63" spans="1:16">
      <c r="A63" s="12"/>
      <c r="B63" s="25">
        <v>362</v>
      </c>
      <c r="C63" s="20" t="s">
        <v>82</v>
      </c>
      <c r="D63" s="46">
        <v>135110</v>
      </c>
      <c r="E63" s="46">
        <v>0</v>
      </c>
      <c r="F63" s="46">
        <v>0</v>
      </c>
      <c r="G63" s="46">
        <v>0</v>
      </c>
      <c r="H63" s="46">
        <v>0</v>
      </c>
      <c r="I63" s="46">
        <v>41661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176771</v>
      </c>
      <c r="O63" s="47">
        <f t="shared" si="7"/>
        <v>3.0803317824594418</v>
      </c>
      <c r="P63" s="9"/>
    </row>
    <row r="64" spans="1:16">
      <c r="A64" s="12"/>
      <c r="B64" s="25">
        <v>364</v>
      </c>
      <c r="C64" s="20" t="s">
        <v>143</v>
      </c>
      <c r="D64" s="46">
        <v>1641</v>
      </c>
      <c r="E64" s="46">
        <v>0</v>
      </c>
      <c r="F64" s="46">
        <v>0</v>
      </c>
      <c r="G64" s="46">
        <v>0</v>
      </c>
      <c r="H64" s="46">
        <v>0</v>
      </c>
      <c r="I64" s="46">
        <v>35000</v>
      </c>
      <c r="J64" s="46">
        <v>133143</v>
      </c>
      <c r="K64" s="46">
        <v>0</v>
      </c>
      <c r="L64" s="46">
        <v>0</v>
      </c>
      <c r="M64" s="46">
        <v>0</v>
      </c>
      <c r="N64" s="46">
        <f t="shared" si="13"/>
        <v>169784</v>
      </c>
      <c r="O64" s="47">
        <f t="shared" si="7"/>
        <v>2.9585794692177672</v>
      </c>
      <c r="P64" s="9"/>
    </row>
    <row r="65" spans="1:119">
      <c r="A65" s="12"/>
      <c r="B65" s="25">
        <v>365</v>
      </c>
      <c r="C65" s="20" t="s">
        <v>144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1916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1916</v>
      </c>
      <c r="O65" s="47">
        <f t="shared" si="7"/>
        <v>3.3387352536288703E-2</v>
      </c>
      <c r="P65" s="9"/>
    </row>
    <row r="66" spans="1:119">
      <c r="A66" s="12"/>
      <c r="B66" s="25">
        <v>366</v>
      </c>
      <c r="C66" s="20" t="s">
        <v>85</v>
      </c>
      <c r="D66" s="46">
        <v>70747</v>
      </c>
      <c r="E66" s="46">
        <v>0</v>
      </c>
      <c r="F66" s="46">
        <v>0</v>
      </c>
      <c r="G66" s="46">
        <v>0</v>
      </c>
      <c r="H66" s="46">
        <v>0</v>
      </c>
      <c r="I66" s="46">
        <v>2673</v>
      </c>
      <c r="J66" s="46">
        <v>0</v>
      </c>
      <c r="K66" s="46">
        <v>4218707</v>
      </c>
      <c r="L66" s="46">
        <v>0</v>
      </c>
      <c r="M66" s="46">
        <v>0</v>
      </c>
      <c r="N66" s="46">
        <f t="shared" si="13"/>
        <v>4292127</v>
      </c>
      <c r="O66" s="47">
        <f t="shared" si="7"/>
        <v>74.79267081394741</v>
      </c>
      <c r="P66" s="9"/>
    </row>
    <row r="67" spans="1:119">
      <c r="A67" s="12"/>
      <c r="B67" s="25">
        <v>368</v>
      </c>
      <c r="C67" s="20" t="s">
        <v>87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14867356</v>
      </c>
      <c r="L67" s="46">
        <v>0</v>
      </c>
      <c r="M67" s="46">
        <v>0</v>
      </c>
      <c r="N67" s="46">
        <f t="shared" si="13"/>
        <v>14867356</v>
      </c>
      <c r="O67" s="47">
        <f t="shared" si="7"/>
        <v>259.07184553993062</v>
      </c>
      <c r="P67" s="9"/>
    </row>
    <row r="68" spans="1:119">
      <c r="A68" s="12"/>
      <c r="B68" s="25">
        <v>369.9</v>
      </c>
      <c r="C68" s="20" t="s">
        <v>89</v>
      </c>
      <c r="D68" s="46">
        <v>611647</v>
      </c>
      <c r="E68" s="46">
        <v>158635</v>
      </c>
      <c r="F68" s="46">
        <v>0</v>
      </c>
      <c r="G68" s="46">
        <v>10680</v>
      </c>
      <c r="H68" s="46">
        <v>0</v>
      </c>
      <c r="I68" s="46">
        <v>3565002</v>
      </c>
      <c r="J68" s="46">
        <v>689292</v>
      </c>
      <c r="K68" s="46">
        <v>0</v>
      </c>
      <c r="L68" s="46">
        <v>0</v>
      </c>
      <c r="M68" s="46">
        <v>0</v>
      </c>
      <c r="N68" s="46">
        <f t="shared" si="13"/>
        <v>5035256</v>
      </c>
      <c r="O68" s="47">
        <f t="shared" si="7"/>
        <v>87.742101869761441</v>
      </c>
      <c r="P68" s="9"/>
    </row>
    <row r="69" spans="1:119" ht="15.75">
      <c r="A69" s="29" t="s">
        <v>58</v>
      </c>
      <c r="B69" s="30"/>
      <c r="C69" s="31"/>
      <c r="D69" s="32">
        <f t="shared" ref="D69:M69" si="14">SUM(D70:D72)</f>
        <v>10896235</v>
      </c>
      <c r="E69" s="32">
        <f t="shared" si="14"/>
        <v>1569</v>
      </c>
      <c r="F69" s="32">
        <f t="shared" si="14"/>
        <v>12297851</v>
      </c>
      <c r="G69" s="32">
        <f t="shared" si="14"/>
        <v>0</v>
      </c>
      <c r="H69" s="32">
        <f t="shared" si="14"/>
        <v>0</v>
      </c>
      <c r="I69" s="32">
        <f t="shared" si="14"/>
        <v>1709249</v>
      </c>
      <c r="J69" s="32">
        <f t="shared" si="14"/>
        <v>25540</v>
      </c>
      <c r="K69" s="32">
        <f t="shared" si="14"/>
        <v>0</v>
      </c>
      <c r="L69" s="32">
        <f t="shared" si="14"/>
        <v>0</v>
      </c>
      <c r="M69" s="32">
        <f t="shared" si="14"/>
        <v>307270</v>
      </c>
      <c r="N69" s="32">
        <f>SUM(D69:M69)</f>
        <v>25237714</v>
      </c>
      <c r="O69" s="45">
        <f>(N69/O$75)</f>
        <v>439.78103054698801</v>
      </c>
      <c r="P69" s="9"/>
    </row>
    <row r="70" spans="1:119">
      <c r="A70" s="12"/>
      <c r="B70" s="25">
        <v>381</v>
      </c>
      <c r="C70" s="20" t="s">
        <v>90</v>
      </c>
      <c r="D70" s="46">
        <v>10896235</v>
      </c>
      <c r="E70" s="46">
        <v>1569</v>
      </c>
      <c r="F70" s="46">
        <v>4597851</v>
      </c>
      <c r="G70" s="46">
        <v>0</v>
      </c>
      <c r="H70" s="46">
        <v>0</v>
      </c>
      <c r="I70" s="46">
        <v>1260019</v>
      </c>
      <c r="J70" s="46">
        <v>25540</v>
      </c>
      <c r="K70" s="46">
        <v>0</v>
      </c>
      <c r="L70" s="46">
        <v>0</v>
      </c>
      <c r="M70" s="46">
        <v>307270</v>
      </c>
      <c r="N70" s="46">
        <f>SUM(D70:M70)</f>
        <v>17088484</v>
      </c>
      <c r="O70" s="47">
        <f>(N70/O$75)</f>
        <v>297.77622109537003</v>
      </c>
      <c r="P70" s="9"/>
    </row>
    <row r="71" spans="1:119">
      <c r="A71" s="12"/>
      <c r="B71" s="25">
        <v>384</v>
      </c>
      <c r="C71" s="20" t="s">
        <v>128</v>
      </c>
      <c r="D71" s="46">
        <v>0</v>
      </c>
      <c r="E71" s="46">
        <v>0</v>
      </c>
      <c r="F71" s="46">
        <v>7700000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7700000</v>
      </c>
      <c r="O71" s="47">
        <f>(N71/O$75)</f>
        <v>134.17672992141078</v>
      </c>
      <c r="P71" s="9"/>
    </row>
    <row r="72" spans="1:119" ht="15.75" thickBot="1">
      <c r="A72" s="12"/>
      <c r="B72" s="25">
        <v>389.4</v>
      </c>
      <c r="C72" s="20" t="s">
        <v>145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449230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449230</v>
      </c>
      <c r="O72" s="47">
        <f>(N72/O$75)</f>
        <v>7.8280795302071899</v>
      </c>
      <c r="P72" s="9"/>
    </row>
    <row r="73" spans="1:119" ht="16.5" thickBot="1">
      <c r="A73" s="14" t="s">
        <v>74</v>
      </c>
      <c r="B73" s="23"/>
      <c r="C73" s="22"/>
      <c r="D73" s="15">
        <f t="shared" ref="D73:M73" si="15">SUM(D5,D16,D23,D39,D56,D60,D69)</f>
        <v>70594200</v>
      </c>
      <c r="E73" s="15">
        <f t="shared" si="15"/>
        <v>10790938</v>
      </c>
      <c r="F73" s="15">
        <f t="shared" si="15"/>
        <v>12298261</v>
      </c>
      <c r="G73" s="15">
        <f t="shared" si="15"/>
        <v>-28894</v>
      </c>
      <c r="H73" s="15">
        <f t="shared" si="15"/>
        <v>0</v>
      </c>
      <c r="I73" s="15">
        <f t="shared" si="15"/>
        <v>197847342</v>
      </c>
      <c r="J73" s="15">
        <f t="shared" si="15"/>
        <v>12973699</v>
      </c>
      <c r="K73" s="15">
        <f t="shared" si="15"/>
        <v>45275403</v>
      </c>
      <c r="L73" s="15">
        <f t="shared" si="15"/>
        <v>0</v>
      </c>
      <c r="M73" s="15">
        <f t="shared" si="15"/>
        <v>501918</v>
      </c>
      <c r="N73" s="15">
        <f>SUM(D73:M73)</f>
        <v>350252867</v>
      </c>
      <c r="O73" s="38">
        <f>(N73/O$75)</f>
        <v>6103.3486155401051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146</v>
      </c>
      <c r="M75" s="118"/>
      <c r="N75" s="118"/>
      <c r="O75" s="43">
        <v>57387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107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34065699</v>
      </c>
      <c r="E5" s="27">
        <f t="shared" si="0"/>
        <v>4754325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216060</v>
      </c>
      <c r="N5" s="28">
        <f>SUM(D5:M5)</f>
        <v>39036084</v>
      </c>
      <c r="O5" s="33">
        <f t="shared" ref="O5:O36" si="1">(N5/O$76)</f>
        <v>684.35132623902109</v>
      </c>
      <c r="P5" s="6"/>
    </row>
    <row r="6" spans="1:133">
      <c r="A6" s="12"/>
      <c r="B6" s="25">
        <v>311</v>
      </c>
      <c r="C6" s="20" t="s">
        <v>3</v>
      </c>
      <c r="D6" s="46">
        <v>21201843</v>
      </c>
      <c r="E6" s="46">
        <v>62420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216060</v>
      </c>
      <c r="N6" s="46">
        <f>SUM(D6:M6)</f>
        <v>21480323</v>
      </c>
      <c r="O6" s="47">
        <f t="shared" si="1"/>
        <v>376.57690082572185</v>
      </c>
      <c r="P6" s="9"/>
    </row>
    <row r="7" spans="1:133">
      <c r="A7" s="12"/>
      <c r="B7" s="25">
        <v>312.10000000000002</v>
      </c>
      <c r="C7" s="20" t="s">
        <v>11</v>
      </c>
      <c r="D7" s="46">
        <v>85302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85302</v>
      </c>
      <c r="O7" s="47">
        <f t="shared" si="1"/>
        <v>1.4954506407671675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472753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472753</v>
      </c>
      <c r="O8" s="47">
        <f t="shared" si="1"/>
        <v>8.2879507722515378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4219152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4219152</v>
      </c>
      <c r="O9" s="47">
        <f t="shared" si="1"/>
        <v>73.967006188531059</v>
      </c>
      <c r="P9" s="9"/>
    </row>
    <row r="10" spans="1:133">
      <c r="A10" s="12"/>
      <c r="B10" s="25">
        <v>312.51</v>
      </c>
      <c r="C10" s="20" t="s">
        <v>104</v>
      </c>
      <c r="D10" s="46">
        <v>393357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393357</v>
      </c>
      <c r="O10" s="47">
        <f t="shared" si="1"/>
        <v>6.8960396907487596</v>
      </c>
      <c r="P10" s="9"/>
    </row>
    <row r="11" spans="1:133">
      <c r="A11" s="12"/>
      <c r="B11" s="25">
        <v>312.52</v>
      </c>
      <c r="C11" s="20" t="s">
        <v>100</v>
      </c>
      <c r="D11" s="46">
        <v>412295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412295</v>
      </c>
      <c r="O11" s="47">
        <f t="shared" si="1"/>
        <v>7.2280464928735473</v>
      </c>
      <c r="P11" s="9"/>
    </row>
    <row r="12" spans="1:133">
      <c r="A12" s="12"/>
      <c r="B12" s="25">
        <v>314.10000000000002</v>
      </c>
      <c r="C12" s="20" t="s">
        <v>14</v>
      </c>
      <c r="D12" s="46">
        <v>7817303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7817303</v>
      </c>
      <c r="O12" s="47">
        <f t="shared" si="1"/>
        <v>137.04708893602847</v>
      </c>
      <c r="P12" s="9"/>
    </row>
    <row r="13" spans="1:133">
      <c r="A13" s="12"/>
      <c r="B13" s="25">
        <v>314.39999999999998</v>
      </c>
      <c r="C13" s="20" t="s">
        <v>15</v>
      </c>
      <c r="D13" s="46">
        <v>235115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235115</v>
      </c>
      <c r="O13" s="47">
        <f t="shared" si="1"/>
        <v>4.1218597149418841</v>
      </c>
      <c r="P13" s="9"/>
    </row>
    <row r="14" spans="1:133">
      <c r="A14" s="12"/>
      <c r="B14" s="25">
        <v>315</v>
      </c>
      <c r="C14" s="20" t="s">
        <v>16</v>
      </c>
      <c r="D14" s="46">
        <v>3353977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3353977</v>
      </c>
      <c r="O14" s="47">
        <f t="shared" si="1"/>
        <v>58.799407443768516</v>
      </c>
      <c r="P14" s="9"/>
    </row>
    <row r="15" spans="1:133">
      <c r="A15" s="12"/>
      <c r="B15" s="25">
        <v>316</v>
      </c>
      <c r="C15" s="20" t="s">
        <v>109</v>
      </c>
      <c r="D15" s="46">
        <v>566507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566507</v>
      </c>
      <c r="O15" s="47">
        <f t="shared" si="1"/>
        <v>9.9315755333882638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1402100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378364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9" si="4">SUM(D16:M16)</f>
        <v>1780464</v>
      </c>
      <c r="O16" s="45">
        <f t="shared" si="1"/>
        <v>31.213758524570046</v>
      </c>
      <c r="P16" s="10"/>
    </row>
    <row r="17" spans="1:16">
      <c r="A17" s="12"/>
      <c r="B17" s="25">
        <v>322</v>
      </c>
      <c r="C17" s="20" t="s">
        <v>0</v>
      </c>
      <c r="D17" s="46">
        <v>540357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540357</v>
      </c>
      <c r="O17" s="47">
        <f t="shared" si="1"/>
        <v>9.4731333602145824</v>
      </c>
      <c r="P17" s="9"/>
    </row>
    <row r="18" spans="1:16">
      <c r="A18" s="12"/>
      <c r="B18" s="25">
        <v>323.10000000000002</v>
      </c>
      <c r="C18" s="20" t="s">
        <v>18</v>
      </c>
      <c r="D18" s="46">
        <v>343946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343946</v>
      </c>
      <c r="O18" s="47">
        <f t="shared" si="1"/>
        <v>6.0298031240686525</v>
      </c>
      <c r="P18" s="9"/>
    </row>
    <row r="19" spans="1:16">
      <c r="A19" s="12"/>
      <c r="B19" s="25">
        <v>323.39999999999998</v>
      </c>
      <c r="C19" s="20" t="s">
        <v>19</v>
      </c>
      <c r="D19" s="46">
        <v>387510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387510</v>
      </c>
      <c r="O19" s="47">
        <f t="shared" si="1"/>
        <v>6.7935344752020477</v>
      </c>
      <c r="P19" s="9"/>
    </row>
    <row r="20" spans="1:16">
      <c r="A20" s="12"/>
      <c r="B20" s="25">
        <v>324.12</v>
      </c>
      <c r="C20" s="20" t="s">
        <v>21</v>
      </c>
      <c r="D20" s="46">
        <v>47593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47593</v>
      </c>
      <c r="O20" s="47">
        <f t="shared" si="1"/>
        <v>0.83436475517610142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378364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378364</v>
      </c>
      <c r="O21" s="47">
        <f t="shared" si="1"/>
        <v>6.6331936677126979</v>
      </c>
      <c r="P21" s="9"/>
    </row>
    <row r="22" spans="1:16">
      <c r="A22" s="12"/>
      <c r="B22" s="25">
        <v>329</v>
      </c>
      <c r="C22" s="20" t="s">
        <v>25</v>
      </c>
      <c r="D22" s="46">
        <v>82694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82694</v>
      </c>
      <c r="O22" s="47">
        <f t="shared" si="1"/>
        <v>1.4497291421959644</v>
      </c>
      <c r="P22" s="9"/>
    </row>
    <row r="23" spans="1:16" ht="15.75">
      <c r="A23" s="29" t="s">
        <v>27</v>
      </c>
      <c r="B23" s="30"/>
      <c r="C23" s="31"/>
      <c r="D23" s="32">
        <f t="shared" ref="D23:M23" si="5">SUM(D24:D39)</f>
        <v>7601477</v>
      </c>
      <c r="E23" s="32">
        <f t="shared" si="5"/>
        <v>640880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2070622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10312979</v>
      </c>
      <c r="O23" s="45">
        <f t="shared" si="1"/>
        <v>180.79940744376853</v>
      </c>
      <c r="P23" s="10"/>
    </row>
    <row r="24" spans="1:16">
      <c r="A24" s="12"/>
      <c r="B24" s="25">
        <v>331.2</v>
      </c>
      <c r="C24" s="20" t="s">
        <v>26</v>
      </c>
      <c r="D24" s="46">
        <v>803577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803577</v>
      </c>
      <c r="O24" s="47">
        <f t="shared" si="1"/>
        <v>14.087708841009098</v>
      </c>
      <c r="P24" s="9"/>
    </row>
    <row r="25" spans="1:16">
      <c r="A25" s="12"/>
      <c r="B25" s="25">
        <v>331.42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1068030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1068030</v>
      </c>
      <c r="O25" s="47">
        <f t="shared" si="1"/>
        <v>18.723900352378113</v>
      </c>
      <c r="P25" s="9"/>
    </row>
    <row r="26" spans="1:16">
      <c r="A26" s="12"/>
      <c r="B26" s="25">
        <v>331.49</v>
      </c>
      <c r="C26" s="20" t="s">
        <v>33</v>
      </c>
      <c r="D26" s="46">
        <v>338754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338754</v>
      </c>
      <c r="O26" s="47">
        <f t="shared" si="1"/>
        <v>5.9387808769130972</v>
      </c>
      <c r="P26" s="9"/>
    </row>
    <row r="27" spans="1:16">
      <c r="A27" s="12"/>
      <c r="B27" s="25">
        <v>331.5</v>
      </c>
      <c r="C27" s="20" t="s">
        <v>28</v>
      </c>
      <c r="D27" s="46">
        <v>536056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536056</v>
      </c>
      <c r="O27" s="47">
        <f t="shared" si="1"/>
        <v>9.3977314563208925</v>
      </c>
      <c r="P27" s="9"/>
    </row>
    <row r="28" spans="1:16">
      <c r="A28" s="12"/>
      <c r="B28" s="25">
        <v>331.7</v>
      </c>
      <c r="C28" s="20" t="s">
        <v>105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24398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24398</v>
      </c>
      <c r="O28" s="47">
        <f t="shared" si="1"/>
        <v>0.427727424133518</v>
      </c>
      <c r="P28" s="9"/>
    </row>
    <row r="29" spans="1:16">
      <c r="A29" s="12"/>
      <c r="B29" s="25">
        <v>334.2</v>
      </c>
      <c r="C29" s="20" t="s">
        <v>29</v>
      </c>
      <c r="D29" s="46">
        <v>580519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580519</v>
      </c>
      <c r="O29" s="47">
        <f t="shared" si="1"/>
        <v>10.177223400711769</v>
      </c>
      <c r="P29" s="9"/>
    </row>
    <row r="30" spans="1:16">
      <c r="A30" s="12"/>
      <c r="B30" s="25">
        <v>334.36</v>
      </c>
      <c r="C30" s="20" t="s">
        <v>34</v>
      </c>
      <c r="D30" s="46">
        <v>0</v>
      </c>
      <c r="E30" s="46">
        <v>640880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640880</v>
      </c>
      <c r="O30" s="47">
        <f t="shared" si="1"/>
        <v>11.235427148892901</v>
      </c>
      <c r="P30" s="9"/>
    </row>
    <row r="31" spans="1:16">
      <c r="A31" s="12"/>
      <c r="B31" s="25">
        <v>334.41</v>
      </c>
      <c r="C31" s="20" t="s">
        <v>35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220911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220911</v>
      </c>
      <c r="O31" s="47">
        <f t="shared" si="1"/>
        <v>3.8728458477235672</v>
      </c>
      <c r="P31" s="9"/>
    </row>
    <row r="32" spans="1:16">
      <c r="A32" s="12"/>
      <c r="B32" s="25">
        <v>334.42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540916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540916</v>
      </c>
      <c r="O32" s="47">
        <f t="shared" si="1"/>
        <v>9.4829333286583335</v>
      </c>
      <c r="P32" s="9"/>
    </row>
    <row r="33" spans="1:16">
      <c r="A33" s="12"/>
      <c r="B33" s="25">
        <v>334.7</v>
      </c>
      <c r="C33" s="20" t="s">
        <v>39</v>
      </c>
      <c r="D33" s="46">
        <v>73165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73165</v>
      </c>
      <c r="O33" s="47">
        <f t="shared" si="1"/>
        <v>1.2826738661664416</v>
      </c>
      <c r="P33" s="9"/>
    </row>
    <row r="34" spans="1:16">
      <c r="A34" s="12"/>
      <c r="B34" s="25">
        <v>334.9</v>
      </c>
      <c r="C34" s="20" t="s">
        <v>40</v>
      </c>
      <c r="D34" s="46">
        <v>104655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104655</v>
      </c>
      <c r="O34" s="47">
        <f t="shared" si="1"/>
        <v>1.8347329114145965</v>
      </c>
      <c r="P34" s="9"/>
    </row>
    <row r="35" spans="1:16">
      <c r="A35" s="12"/>
      <c r="B35" s="25">
        <v>335.12</v>
      </c>
      <c r="C35" s="20" t="s">
        <v>41</v>
      </c>
      <c r="D35" s="46">
        <v>1628328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1628328</v>
      </c>
      <c r="O35" s="47">
        <f t="shared" si="1"/>
        <v>28.546624357917988</v>
      </c>
      <c r="P35" s="9"/>
    </row>
    <row r="36" spans="1:16">
      <c r="A36" s="12"/>
      <c r="B36" s="25">
        <v>335.18</v>
      </c>
      <c r="C36" s="20" t="s">
        <v>44</v>
      </c>
      <c r="D36" s="46">
        <v>2996654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2996654</v>
      </c>
      <c r="O36" s="47">
        <f t="shared" si="1"/>
        <v>52.535088795778478</v>
      </c>
      <c r="P36" s="9"/>
    </row>
    <row r="37" spans="1:16">
      <c r="A37" s="12"/>
      <c r="B37" s="25">
        <v>337.2</v>
      </c>
      <c r="C37" s="20" t="s">
        <v>46</v>
      </c>
      <c r="D37" s="46">
        <v>359790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359790</v>
      </c>
      <c r="O37" s="47">
        <f t="shared" ref="O37:O68" si="7">(N37/O$76)</f>
        <v>6.3075682403884921</v>
      </c>
      <c r="P37" s="9"/>
    </row>
    <row r="38" spans="1:16">
      <c r="A38" s="12"/>
      <c r="B38" s="25">
        <v>337.4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216367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216367</v>
      </c>
      <c r="O38" s="47">
        <f t="shared" si="7"/>
        <v>3.7931838502130049</v>
      </c>
      <c r="P38" s="9"/>
    </row>
    <row r="39" spans="1:16">
      <c r="A39" s="12"/>
      <c r="B39" s="25">
        <v>337.5</v>
      </c>
      <c r="C39" s="20" t="s">
        <v>49</v>
      </c>
      <c r="D39" s="46">
        <v>179979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179979</v>
      </c>
      <c r="O39" s="47">
        <f t="shared" si="7"/>
        <v>3.1552567451482267</v>
      </c>
      <c r="P39" s="9"/>
    </row>
    <row r="40" spans="1:16" ht="15.75">
      <c r="A40" s="29" t="s">
        <v>56</v>
      </c>
      <c r="B40" s="30"/>
      <c r="C40" s="31"/>
      <c r="D40" s="32">
        <f t="shared" ref="D40:M40" si="8">SUM(D41:D56)</f>
        <v>13158882</v>
      </c>
      <c r="E40" s="32">
        <f t="shared" si="8"/>
        <v>4675704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189206331</v>
      </c>
      <c r="J40" s="32">
        <f t="shared" si="8"/>
        <v>12677087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219718004</v>
      </c>
      <c r="O40" s="45">
        <f t="shared" si="7"/>
        <v>3851.931137252152</v>
      </c>
      <c r="P40" s="10"/>
    </row>
    <row r="41" spans="1:16">
      <c r="A41" s="12"/>
      <c r="B41" s="25">
        <v>341.2</v>
      </c>
      <c r="C41" s="20" t="s">
        <v>59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12677087</v>
      </c>
      <c r="K41" s="46">
        <v>0</v>
      </c>
      <c r="L41" s="46">
        <v>0</v>
      </c>
      <c r="M41" s="46">
        <v>0</v>
      </c>
      <c r="N41" s="46">
        <f t="shared" ref="N41:N56" si="9">SUM(D41:M41)</f>
        <v>12677087</v>
      </c>
      <c r="O41" s="47">
        <f t="shared" si="7"/>
        <v>222.2451745235883</v>
      </c>
      <c r="P41" s="9"/>
    </row>
    <row r="42" spans="1:16">
      <c r="A42" s="12"/>
      <c r="B42" s="25">
        <v>341.9</v>
      </c>
      <c r="C42" s="20" t="s">
        <v>60</v>
      </c>
      <c r="D42" s="46">
        <v>438521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438521</v>
      </c>
      <c r="O42" s="47">
        <f t="shared" si="7"/>
        <v>7.6878210410055923</v>
      </c>
      <c r="P42" s="9"/>
    </row>
    <row r="43" spans="1:16">
      <c r="A43" s="12"/>
      <c r="B43" s="25">
        <v>342.1</v>
      </c>
      <c r="C43" s="20" t="s">
        <v>61</v>
      </c>
      <c r="D43" s="46">
        <v>270272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270272</v>
      </c>
      <c r="O43" s="47">
        <f t="shared" si="7"/>
        <v>4.7382058519310668</v>
      </c>
      <c r="P43" s="9"/>
    </row>
    <row r="44" spans="1:16">
      <c r="A44" s="12"/>
      <c r="B44" s="25">
        <v>342.2</v>
      </c>
      <c r="C44" s="20" t="s">
        <v>62</v>
      </c>
      <c r="D44" s="46">
        <v>7517214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7517214</v>
      </c>
      <c r="O44" s="47">
        <f t="shared" si="7"/>
        <v>131.78615381918269</v>
      </c>
      <c r="P44" s="9"/>
    </row>
    <row r="45" spans="1:16">
      <c r="A45" s="12"/>
      <c r="B45" s="25">
        <v>343.1</v>
      </c>
      <c r="C45" s="20" t="s">
        <v>63</v>
      </c>
      <c r="D45" s="46">
        <v>3225288</v>
      </c>
      <c r="E45" s="46">
        <v>0</v>
      </c>
      <c r="F45" s="46">
        <v>0</v>
      </c>
      <c r="G45" s="46">
        <v>0</v>
      </c>
      <c r="H45" s="46">
        <v>0</v>
      </c>
      <c r="I45" s="46">
        <v>147912950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151138238</v>
      </c>
      <c r="O45" s="47">
        <f t="shared" si="7"/>
        <v>2649.6421521361826</v>
      </c>
      <c r="P45" s="9"/>
    </row>
    <row r="46" spans="1:16">
      <c r="A46" s="12"/>
      <c r="B46" s="25">
        <v>343.4</v>
      </c>
      <c r="C46" s="20" t="s">
        <v>64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10037245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10037245</v>
      </c>
      <c r="O46" s="47">
        <f t="shared" si="7"/>
        <v>175.96544590732981</v>
      </c>
      <c r="P46" s="9"/>
    </row>
    <row r="47" spans="1:16">
      <c r="A47" s="12"/>
      <c r="B47" s="25">
        <v>343.6</v>
      </c>
      <c r="C47" s="20" t="s">
        <v>65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26502547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26502547</v>
      </c>
      <c r="O47" s="47">
        <f t="shared" si="7"/>
        <v>464.62276257428869</v>
      </c>
      <c r="P47" s="9"/>
    </row>
    <row r="48" spans="1:16">
      <c r="A48" s="12"/>
      <c r="B48" s="25">
        <v>343.9</v>
      </c>
      <c r="C48" s="20" t="s">
        <v>66</v>
      </c>
      <c r="D48" s="46">
        <v>0</v>
      </c>
      <c r="E48" s="46">
        <v>4675704</v>
      </c>
      <c r="F48" s="46">
        <v>0</v>
      </c>
      <c r="G48" s="46">
        <v>0</v>
      </c>
      <c r="H48" s="46">
        <v>0</v>
      </c>
      <c r="I48" s="46">
        <v>2436658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7112362</v>
      </c>
      <c r="O48" s="47">
        <f t="shared" si="7"/>
        <v>124.68859241598149</v>
      </c>
      <c r="P48" s="9"/>
    </row>
    <row r="49" spans="1:16">
      <c r="A49" s="12"/>
      <c r="B49" s="25">
        <v>344.1</v>
      </c>
      <c r="C49" s="20" t="s">
        <v>67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668654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668654</v>
      </c>
      <c r="O49" s="47">
        <f t="shared" si="7"/>
        <v>11.722340071176873</v>
      </c>
      <c r="P49" s="9"/>
    </row>
    <row r="50" spans="1:16">
      <c r="A50" s="12"/>
      <c r="B50" s="25">
        <v>344.3</v>
      </c>
      <c r="C50" s="20" t="s">
        <v>68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330795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330795</v>
      </c>
      <c r="O50" s="47">
        <f t="shared" si="7"/>
        <v>5.7992496625234482</v>
      </c>
      <c r="P50" s="9"/>
    </row>
    <row r="51" spans="1:16">
      <c r="A51" s="12"/>
      <c r="B51" s="25">
        <v>344.5</v>
      </c>
      <c r="C51" s="20" t="s">
        <v>69</v>
      </c>
      <c r="D51" s="46">
        <v>58568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58568</v>
      </c>
      <c r="O51" s="47">
        <f t="shared" si="7"/>
        <v>1.0267702179134306</v>
      </c>
      <c r="P51" s="9"/>
    </row>
    <row r="52" spans="1:16">
      <c r="A52" s="12"/>
      <c r="B52" s="25">
        <v>345.1</v>
      </c>
      <c r="C52" s="20" t="s">
        <v>70</v>
      </c>
      <c r="D52" s="46">
        <v>30605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30605</v>
      </c>
      <c r="O52" s="47">
        <f t="shared" si="7"/>
        <v>0.53654388948300347</v>
      </c>
      <c r="P52" s="9"/>
    </row>
    <row r="53" spans="1:16">
      <c r="A53" s="12"/>
      <c r="B53" s="25">
        <v>347.2</v>
      </c>
      <c r="C53" s="20" t="s">
        <v>71</v>
      </c>
      <c r="D53" s="46">
        <v>101158</v>
      </c>
      <c r="E53" s="46">
        <v>0</v>
      </c>
      <c r="F53" s="46">
        <v>0</v>
      </c>
      <c r="G53" s="46">
        <v>0</v>
      </c>
      <c r="H53" s="46">
        <v>0</v>
      </c>
      <c r="I53" s="46">
        <v>1109804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1210962</v>
      </c>
      <c r="O53" s="47">
        <f t="shared" si="7"/>
        <v>21.229676899072597</v>
      </c>
      <c r="P53" s="9"/>
    </row>
    <row r="54" spans="1:16">
      <c r="A54" s="12"/>
      <c r="B54" s="25">
        <v>347.5</v>
      </c>
      <c r="C54" s="20" t="s">
        <v>72</v>
      </c>
      <c r="D54" s="46">
        <v>90108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90108</v>
      </c>
      <c r="O54" s="47">
        <f t="shared" si="7"/>
        <v>1.5797058256341929</v>
      </c>
      <c r="P54" s="9"/>
    </row>
    <row r="55" spans="1:16">
      <c r="A55" s="12"/>
      <c r="B55" s="25">
        <v>347.9</v>
      </c>
      <c r="C55" s="20" t="s">
        <v>73</v>
      </c>
      <c r="D55" s="46">
        <v>195755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195755</v>
      </c>
      <c r="O55" s="47">
        <f t="shared" si="7"/>
        <v>3.4318297365053207</v>
      </c>
      <c r="P55" s="9"/>
    </row>
    <row r="56" spans="1:16">
      <c r="A56" s="12"/>
      <c r="B56" s="25">
        <v>349</v>
      </c>
      <c r="C56" s="20" t="s">
        <v>1</v>
      </c>
      <c r="D56" s="46">
        <v>1231393</v>
      </c>
      <c r="E56" s="46">
        <v>0</v>
      </c>
      <c r="F56" s="46">
        <v>0</v>
      </c>
      <c r="G56" s="46">
        <v>0</v>
      </c>
      <c r="H56" s="46">
        <v>0</v>
      </c>
      <c r="I56" s="46">
        <v>207678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1439071</v>
      </c>
      <c r="O56" s="47">
        <f t="shared" si="7"/>
        <v>25.228712680352729</v>
      </c>
      <c r="P56" s="9"/>
    </row>
    <row r="57" spans="1:16" ht="15.75">
      <c r="A57" s="29" t="s">
        <v>57</v>
      </c>
      <c r="B57" s="30"/>
      <c r="C57" s="31"/>
      <c r="D57" s="32">
        <f t="shared" ref="D57:M57" si="10">SUM(D58:D60)</f>
        <v>551217</v>
      </c>
      <c r="E57" s="32">
        <f t="shared" si="10"/>
        <v>0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2" si="11">SUM(D57:M57)</f>
        <v>551217</v>
      </c>
      <c r="O57" s="45">
        <f t="shared" si="7"/>
        <v>9.6635227292649155</v>
      </c>
      <c r="P57" s="10"/>
    </row>
    <row r="58" spans="1:16">
      <c r="A58" s="13"/>
      <c r="B58" s="39">
        <v>351.9</v>
      </c>
      <c r="C58" s="21" t="s">
        <v>78</v>
      </c>
      <c r="D58" s="46">
        <v>92837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92837</v>
      </c>
      <c r="O58" s="47">
        <f t="shared" si="7"/>
        <v>1.6275486053891062</v>
      </c>
      <c r="P58" s="9"/>
    </row>
    <row r="59" spans="1:16">
      <c r="A59" s="13"/>
      <c r="B59" s="39">
        <v>354</v>
      </c>
      <c r="C59" s="21" t="s">
        <v>76</v>
      </c>
      <c r="D59" s="46">
        <v>252263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252263</v>
      </c>
      <c r="O59" s="47">
        <f t="shared" si="7"/>
        <v>4.4224855805473258</v>
      </c>
      <c r="P59" s="9"/>
    </row>
    <row r="60" spans="1:16">
      <c r="A60" s="13"/>
      <c r="B60" s="39">
        <v>359</v>
      </c>
      <c r="C60" s="21" t="s">
        <v>77</v>
      </c>
      <c r="D60" s="46">
        <v>206117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206117</v>
      </c>
      <c r="O60" s="47">
        <f t="shared" si="7"/>
        <v>3.6134885433284829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SUM(D62:D69)</f>
        <v>2506301</v>
      </c>
      <c r="E61" s="32">
        <f t="shared" si="12"/>
        <v>1139881</v>
      </c>
      <c r="F61" s="32">
        <f t="shared" si="12"/>
        <v>52951</v>
      </c>
      <c r="G61" s="32">
        <f t="shared" si="12"/>
        <v>105179</v>
      </c>
      <c r="H61" s="32">
        <f t="shared" si="12"/>
        <v>0</v>
      </c>
      <c r="I61" s="32">
        <f t="shared" si="12"/>
        <v>5393304</v>
      </c>
      <c r="J61" s="32">
        <f t="shared" si="12"/>
        <v>2512977</v>
      </c>
      <c r="K61" s="32">
        <f t="shared" si="12"/>
        <v>45714319</v>
      </c>
      <c r="L61" s="32">
        <f t="shared" si="12"/>
        <v>0</v>
      </c>
      <c r="M61" s="32">
        <f t="shared" si="12"/>
        <v>77832</v>
      </c>
      <c r="N61" s="32">
        <f t="shared" si="11"/>
        <v>57502744</v>
      </c>
      <c r="O61" s="45">
        <f t="shared" si="7"/>
        <v>1008.0949492470328</v>
      </c>
      <c r="P61" s="10"/>
    </row>
    <row r="62" spans="1:16">
      <c r="A62" s="12"/>
      <c r="B62" s="25">
        <v>361.1</v>
      </c>
      <c r="C62" s="20" t="s">
        <v>79</v>
      </c>
      <c r="D62" s="46">
        <v>637503</v>
      </c>
      <c r="E62" s="46">
        <v>169146</v>
      </c>
      <c r="F62" s="46">
        <v>32454</v>
      </c>
      <c r="G62" s="46">
        <v>63246</v>
      </c>
      <c r="H62" s="46">
        <v>0</v>
      </c>
      <c r="I62" s="46">
        <v>1983842</v>
      </c>
      <c r="J62" s="46">
        <v>438523</v>
      </c>
      <c r="K62" s="46">
        <v>2539126</v>
      </c>
      <c r="L62" s="46">
        <v>0</v>
      </c>
      <c r="M62" s="46">
        <v>51780</v>
      </c>
      <c r="N62" s="46">
        <f t="shared" si="11"/>
        <v>5915620</v>
      </c>
      <c r="O62" s="47">
        <f t="shared" si="7"/>
        <v>103.70820988411845</v>
      </c>
      <c r="P62" s="9"/>
    </row>
    <row r="63" spans="1:16">
      <c r="A63" s="12"/>
      <c r="B63" s="25">
        <v>361.4</v>
      </c>
      <c r="C63" s="20" t="s">
        <v>81</v>
      </c>
      <c r="D63" s="46">
        <v>337189</v>
      </c>
      <c r="E63" s="46">
        <v>84240</v>
      </c>
      <c r="F63" s="46">
        <v>20497</v>
      </c>
      <c r="G63" s="46">
        <v>29505</v>
      </c>
      <c r="H63" s="46">
        <v>0</v>
      </c>
      <c r="I63" s="46">
        <v>1019490</v>
      </c>
      <c r="J63" s="46">
        <v>220088</v>
      </c>
      <c r="K63" s="46">
        <v>24490864</v>
      </c>
      <c r="L63" s="46">
        <v>0</v>
      </c>
      <c r="M63" s="46">
        <v>26052</v>
      </c>
      <c r="N63" s="46">
        <f t="shared" ref="N63:N69" si="13">SUM(D63:M63)</f>
        <v>26227925</v>
      </c>
      <c r="O63" s="47">
        <f t="shared" si="7"/>
        <v>459.80829578724075</v>
      </c>
      <c r="P63" s="9"/>
    </row>
    <row r="64" spans="1:16">
      <c r="A64" s="12"/>
      <c r="B64" s="25">
        <v>362</v>
      </c>
      <c r="C64" s="20" t="s">
        <v>82</v>
      </c>
      <c r="D64" s="46">
        <v>105133</v>
      </c>
      <c r="E64" s="46">
        <v>0</v>
      </c>
      <c r="F64" s="46">
        <v>0</v>
      </c>
      <c r="G64" s="46">
        <v>0</v>
      </c>
      <c r="H64" s="46">
        <v>0</v>
      </c>
      <c r="I64" s="46">
        <v>41601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146734</v>
      </c>
      <c r="O64" s="47">
        <f t="shared" si="7"/>
        <v>2.5724303571115512</v>
      </c>
      <c r="P64" s="9"/>
    </row>
    <row r="65" spans="1:119">
      <c r="A65" s="12"/>
      <c r="B65" s="25">
        <v>364</v>
      </c>
      <c r="C65" s="20" t="s">
        <v>83</v>
      </c>
      <c r="D65" s="46">
        <v>1112</v>
      </c>
      <c r="E65" s="46">
        <v>0</v>
      </c>
      <c r="F65" s="46">
        <v>0</v>
      </c>
      <c r="G65" s="46">
        <v>0</v>
      </c>
      <c r="H65" s="46">
        <v>0</v>
      </c>
      <c r="I65" s="46">
        <v>7360</v>
      </c>
      <c r="J65" s="46">
        <v>241992</v>
      </c>
      <c r="K65" s="46">
        <v>0</v>
      </c>
      <c r="L65" s="46">
        <v>0</v>
      </c>
      <c r="M65" s="46">
        <v>0</v>
      </c>
      <c r="N65" s="46">
        <f t="shared" si="13"/>
        <v>250464</v>
      </c>
      <c r="O65" s="47">
        <f t="shared" si="7"/>
        <v>4.3909468627829105</v>
      </c>
      <c r="P65" s="9"/>
    </row>
    <row r="66" spans="1:119">
      <c r="A66" s="12"/>
      <c r="B66" s="25">
        <v>365</v>
      </c>
      <c r="C66" s="20" t="s">
        <v>84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11771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11771</v>
      </c>
      <c r="O66" s="47">
        <f t="shared" si="7"/>
        <v>0.20636033730123945</v>
      </c>
      <c r="P66" s="9"/>
    </row>
    <row r="67" spans="1:119">
      <c r="A67" s="12"/>
      <c r="B67" s="25">
        <v>366</v>
      </c>
      <c r="C67" s="20" t="s">
        <v>85</v>
      </c>
      <c r="D67" s="46">
        <v>433052</v>
      </c>
      <c r="E67" s="46">
        <v>771318</v>
      </c>
      <c r="F67" s="46">
        <v>0</v>
      </c>
      <c r="G67" s="46">
        <v>0</v>
      </c>
      <c r="H67" s="46">
        <v>0</v>
      </c>
      <c r="I67" s="46">
        <v>263</v>
      </c>
      <c r="J67" s="46">
        <v>0</v>
      </c>
      <c r="K67" s="46">
        <v>4396025</v>
      </c>
      <c r="L67" s="46">
        <v>0</v>
      </c>
      <c r="M67" s="46">
        <v>0</v>
      </c>
      <c r="N67" s="46">
        <f t="shared" si="13"/>
        <v>5600658</v>
      </c>
      <c r="O67" s="47">
        <f t="shared" si="7"/>
        <v>98.186532494170862</v>
      </c>
      <c r="P67" s="9"/>
    </row>
    <row r="68" spans="1:119">
      <c r="A68" s="12"/>
      <c r="B68" s="25">
        <v>368</v>
      </c>
      <c r="C68" s="20" t="s">
        <v>87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14288304</v>
      </c>
      <c r="L68" s="46">
        <v>0</v>
      </c>
      <c r="M68" s="46">
        <v>0</v>
      </c>
      <c r="N68" s="46">
        <f t="shared" si="13"/>
        <v>14288304</v>
      </c>
      <c r="O68" s="47">
        <f t="shared" si="7"/>
        <v>250.49182167213058</v>
      </c>
      <c r="P68" s="9"/>
    </row>
    <row r="69" spans="1:119">
      <c r="A69" s="12"/>
      <c r="B69" s="25">
        <v>369.9</v>
      </c>
      <c r="C69" s="20" t="s">
        <v>89</v>
      </c>
      <c r="D69" s="46">
        <v>992312</v>
      </c>
      <c r="E69" s="46">
        <v>115177</v>
      </c>
      <c r="F69" s="46">
        <v>0</v>
      </c>
      <c r="G69" s="46">
        <v>12428</v>
      </c>
      <c r="H69" s="46">
        <v>0</v>
      </c>
      <c r="I69" s="46">
        <v>2328977</v>
      </c>
      <c r="J69" s="46">
        <v>1612374</v>
      </c>
      <c r="K69" s="46">
        <v>0</v>
      </c>
      <c r="L69" s="46">
        <v>0</v>
      </c>
      <c r="M69" s="46">
        <v>0</v>
      </c>
      <c r="N69" s="46">
        <f t="shared" si="13"/>
        <v>5061268</v>
      </c>
      <c r="O69" s="47">
        <f t="shared" ref="O69:O74" si="14">(N69/O$76)</f>
        <v>88.730351852176511</v>
      </c>
      <c r="P69" s="9"/>
    </row>
    <row r="70" spans="1:119" ht="15.75">
      <c r="A70" s="29" t="s">
        <v>58</v>
      </c>
      <c r="B70" s="30"/>
      <c r="C70" s="31"/>
      <c r="D70" s="32">
        <f t="shared" ref="D70:M70" si="15">SUM(D71:D73)</f>
        <v>10751089</v>
      </c>
      <c r="E70" s="32">
        <f t="shared" si="15"/>
        <v>61408</v>
      </c>
      <c r="F70" s="32">
        <f t="shared" si="15"/>
        <v>14035658</v>
      </c>
      <c r="G70" s="32">
        <f t="shared" si="15"/>
        <v>0</v>
      </c>
      <c r="H70" s="32">
        <f t="shared" si="15"/>
        <v>0</v>
      </c>
      <c r="I70" s="32">
        <f t="shared" si="15"/>
        <v>1553987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333835</v>
      </c>
      <c r="N70" s="32">
        <f>SUM(D70:M70)</f>
        <v>26735977</v>
      </c>
      <c r="O70" s="45">
        <f t="shared" si="14"/>
        <v>468.71508213390371</v>
      </c>
      <c r="P70" s="9"/>
    </row>
    <row r="71" spans="1:119">
      <c r="A71" s="12"/>
      <c r="B71" s="25">
        <v>381</v>
      </c>
      <c r="C71" s="20" t="s">
        <v>90</v>
      </c>
      <c r="D71" s="46">
        <v>10751089</v>
      </c>
      <c r="E71" s="46">
        <v>61408</v>
      </c>
      <c r="F71" s="46">
        <v>5630658</v>
      </c>
      <c r="G71" s="46">
        <v>0</v>
      </c>
      <c r="H71" s="46">
        <v>0</v>
      </c>
      <c r="I71" s="46">
        <v>1225106</v>
      </c>
      <c r="J71" s="46">
        <v>0</v>
      </c>
      <c r="K71" s="46">
        <v>0</v>
      </c>
      <c r="L71" s="46">
        <v>0</v>
      </c>
      <c r="M71" s="46">
        <v>333835</v>
      </c>
      <c r="N71" s="46">
        <f>SUM(D71:M71)</f>
        <v>18002096</v>
      </c>
      <c r="O71" s="47">
        <f t="shared" si="14"/>
        <v>315.59923563752386</v>
      </c>
      <c r="P71" s="9"/>
    </row>
    <row r="72" spans="1:119">
      <c r="A72" s="12"/>
      <c r="B72" s="25">
        <v>385</v>
      </c>
      <c r="C72" s="20" t="s">
        <v>117</v>
      </c>
      <c r="D72" s="46">
        <v>0</v>
      </c>
      <c r="E72" s="46">
        <v>0</v>
      </c>
      <c r="F72" s="46">
        <v>8405000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8405000</v>
      </c>
      <c r="O72" s="47">
        <f t="shared" si="14"/>
        <v>147.35015164530776</v>
      </c>
      <c r="P72" s="9"/>
    </row>
    <row r="73" spans="1:119" ht="15.75" thickBot="1">
      <c r="A73" s="12"/>
      <c r="B73" s="25">
        <v>389.4</v>
      </c>
      <c r="C73" s="20" t="s">
        <v>91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328881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328881</v>
      </c>
      <c r="O73" s="47">
        <f t="shared" si="14"/>
        <v>5.7656948510720358</v>
      </c>
      <c r="P73" s="9"/>
    </row>
    <row r="74" spans="1:119" ht="16.5" thickBot="1">
      <c r="A74" s="14" t="s">
        <v>74</v>
      </c>
      <c r="B74" s="23"/>
      <c r="C74" s="22"/>
      <c r="D74" s="15">
        <f t="shared" ref="D74:M74" si="16">SUM(D5,D16,D23,D40,D57,D61,D70)</f>
        <v>70036765</v>
      </c>
      <c r="E74" s="15">
        <f t="shared" si="16"/>
        <v>11272198</v>
      </c>
      <c r="F74" s="15">
        <f t="shared" si="16"/>
        <v>14088609</v>
      </c>
      <c r="G74" s="15">
        <f t="shared" si="16"/>
        <v>105179</v>
      </c>
      <c r="H74" s="15">
        <f t="shared" si="16"/>
        <v>0</v>
      </c>
      <c r="I74" s="15">
        <f t="shared" si="16"/>
        <v>198602608</v>
      </c>
      <c r="J74" s="15">
        <f t="shared" si="16"/>
        <v>15190064</v>
      </c>
      <c r="K74" s="15">
        <f t="shared" si="16"/>
        <v>45714319</v>
      </c>
      <c r="L74" s="15">
        <f t="shared" si="16"/>
        <v>0</v>
      </c>
      <c r="M74" s="15">
        <f t="shared" si="16"/>
        <v>627727</v>
      </c>
      <c r="N74" s="15">
        <f>SUM(D74:M74)</f>
        <v>355637469</v>
      </c>
      <c r="O74" s="38">
        <f t="shared" si="14"/>
        <v>6234.7691835697133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118</v>
      </c>
      <c r="M76" s="118"/>
      <c r="N76" s="118"/>
      <c r="O76" s="43">
        <v>57041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107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33592587</v>
      </c>
      <c r="E5" s="27">
        <f t="shared" si="0"/>
        <v>5208012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38800599</v>
      </c>
      <c r="O5" s="33">
        <f t="shared" ref="O5:O36" si="1">(N5/O$82)</f>
        <v>686.18974268281897</v>
      </c>
      <c r="P5" s="6"/>
    </row>
    <row r="6" spans="1:133">
      <c r="A6" s="12"/>
      <c r="B6" s="25">
        <v>311</v>
      </c>
      <c r="C6" s="20" t="s">
        <v>3</v>
      </c>
      <c r="D6" s="46">
        <v>21320997</v>
      </c>
      <c r="E6" s="46">
        <v>310289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21631286</v>
      </c>
      <c r="O6" s="47">
        <f t="shared" si="1"/>
        <v>382.5499336811389</v>
      </c>
      <c r="P6" s="9"/>
    </row>
    <row r="7" spans="1:133">
      <c r="A7" s="12"/>
      <c r="B7" s="25">
        <v>312.10000000000002</v>
      </c>
      <c r="C7" s="20" t="s">
        <v>11</v>
      </c>
      <c r="D7" s="46">
        <v>87900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87900</v>
      </c>
      <c r="O7" s="47">
        <f t="shared" si="1"/>
        <v>1.5545141038111239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478964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478964</v>
      </c>
      <c r="O8" s="47">
        <f t="shared" si="1"/>
        <v>8.4704925280749848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4418759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4418759</v>
      </c>
      <c r="O9" s="47">
        <f t="shared" si="1"/>
        <v>78.145883809355382</v>
      </c>
      <c r="P9" s="9"/>
    </row>
    <row r="10" spans="1:133">
      <c r="A10" s="12"/>
      <c r="B10" s="25">
        <v>312.51</v>
      </c>
      <c r="C10" s="20" t="s">
        <v>104</v>
      </c>
      <c r="D10" s="46">
        <v>393328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393328</v>
      </c>
      <c r="O10" s="47">
        <f t="shared" si="1"/>
        <v>6.9560173313290301</v>
      </c>
      <c r="P10" s="9"/>
    </row>
    <row r="11" spans="1:133">
      <c r="A11" s="12"/>
      <c r="B11" s="25">
        <v>312.52</v>
      </c>
      <c r="C11" s="20" t="s">
        <v>100</v>
      </c>
      <c r="D11" s="46">
        <v>429239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429239</v>
      </c>
      <c r="O11" s="47">
        <f t="shared" si="1"/>
        <v>7.5911044300999206</v>
      </c>
      <c r="P11" s="9"/>
    </row>
    <row r="12" spans="1:133">
      <c r="A12" s="12"/>
      <c r="B12" s="25">
        <v>314.10000000000002</v>
      </c>
      <c r="C12" s="20" t="s">
        <v>14</v>
      </c>
      <c r="D12" s="46">
        <v>7149961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7149961</v>
      </c>
      <c r="O12" s="47">
        <f t="shared" si="1"/>
        <v>126.44727208418074</v>
      </c>
      <c r="P12" s="9"/>
    </row>
    <row r="13" spans="1:133">
      <c r="A13" s="12"/>
      <c r="B13" s="25">
        <v>314.39999999999998</v>
      </c>
      <c r="C13" s="20" t="s">
        <v>15</v>
      </c>
      <c r="D13" s="46">
        <v>240729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240729</v>
      </c>
      <c r="O13" s="47">
        <f t="shared" si="1"/>
        <v>4.2572994959766559</v>
      </c>
      <c r="P13" s="9"/>
    </row>
    <row r="14" spans="1:133">
      <c r="A14" s="12"/>
      <c r="B14" s="25">
        <v>315</v>
      </c>
      <c r="C14" s="20" t="s">
        <v>16</v>
      </c>
      <c r="D14" s="46">
        <v>3475367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3475367</v>
      </c>
      <c r="O14" s="47">
        <f t="shared" si="1"/>
        <v>61.461968343796975</v>
      </c>
      <c r="P14" s="9"/>
    </row>
    <row r="15" spans="1:133">
      <c r="A15" s="12"/>
      <c r="B15" s="25">
        <v>316</v>
      </c>
      <c r="C15" s="20" t="s">
        <v>109</v>
      </c>
      <c r="D15" s="46">
        <v>495066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495066</v>
      </c>
      <c r="O15" s="47">
        <f t="shared" si="1"/>
        <v>8.7552568750552648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1632933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932973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2565906</v>
      </c>
      <c r="O16" s="45">
        <f t="shared" si="1"/>
        <v>45.378123618357058</v>
      </c>
      <c r="P16" s="10"/>
    </row>
    <row r="17" spans="1:16">
      <c r="A17" s="12"/>
      <c r="B17" s="25">
        <v>322</v>
      </c>
      <c r="C17" s="20" t="s">
        <v>0</v>
      </c>
      <c r="D17" s="46">
        <v>619766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619766</v>
      </c>
      <c r="O17" s="47">
        <f t="shared" si="1"/>
        <v>10.960580068971616</v>
      </c>
      <c r="P17" s="9"/>
    </row>
    <row r="18" spans="1:16">
      <c r="A18" s="12"/>
      <c r="B18" s="25">
        <v>323.10000000000002</v>
      </c>
      <c r="C18" s="20" t="s">
        <v>18</v>
      </c>
      <c r="D18" s="46">
        <v>346496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346496</v>
      </c>
      <c r="O18" s="47">
        <f t="shared" si="1"/>
        <v>6.1277920240516401</v>
      </c>
      <c r="P18" s="9"/>
    </row>
    <row r="19" spans="1:16">
      <c r="A19" s="12"/>
      <c r="B19" s="25">
        <v>323.39999999999998</v>
      </c>
      <c r="C19" s="20" t="s">
        <v>19</v>
      </c>
      <c r="D19" s="46">
        <v>466803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466803</v>
      </c>
      <c r="O19" s="47">
        <f t="shared" si="1"/>
        <v>8.2554248828366781</v>
      </c>
      <c r="P19" s="9"/>
    </row>
    <row r="20" spans="1:16">
      <c r="A20" s="12"/>
      <c r="B20" s="25">
        <v>324.12</v>
      </c>
      <c r="C20" s="20" t="s">
        <v>21</v>
      </c>
      <c r="D20" s="46">
        <v>114455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114455</v>
      </c>
      <c r="O20" s="47">
        <f t="shared" si="1"/>
        <v>2.0241400654346098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932973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932973</v>
      </c>
      <c r="O21" s="47">
        <f t="shared" si="1"/>
        <v>16.499655141922364</v>
      </c>
      <c r="P21" s="9"/>
    </row>
    <row r="22" spans="1:16">
      <c r="A22" s="12"/>
      <c r="B22" s="25">
        <v>329</v>
      </c>
      <c r="C22" s="20" t="s">
        <v>25</v>
      </c>
      <c r="D22" s="46">
        <v>85413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85413</v>
      </c>
      <c r="O22" s="47">
        <f t="shared" si="1"/>
        <v>1.5105314351401538</v>
      </c>
      <c r="P22" s="9"/>
    </row>
    <row r="23" spans="1:16" ht="15.75">
      <c r="A23" s="29" t="s">
        <v>27</v>
      </c>
      <c r="B23" s="30"/>
      <c r="C23" s="31"/>
      <c r="D23" s="32">
        <f t="shared" ref="D23:M23" si="5">SUM(D24:D44)</f>
        <v>8900893</v>
      </c>
      <c r="E23" s="32">
        <f t="shared" si="5"/>
        <v>1592525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3159443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13652861</v>
      </c>
      <c r="O23" s="45">
        <f t="shared" si="1"/>
        <v>241.45125121584579</v>
      </c>
      <c r="P23" s="10"/>
    </row>
    <row r="24" spans="1:16">
      <c r="A24" s="12"/>
      <c r="B24" s="25">
        <v>331.2</v>
      </c>
      <c r="C24" s="20" t="s">
        <v>26</v>
      </c>
      <c r="D24" s="46">
        <v>117508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117508</v>
      </c>
      <c r="O24" s="47">
        <f t="shared" si="1"/>
        <v>2.0781324608718719</v>
      </c>
      <c r="P24" s="9"/>
    </row>
    <row r="25" spans="1:16">
      <c r="A25" s="12"/>
      <c r="B25" s="25">
        <v>331.32</v>
      </c>
      <c r="C25" s="20" t="s">
        <v>110</v>
      </c>
      <c r="D25" s="46">
        <v>635500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635500</v>
      </c>
      <c r="O25" s="47">
        <f t="shared" si="1"/>
        <v>11.238836325050844</v>
      </c>
      <c r="P25" s="9"/>
    </row>
    <row r="26" spans="1:16">
      <c r="A26" s="12"/>
      <c r="B26" s="25">
        <v>331.42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1205899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1205899</v>
      </c>
      <c r="O26" s="47">
        <f t="shared" si="1"/>
        <v>21.326359536652223</v>
      </c>
      <c r="P26" s="9"/>
    </row>
    <row r="27" spans="1:16">
      <c r="A27" s="12"/>
      <c r="B27" s="25">
        <v>331.49</v>
      </c>
      <c r="C27" s="20" t="s">
        <v>33</v>
      </c>
      <c r="D27" s="46">
        <v>594165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594165</v>
      </c>
      <c r="O27" s="47">
        <f t="shared" si="1"/>
        <v>10.507825625607923</v>
      </c>
      <c r="P27" s="9"/>
    </row>
    <row r="28" spans="1:16">
      <c r="A28" s="12"/>
      <c r="B28" s="25">
        <v>331.5</v>
      </c>
      <c r="C28" s="20" t="s">
        <v>28</v>
      </c>
      <c r="D28" s="46">
        <v>605589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605589</v>
      </c>
      <c r="O28" s="47">
        <f t="shared" si="1"/>
        <v>10.709859404014502</v>
      </c>
      <c r="P28" s="9"/>
    </row>
    <row r="29" spans="1:16">
      <c r="A29" s="12"/>
      <c r="B29" s="25">
        <v>331.7</v>
      </c>
      <c r="C29" s="20" t="s">
        <v>105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20629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20629</v>
      </c>
      <c r="O29" s="47">
        <f t="shared" si="1"/>
        <v>0.36482447608099744</v>
      </c>
      <c r="P29" s="9"/>
    </row>
    <row r="30" spans="1:16">
      <c r="A30" s="12"/>
      <c r="B30" s="25">
        <v>331.9</v>
      </c>
      <c r="C30" s="20" t="s">
        <v>111</v>
      </c>
      <c r="D30" s="46">
        <v>4361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4361</v>
      </c>
      <c r="O30" s="47">
        <f t="shared" si="1"/>
        <v>7.7124414183393761E-2</v>
      </c>
      <c r="P30" s="9"/>
    </row>
    <row r="31" spans="1:16">
      <c r="A31" s="12"/>
      <c r="B31" s="25">
        <v>334.2</v>
      </c>
      <c r="C31" s="20" t="s">
        <v>29</v>
      </c>
      <c r="D31" s="46">
        <v>1170176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1170176</v>
      </c>
      <c r="O31" s="47">
        <f t="shared" si="1"/>
        <v>20.694597223450348</v>
      </c>
      <c r="P31" s="9"/>
    </row>
    <row r="32" spans="1:16">
      <c r="A32" s="12"/>
      <c r="B32" s="25">
        <v>334.36</v>
      </c>
      <c r="C32" s="20" t="s">
        <v>34</v>
      </c>
      <c r="D32" s="46">
        <v>0</v>
      </c>
      <c r="E32" s="46">
        <v>1521987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1521987</v>
      </c>
      <c r="O32" s="47">
        <f t="shared" si="1"/>
        <v>26.916385179945177</v>
      </c>
      <c r="P32" s="9"/>
    </row>
    <row r="33" spans="1:16">
      <c r="A33" s="12"/>
      <c r="B33" s="25">
        <v>334.41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1424227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1424227</v>
      </c>
      <c r="O33" s="47">
        <f t="shared" si="1"/>
        <v>25.187496684056946</v>
      </c>
      <c r="P33" s="9"/>
    </row>
    <row r="34" spans="1:16">
      <c r="A34" s="12"/>
      <c r="B34" s="25">
        <v>334.42</v>
      </c>
      <c r="C34" s="20" t="s">
        <v>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234366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234366</v>
      </c>
      <c r="O34" s="47">
        <f t="shared" si="1"/>
        <v>4.1447696524891677</v>
      </c>
      <c r="P34" s="9"/>
    </row>
    <row r="35" spans="1:16">
      <c r="A35" s="12"/>
      <c r="B35" s="25">
        <v>334.5</v>
      </c>
      <c r="C35" s="20" t="s">
        <v>112</v>
      </c>
      <c r="D35" s="46">
        <v>14690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14690</v>
      </c>
      <c r="O35" s="47">
        <f t="shared" si="1"/>
        <v>0.25979308515341765</v>
      </c>
      <c r="P35" s="9"/>
    </row>
    <row r="36" spans="1:16">
      <c r="A36" s="12"/>
      <c r="B36" s="25">
        <v>334.69</v>
      </c>
      <c r="C36" s="20" t="s">
        <v>38</v>
      </c>
      <c r="D36" s="46">
        <v>0</v>
      </c>
      <c r="E36" s="46">
        <v>70538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70538</v>
      </c>
      <c r="O36" s="47">
        <f t="shared" si="1"/>
        <v>1.2474666195065878</v>
      </c>
      <c r="P36" s="9"/>
    </row>
    <row r="37" spans="1:16">
      <c r="A37" s="12"/>
      <c r="B37" s="25">
        <v>334.7</v>
      </c>
      <c r="C37" s="20" t="s">
        <v>39</v>
      </c>
      <c r="D37" s="46">
        <v>776348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776348</v>
      </c>
      <c r="O37" s="47">
        <f t="shared" ref="O37:O68" si="8">(N37/O$82)</f>
        <v>13.729737377310107</v>
      </c>
      <c r="P37" s="9"/>
    </row>
    <row r="38" spans="1:16">
      <c r="A38" s="12"/>
      <c r="B38" s="25">
        <v>334.9</v>
      </c>
      <c r="C38" s="20" t="s">
        <v>40</v>
      </c>
      <c r="D38" s="46">
        <v>226849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226849</v>
      </c>
      <c r="O38" s="47">
        <f t="shared" si="8"/>
        <v>4.0118312848174025</v>
      </c>
      <c r="P38" s="9"/>
    </row>
    <row r="39" spans="1:16">
      <c r="A39" s="12"/>
      <c r="B39" s="25">
        <v>335.12</v>
      </c>
      <c r="C39" s="20" t="s">
        <v>41</v>
      </c>
      <c r="D39" s="46">
        <v>1432037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1432037</v>
      </c>
      <c r="O39" s="47">
        <f t="shared" si="8"/>
        <v>25.325616765408082</v>
      </c>
      <c r="P39" s="9"/>
    </row>
    <row r="40" spans="1:16">
      <c r="A40" s="12"/>
      <c r="B40" s="25">
        <v>335.18</v>
      </c>
      <c r="C40" s="20" t="s">
        <v>44</v>
      </c>
      <c r="D40" s="46">
        <v>2818548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2818548</v>
      </c>
      <c r="O40" s="47">
        <f t="shared" si="8"/>
        <v>49.846104872225659</v>
      </c>
      <c r="P40" s="9"/>
    </row>
    <row r="41" spans="1:16">
      <c r="A41" s="12"/>
      <c r="B41" s="25">
        <v>337.2</v>
      </c>
      <c r="C41" s="20" t="s">
        <v>46</v>
      </c>
      <c r="D41" s="46">
        <v>385542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385542</v>
      </c>
      <c r="O41" s="47">
        <f t="shared" si="8"/>
        <v>6.8183216906888315</v>
      </c>
      <c r="P41" s="9"/>
    </row>
    <row r="42" spans="1:16">
      <c r="A42" s="12"/>
      <c r="B42" s="25">
        <v>337.4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274322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274322</v>
      </c>
      <c r="O42" s="47">
        <f t="shared" si="8"/>
        <v>4.8513926960827662</v>
      </c>
      <c r="P42" s="9"/>
    </row>
    <row r="43" spans="1:16">
      <c r="A43" s="12"/>
      <c r="B43" s="25">
        <v>337.5</v>
      </c>
      <c r="C43" s="20" t="s">
        <v>49</v>
      </c>
      <c r="D43" s="46">
        <v>89580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89580</v>
      </c>
      <c r="O43" s="47">
        <f t="shared" si="8"/>
        <v>1.5842249535767972</v>
      </c>
      <c r="P43" s="9"/>
    </row>
    <row r="44" spans="1:16">
      <c r="A44" s="12"/>
      <c r="B44" s="25">
        <v>337.7</v>
      </c>
      <c r="C44" s="20" t="s">
        <v>113</v>
      </c>
      <c r="D44" s="46">
        <v>30000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30000</v>
      </c>
      <c r="O44" s="47">
        <f t="shared" si="8"/>
        <v>0.53055088867273847</v>
      </c>
      <c r="P44" s="9"/>
    </row>
    <row r="45" spans="1:16" ht="15.75">
      <c r="A45" s="29" t="s">
        <v>56</v>
      </c>
      <c r="B45" s="30"/>
      <c r="C45" s="31"/>
      <c r="D45" s="32">
        <f t="shared" ref="D45:M45" si="9">SUM(D46:D61)</f>
        <v>12879710</v>
      </c>
      <c r="E45" s="32">
        <f t="shared" si="9"/>
        <v>4717154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184001044</v>
      </c>
      <c r="J45" s="32">
        <f t="shared" si="9"/>
        <v>12746821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214344729</v>
      </c>
      <c r="O45" s="45">
        <f t="shared" si="8"/>
        <v>3790.692881775577</v>
      </c>
      <c r="P45" s="10"/>
    </row>
    <row r="46" spans="1:16">
      <c r="A46" s="12"/>
      <c r="B46" s="25">
        <v>341.2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12746821</v>
      </c>
      <c r="K46" s="46">
        <v>0</v>
      </c>
      <c r="L46" s="46">
        <v>0</v>
      </c>
      <c r="M46" s="46">
        <v>0</v>
      </c>
      <c r="N46" s="46">
        <f t="shared" ref="N46:N61" si="10">SUM(D46:M46)</f>
        <v>12746821</v>
      </c>
      <c r="O46" s="47">
        <f t="shared" si="8"/>
        <v>225.4279069767442</v>
      </c>
      <c r="P46" s="9"/>
    </row>
    <row r="47" spans="1:16">
      <c r="A47" s="12"/>
      <c r="B47" s="25">
        <v>341.9</v>
      </c>
      <c r="C47" s="20" t="s">
        <v>60</v>
      </c>
      <c r="D47" s="46">
        <v>407383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407383</v>
      </c>
      <c r="O47" s="47">
        <f t="shared" si="8"/>
        <v>7.2045804226722083</v>
      </c>
      <c r="P47" s="9"/>
    </row>
    <row r="48" spans="1:16">
      <c r="A48" s="12"/>
      <c r="B48" s="25">
        <v>342.1</v>
      </c>
      <c r="C48" s="20" t="s">
        <v>61</v>
      </c>
      <c r="D48" s="46">
        <v>283074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283074</v>
      </c>
      <c r="O48" s="47">
        <f t="shared" si="8"/>
        <v>5.0061720753382266</v>
      </c>
      <c r="P48" s="9"/>
    </row>
    <row r="49" spans="1:16">
      <c r="A49" s="12"/>
      <c r="B49" s="25">
        <v>342.2</v>
      </c>
      <c r="C49" s="20" t="s">
        <v>62</v>
      </c>
      <c r="D49" s="46">
        <v>7529435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7529435</v>
      </c>
      <c r="O49" s="47">
        <f t="shared" si="8"/>
        <v>133.15828101512071</v>
      </c>
      <c r="P49" s="9"/>
    </row>
    <row r="50" spans="1:16">
      <c r="A50" s="12"/>
      <c r="B50" s="25">
        <v>343.1</v>
      </c>
      <c r="C50" s="20" t="s">
        <v>63</v>
      </c>
      <c r="D50" s="46">
        <v>3153411</v>
      </c>
      <c r="E50" s="46">
        <v>0</v>
      </c>
      <c r="F50" s="46">
        <v>0</v>
      </c>
      <c r="G50" s="46">
        <v>0</v>
      </c>
      <c r="H50" s="46">
        <v>0</v>
      </c>
      <c r="I50" s="46">
        <v>142884260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146037671</v>
      </c>
      <c r="O50" s="47">
        <f t="shared" si="8"/>
        <v>2582.6805376249004</v>
      </c>
      <c r="P50" s="9"/>
    </row>
    <row r="51" spans="1:16">
      <c r="A51" s="12"/>
      <c r="B51" s="25">
        <v>343.4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10109678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10109678</v>
      </c>
      <c r="O51" s="47">
        <f t="shared" si="8"/>
        <v>178.78995490317448</v>
      </c>
      <c r="P51" s="9"/>
    </row>
    <row r="52" spans="1:16">
      <c r="A52" s="12"/>
      <c r="B52" s="25">
        <v>343.6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26354472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26354472</v>
      </c>
      <c r="O52" s="47">
        <f t="shared" si="8"/>
        <v>466.07961800336017</v>
      </c>
      <c r="P52" s="9"/>
    </row>
    <row r="53" spans="1:16">
      <c r="A53" s="12"/>
      <c r="B53" s="25">
        <v>343.9</v>
      </c>
      <c r="C53" s="20" t="s">
        <v>66</v>
      </c>
      <c r="D53" s="46">
        <v>0</v>
      </c>
      <c r="E53" s="46">
        <v>4607659</v>
      </c>
      <c r="F53" s="46">
        <v>0</v>
      </c>
      <c r="G53" s="46">
        <v>0</v>
      </c>
      <c r="H53" s="46">
        <v>0</v>
      </c>
      <c r="I53" s="46">
        <v>2289980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6897639</v>
      </c>
      <c r="O53" s="47">
        <f t="shared" si="8"/>
        <v>121.98495003979131</v>
      </c>
      <c r="P53" s="9"/>
    </row>
    <row r="54" spans="1:16">
      <c r="A54" s="12"/>
      <c r="B54" s="25">
        <v>344.1</v>
      </c>
      <c r="C54" s="20" t="s">
        <v>67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722099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722099</v>
      </c>
      <c r="O54" s="47">
        <f t="shared" si="8"/>
        <v>12.770342205323194</v>
      </c>
      <c r="P54" s="9"/>
    </row>
    <row r="55" spans="1:16">
      <c r="A55" s="12"/>
      <c r="B55" s="25">
        <v>344.3</v>
      </c>
      <c r="C55" s="20" t="s">
        <v>68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330266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330266</v>
      </c>
      <c r="O55" s="47">
        <f t="shared" si="8"/>
        <v>5.8407639932796886</v>
      </c>
      <c r="P55" s="9"/>
    </row>
    <row r="56" spans="1:16">
      <c r="A56" s="12"/>
      <c r="B56" s="25">
        <v>344.5</v>
      </c>
      <c r="C56" s="20" t="s">
        <v>69</v>
      </c>
      <c r="D56" s="46">
        <v>51977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51977</v>
      </c>
      <c r="O56" s="47">
        <f t="shared" si="8"/>
        <v>0.91921478468476436</v>
      </c>
      <c r="P56" s="9"/>
    </row>
    <row r="57" spans="1:16">
      <c r="A57" s="12"/>
      <c r="B57" s="25">
        <v>345.1</v>
      </c>
      <c r="C57" s="20" t="s">
        <v>70</v>
      </c>
      <c r="D57" s="46">
        <v>35119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35119</v>
      </c>
      <c r="O57" s="47">
        <f t="shared" si="8"/>
        <v>0.62108055530993012</v>
      </c>
      <c r="P57" s="9"/>
    </row>
    <row r="58" spans="1:16">
      <c r="A58" s="12"/>
      <c r="B58" s="25">
        <v>347.2</v>
      </c>
      <c r="C58" s="20" t="s">
        <v>71</v>
      </c>
      <c r="D58" s="46">
        <v>88850</v>
      </c>
      <c r="E58" s="46">
        <v>0</v>
      </c>
      <c r="F58" s="46">
        <v>0</v>
      </c>
      <c r="G58" s="46">
        <v>0</v>
      </c>
      <c r="H58" s="46">
        <v>0</v>
      </c>
      <c r="I58" s="46">
        <v>1109514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1198364</v>
      </c>
      <c r="O58" s="47">
        <f t="shared" si="8"/>
        <v>21.193102838447253</v>
      </c>
      <c r="P58" s="9"/>
    </row>
    <row r="59" spans="1:16">
      <c r="A59" s="12"/>
      <c r="B59" s="25">
        <v>347.5</v>
      </c>
      <c r="C59" s="20" t="s">
        <v>72</v>
      </c>
      <c r="D59" s="46">
        <v>87321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87321</v>
      </c>
      <c r="O59" s="47">
        <f t="shared" si="8"/>
        <v>1.5442744716597401</v>
      </c>
      <c r="P59" s="9"/>
    </row>
    <row r="60" spans="1:16">
      <c r="A60" s="12"/>
      <c r="B60" s="25">
        <v>347.9</v>
      </c>
      <c r="C60" s="20" t="s">
        <v>73</v>
      </c>
      <c r="D60" s="46">
        <v>188254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188254</v>
      </c>
      <c r="O60" s="47">
        <f t="shared" si="8"/>
        <v>3.3292775665399241</v>
      </c>
      <c r="P60" s="9"/>
    </row>
    <row r="61" spans="1:16">
      <c r="A61" s="12"/>
      <c r="B61" s="25">
        <v>349</v>
      </c>
      <c r="C61" s="20" t="s">
        <v>1</v>
      </c>
      <c r="D61" s="46">
        <v>1054886</v>
      </c>
      <c r="E61" s="46">
        <v>109495</v>
      </c>
      <c r="F61" s="46">
        <v>0</v>
      </c>
      <c r="G61" s="46">
        <v>0</v>
      </c>
      <c r="H61" s="46">
        <v>0</v>
      </c>
      <c r="I61" s="46">
        <v>200775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1365156</v>
      </c>
      <c r="O61" s="47">
        <f t="shared" si="8"/>
        <v>24.1428242992307</v>
      </c>
      <c r="P61" s="9"/>
    </row>
    <row r="62" spans="1:16" ht="15.75">
      <c r="A62" s="29" t="s">
        <v>57</v>
      </c>
      <c r="B62" s="30"/>
      <c r="C62" s="31"/>
      <c r="D62" s="32">
        <f t="shared" ref="D62:M62" si="11">SUM(D63:D65)</f>
        <v>493956</v>
      </c>
      <c r="E62" s="32">
        <f t="shared" si="11"/>
        <v>0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7" si="12">SUM(D62:M62)</f>
        <v>493956</v>
      </c>
      <c r="O62" s="45">
        <f t="shared" si="8"/>
        <v>8.735626492174374</v>
      </c>
      <c r="P62" s="10"/>
    </row>
    <row r="63" spans="1:16">
      <c r="A63" s="13"/>
      <c r="B63" s="39">
        <v>351.9</v>
      </c>
      <c r="C63" s="21" t="s">
        <v>78</v>
      </c>
      <c r="D63" s="46">
        <v>36220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36220</v>
      </c>
      <c r="O63" s="47">
        <f t="shared" si="8"/>
        <v>0.64055177292421961</v>
      </c>
      <c r="P63" s="9"/>
    </row>
    <row r="64" spans="1:16">
      <c r="A64" s="13"/>
      <c r="B64" s="39">
        <v>354</v>
      </c>
      <c r="C64" s="21" t="s">
        <v>76</v>
      </c>
      <c r="D64" s="46">
        <v>283671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283671</v>
      </c>
      <c r="O64" s="47">
        <f t="shared" si="8"/>
        <v>5.0167300380228133</v>
      </c>
      <c r="P64" s="9"/>
    </row>
    <row r="65" spans="1:119">
      <c r="A65" s="13"/>
      <c r="B65" s="39">
        <v>359</v>
      </c>
      <c r="C65" s="21" t="s">
        <v>77</v>
      </c>
      <c r="D65" s="46">
        <v>174065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174065</v>
      </c>
      <c r="O65" s="47">
        <f t="shared" si="8"/>
        <v>3.0783446812273412</v>
      </c>
      <c r="P65" s="9"/>
    </row>
    <row r="66" spans="1:119" ht="15.75">
      <c r="A66" s="29" t="s">
        <v>4</v>
      </c>
      <c r="B66" s="30"/>
      <c r="C66" s="31"/>
      <c r="D66" s="32">
        <f t="shared" ref="D66:M66" si="13">SUM(D67:D75)</f>
        <v>2055443</v>
      </c>
      <c r="E66" s="32">
        <f t="shared" si="13"/>
        <v>265413</v>
      </c>
      <c r="F66" s="32">
        <f t="shared" si="13"/>
        <v>37747</v>
      </c>
      <c r="G66" s="32">
        <f t="shared" si="13"/>
        <v>81713</v>
      </c>
      <c r="H66" s="32">
        <f t="shared" si="13"/>
        <v>0</v>
      </c>
      <c r="I66" s="32">
        <f t="shared" si="13"/>
        <v>5363135</v>
      </c>
      <c r="J66" s="32">
        <f t="shared" si="13"/>
        <v>2152618</v>
      </c>
      <c r="K66" s="32">
        <f t="shared" si="13"/>
        <v>13727004</v>
      </c>
      <c r="L66" s="32">
        <f t="shared" si="13"/>
        <v>0</v>
      </c>
      <c r="M66" s="32">
        <f t="shared" si="13"/>
        <v>0</v>
      </c>
      <c r="N66" s="32">
        <f t="shared" si="12"/>
        <v>23683073</v>
      </c>
      <c r="O66" s="45">
        <f t="shared" si="8"/>
        <v>418.83584755504467</v>
      </c>
      <c r="P66" s="10"/>
    </row>
    <row r="67" spans="1:119">
      <c r="A67" s="12"/>
      <c r="B67" s="25">
        <v>361.1</v>
      </c>
      <c r="C67" s="20" t="s">
        <v>79</v>
      </c>
      <c r="D67" s="46">
        <v>797819</v>
      </c>
      <c r="E67" s="46">
        <v>286770</v>
      </c>
      <c r="F67" s="46">
        <v>38433</v>
      </c>
      <c r="G67" s="46">
        <v>114798</v>
      </c>
      <c r="H67" s="46">
        <v>0</v>
      </c>
      <c r="I67" s="46">
        <v>3115618</v>
      </c>
      <c r="J67" s="46">
        <v>580090</v>
      </c>
      <c r="K67" s="46">
        <v>784608</v>
      </c>
      <c r="L67" s="46">
        <v>0</v>
      </c>
      <c r="M67" s="46">
        <v>0</v>
      </c>
      <c r="N67" s="46">
        <f t="shared" si="12"/>
        <v>5718136</v>
      </c>
      <c r="O67" s="47">
        <f t="shared" si="8"/>
        <v>101.12540454505262</v>
      </c>
      <c r="P67" s="9"/>
    </row>
    <row r="68" spans="1:119">
      <c r="A68" s="12"/>
      <c r="B68" s="25">
        <v>361.2</v>
      </c>
      <c r="C68" s="20" t="s">
        <v>80</v>
      </c>
      <c r="D68" s="46">
        <v>-126231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1618285</v>
      </c>
      <c r="L68" s="46">
        <v>0</v>
      </c>
      <c r="M68" s="46">
        <v>0</v>
      </c>
      <c r="N68" s="46">
        <f t="shared" ref="N68:N75" si="14">SUM(D68:M68)</f>
        <v>1492054</v>
      </c>
      <c r="O68" s="47">
        <f t="shared" si="8"/>
        <v>26.387019188257142</v>
      </c>
      <c r="P68" s="9"/>
    </row>
    <row r="69" spans="1:119">
      <c r="A69" s="12"/>
      <c r="B69" s="25">
        <v>361.4</v>
      </c>
      <c r="C69" s="20" t="s">
        <v>81</v>
      </c>
      <c r="D69" s="46">
        <v>0</v>
      </c>
      <c r="E69" s="46">
        <v>-49451</v>
      </c>
      <c r="F69" s="46">
        <v>-686</v>
      </c>
      <c r="G69" s="46">
        <v>-33085</v>
      </c>
      <c r="H69" s="46">
        <v>0</v>
      </c>
      <c r="I69" s="46">
        <v>-472227</v>
      </c>
      <c r="J69" s="46">
        <v>-103784</v>
      </c>
      <c r="K69" s="46">
        <v>-1532591</v>
      </c>
      <c r="L69" s="46">
        <v>0</v>
      </c>
      <c r="M69" s="46">
        <v>0</v>
      </c>
      <c r="N69" s="46">
        <f t="shared" si="14"/>
        <v>-2191824</v>
      </c>
      <c r="O69" s="47">
        <f t="shared" ref="O69:O80" si="15">(N69/O$82)</f>
        <v>-38.762472367141214</v>
      </c>
      <c r="P69" s="9"/>
    </row>
    <row r="70" spans="1:119">
      <c r="A70" s="12"/>
      <c r="B70" s="25">
        <v>362</v>
      </c>
      <c r="C70" s="20" t="s">
        <v>82</v>
      </c>
      <c r="D70" s="46">
        <v>102333</v>
      </c>
      <c r="E70" s="46">
        <v>0</v>
      </c>
      <c r="F70" s="46">
        <v>0</v>
      </c>
      <c r="G70" s="46">
        <v>0</v>
      </c>
      <c r="H70" s="46">
        <v>0</v>
      </c>
      <c r="I70" s="46">
        <v>15272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117605</v>
      </c>
      <c r="O70" s="47">
        <f t="shared" si="15"/>
        <v>2.0798479087452471</v>
      </c>
      <c r="P70" s="9"/>
    </row>
    <row r="71" spans="1:119">
      <c r="A71" s="12"/>
      <c r="B71" s="25">
        <v>364</v>
      </c>
      <c r="C71" s="20" t="s">
        <v>83</v>
      </c>
      <c r="D71" s="46">
        <v>14752</v>
      </c>
      <c r="E71" s="46">
        <v>0</v>
      </c>
      <c r="F71" s="46">
        <v>0</v>
      </c>
      <c r="G71" s="46">
        <v>0</v>
      </c>
      <c r="H71" s="46">
        <v>0</v>
      </c>
      <c r="I71" s="46">
        <v>7502</v>
      </c>
      <c r="J71" s="46">
        <v>122651</v>
      </c>
      <c r="K71" s="46">
        <v>0</v>
      </c>
      <c r="L71" s="46">
        <v>0</v>
      </c>
      <c r="M71" s="46">
        <v>0</v>
      </c>
      <c r="N71" s="46">
        <f t="shared" si="14"/>
        <v>144905</v>
      </c>
      <c r="O71" s="47">
        <f t="shared" si="15"/>
        <v>2.5626492174374391</v>
      </c>
      <c r="P71" s="9"/>
    </row>
    <row r="72" spans="1:119">
      <c r="A72" s="12"/>
      <c r="B72" s="25">
        <v>365</v>
      </c>
      <c r="C72" s="20" t="s">
        <v>84</v>
      </c>
      <c r="D72" s="46">
        <v>21774</v>
      </c>
      <c r="E72" s="46">
        <v>0</v>
      </c>
      <c r="F72" s="46">
        <v>0</v>
      </c>
      <c r="G72" s="46">
        <v>0</v>
      </c>
      <c r="H72" s="46">
        <v>0</v>
      </c>
      <c r="I72" s="46">
        <v>330323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352097</v>
      </c>
      <c r="O72" s="47">
        <f t="shared" si="15"/>
        <v>6.2268458749668403</v>
      </c>
      <c r="P72" s="9"/>
    </row>
    <row r="73" spans="1:119">
      <c r="A73" s="12"/>
      <c r="B73" s="25">
        <v>366</v>
      </c>
      <c r="C73" s="20" t="s">
        <v>85</v>
      </c>
      <c r="D73" s="46">
        <v>273382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273382</v>
      </c>
      <c r="O73" s="47">
        <f t="shared" si="15"/>
        <v>4.8347687682376872</v>
      </c>
      <c r="P73" s="9"/>
    </row>
    <row r="74" spans="1:119">
      <c r="A74" s="12"/>
      <c r="B74" s="25">
        <v>368</v>
      </c>
      <c r="C74" s="20" t="s">
        <v>87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12856702</v>
      </c>
      <c r="L74" s="46">
        <v>0</v>
      </c>
      <c r="M74" s="46">
        <v>0</v>
      </c>
      <c r="N74" s="46">
        <f t="shared" si="14"/>
        <v>12856702</v>
      </c>
      <c r="O74" s="47">
        <f t="shared" si="15"/>
        <v>227.37115571668582</v>
      </c>
      <c r="P74" s="9"/>
    </row>
    <row r="75" spans="1:119">
      <c r="A75" s="12"/>
      <c r="B75" s="25">
        <v>369.9</v>
      </c>
      <c r="C75" s="20" t="s">
        <v>89</v>
      </c>
      <c r="D75" s="46">
        <v>971614</v>
      </c>
      <c r="E75" s="46">
        <v>28094</v>
      </c>
      <c r="F75" s="46">
        <v>0</v>
      </c>
      <c r="G75" s="46">
        <v>0</v>
      </c>
      <c r="H75" s="46">
        <v>0</v>
      </c>
      <c r="I75" s="46">
        <v>2366647</v>
      </c>
      <c r="J75" s="46">
        <v>1553661</v>
      </c>
      <c r="K75" s="46">
        <v>0</v>
      </c>
      <c r="L75" s="46">
        <v>0</v>
      </c>
      <c r="M75" s="46">
        <v>0</v>
      </c>
      <c r="N75" s="46">
        <f t="shared" si="14"/>
        <v>4920016</v>
      </c>
      <c r="O75" s="47">
        <f t="shared" si="15"/>
        <v>87.010628702803075</v>
      </c>
      <c r="P75" s="9"/>
    </row>
    <row r="76" spans="1:119" ht="15.75">
      <c r="A76" s="29" t="s">
        <v>58</v>
      </c>
      <c r="B76" s="30"/>
      <c r="C76" s="31"/>
      <c r="D76" s="32">
        <f t="shared" ref="D76:M76" si="16">SUM(D77:D79)</f>
        <v>12958228</v>
      </c>
      <c r="E76" s="32">
        <f t="shared" si="16"/>
        <v>423029</v>
      </c>
      <c r="F76" s="32">
        <f t="shared" si="16"/>
        <v>5235554</v>
      </c>
      <c r="G76" s="32">
        <f t="shared" si="16"/>
        <v>527809</v>
      </c>
      <c r="H76" s="32">
        <f t="shared" si="16"/>
        <v>0</v>
      </c>
      <c r="I76" s="32">
        <f t="shared" si="16"/>
        <v>1451026</v>
      </c>
      <c r="J76" s="32">
        <f t="shared" si="16"/>
        <v>1408978</v>
      </c>
      <c r="K76" s="32">
        <f t="shared" si="16"/>
        <v>4525132</v>
      </c>
      <c r="L76" s="32">
        <f t="shared" si="16"/>
        <v>0</v>
      </c>
      <c r="M76" s="32">
        <f t="shared" si="16"/>
        <v>0</v>
      </c>
      <c r="N76" s="32">
        <f>SUM(D76:M76)</f>
        <v>26529756</v>
      </c>
      <c r="O76" s="45">
        <f t="shared" si="15"/>
        <v>469.17952073569722</v>
      </c>
      <c r="P76" s="9"/>
    </row>
    <row r="77" spans="1:119">
      <c r="A77" s="12"/>
      <c r="B77" s="25">
        <v>381</v>
      </c>
      <c r="C77" s="20" t="s">
        <v>90</v>
      </c>
      <c r="D77" s="46">
        <v>12958228</v>
      </c>
      <c r="E77" s="46">
        <v>423029</v>
      </c>
      <c r="F77" s="46">
        <v>5235554</v>
      </c>
      <c r="G77" s="46">
        <v>527809</v>
      </c>
      <c r="H77" s="46">
        <v>0</v>
      </c>
      <c r="I77" s="46">
        <v>1076980</v>
      </c>
      <c r="J77" s="46">
        <v>1408978</v>
      </c>
      <c r="K77" s="46">
        <v>0</v>
      </c>
      <c r="L77" s="46">
        <v>0</v>
      </c>
      <c r="M77" s="46">
        <v>0</v>
      </c>
      <c r="N77" s="46">
        <f>SUM(D77:M77)</f>
        <v>21630578</v>
      </c>
      <c r="O77" s="47">
        <f t="shared" si="15"/>
        <v>382.53741268016626</v>
      </c>
      <c r="P77" s="9"/>
    </row>
    <row r="78" spans="1:119">
      <c r="A78" s="12"/>
      <c r="B78" s="25">
        <v>389.3</v>
      </c>
      <c r="C78" s="20" t="s">
        <v>114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374046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374046</v>
      </c>
      <c r="O78" s="47">
        <f t="shared" si="15"/>
        <v>6.6150145901494382</v>
      </c>
      <c r="P78" s="9"/>
    </row>
    <row r="79" spans="1:119" ht="15.75" thickBot="1">
      <c r="A79" s="12"/>
      <c r="B79" s="25">
        <v>389.4</v>
      </c>
      <c r="C79" s="20" t="s">
        <v>91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4525132</v>
      </c>
      <c r="L79" s="46">
        <v>0</v>
      </c>
      <c r="M79" s="46">
        <v>0</v>
      </c>
      <c r="N79" s="46">
        <f>SUM(D79:M79)</f>
        <v>4525132</v>
      </c>
      <c r="O79" s="47">
        <f t="shared" si="15"/>
        <v>80.027093465381554</v>
      </c>
      <c r="P79" s="9"/>
    </row>
    <row r="80" spans="1:119" ht="16.5" thickBot="1">
      <c r="A80" s="14" t="s">
        <v>74</v>
      </c>
      <c r="B80" s="23"/>
      <c r="C80" s="22"/>
      <c r="D80" s="15">
        <f t="shared" ref="D80:M80" si="17">SUM(D5,D16,D23,D45,D62,D66,D76)</f>
        <v>72513750</v>
      </c>
      <c r="E80" s="15">
        <f t="shared" si="17"/>
        <v>12206133</v>
      </c>
      <c r="F80" s="15">
        <f t="shared" si="17"/>
        <v>5273301</v>
      </c>
      <c r="G80" s="15">
        <f t="shared" si="17"/>
        <v>609522</v>
      </c>
      <c r="H80" s="15">
        <f t="shared" si="17"/>
        <v>0</v>
      </c>
      <c r="I80" s="15">
        <f t="shared" si="17"/>
        <v>194907621</v>
      </c>
      <c r="J80" s="15">
        <f t="shared" si="17"/>
        <v>16308417</v>
      </c>
      <c r="K80" s="15">
        <f t="shared" si="17"/>
        <v>18252136</v>
      </c>
      <c r="L80" s="15">
        <f t="shared" si="17"/>
        <v>0</v>
      </c>
      <c r="M80" s="15">
        <f t="shared" si="17"/>
        <v>0</v>
      </c>
      <c r="N80" s="15">
        <f>SUM(D80:M80)</f>
        <v>320070880</v>
      </c>
      <c r="O80" s="38">
        <f t="shared" si="15"/>
        <v>5660.4629940755149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115</v>
      </c>
      <c r="M82" s="118"/>
      <c r="N82" s="118"/>
      <c r="O82" s="43">
        <v>56545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107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35571350</v>
      </c>
      <c r="E5" s="27">
        <f t="shared" si="0"/>
        <v>5152298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40723648</v>
      </c>
      <c r="O5" s="33">
        <f t="shared" ref="O5:O36" si="1">(N5/O$85)</f>
        <v>723.1403356121815</v>
      </c>
      <c r="P5" s="6"/>
    </row>
    <row r="6" spans="1:133">
      <c r="A6" s="12"/>
      <c r="B6" s="25">
        <v>311</v>
      </c>
      <c r="C6" s="20" t="s">
        <v>3</v>
      </c>
      <c r="D6" s="46">
        <v>21289724</v>
      </c>
      <c r="E6" s="46">
        <v>387945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21677669</v>
      </c>
      <c r="O6" s="47">
        <f t="shared" si="1"/>
        <v>384.93596732664474</v>
      </c>
      <c r="P6" s="9"/>
    </row>
    <row r="7" spans="1:133">
      <c r="A7" s="12"/>
      <c r="B7" s="25">
        <v>312.10000000000002</v>
      </c>
      <c r="C7" s="20" t="s">
        <v>11</v>
      </c>
      <c r="D7" s="46">
        <v>85614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85614</v>
      </c>
      <c r="O7" s="47">
        <f t="shared" si="1"/>
        <v>1.5202699103258457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512772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512772</v>
      </c>
      <c r="O8" s="47">
        <f t="shared" si="1"/>
        <v>9.1054248424043323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4251581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4251581</v>
      </c>
      <c r="O9" s="47">
        <f t="shared" si="1"/>
        <v>75.496421912456711</v>
      </c>
      <c r="P9" s="9"/>
    </row>
    <row r="10" spans="1:133">
      <c r="A10" s="12"/>
      <c r="B10" s="25">
        <v>312.51</v>
      </c>
      <c r="C10" s="20" t="s">
        <v>104</v>
      </c>
      <c r="D10" s="46">
        <v>419991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419991</v>
      </c>
      <c r="O10" s="47">
        <f t="shared" si="1"/>
        <v>7.4578886619905891</v>
      </c>
      <c r="P10" s="9"/>
    </row>
    <row r="11" spans="1:133">
      <c r="A11" s="12"/>
      <c r="B11" s="25">
        <v>312.52</v>
      </c>
      <c r="C11" s="20" t="s">
        <v>100</v>
      </c>
      <c r="D11" s="46">
        <v>448285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448285</v>
      </c>
      <c r="O11" s="47">
        <f t="shared" si="1"/>
        <v>7.9603125277457156</v>
      </c>
      <c r="P11" s="9"/>
    </row>
    <row r="12" spans="1:133">
      <c r="A12" s="12"/>
      <c r="B12" s="25">
        <v>314.10000000000002</v>
      </c>
      <c r="C12" s="20" t="s">
        <v>14</v>
      </c>
      <c r="D12" s="46">
        <v>9376714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9376714</v>
      </c>
      <c r="O12" s="47">
        <f t="shared" si="1"/>
        <v>166.50473230933144</v>
      </c>
      <c r="P12" s="9"/>
    </row>
    <row r="13" spans="1:133">
      <c r="A13" s="12"/>
      <c r="B13" s="25">
        <v>314.39999999999998</v>
      </c>
      <c r="C13" s="20" t="s">
        <v>15</v>
      </c>
      <c r="D13" s="46">
        <v>267996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267996</v>
      </c>
      <c r="O13" s="47">
        <f t="shared" si="1"/>
        <v>4.7588741898250912</v>
      </c>
      <c r="P13" s="9"/>
    </row>
    <row r="14" spans="1:133">
      <c r="A14" s="12"/>
      <c r="B14" s="25">
        <v>315</v>
      </c>
      <c r="C14" s="20" t="s">
        <v>16</v>
      </c>
      <c r="D14" s="46">
        <v>3683026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3683026</v>
      </c>
      <c r="O14" s="47">
        <f t="shared" si="1"/>
        <v>65.400443931456977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2069569</v>
      </c>
      <c r="E15" s="32">
        <f t="shared" si="3"/>
        <v>15517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862810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2947896</v>
      </c>
      <c r="O15" s="45">
        <f t="shared" si="1"/>
        <v>52.346550652579239</v>
      </c>
      <c r="P15" s="10"/>
    </row>
    <row r="16" spans="1:133">
      <c r="A16" s="12"/>
      <c r="B16" s="25">
        <v>322</v>
      </c>
      <c r="C16" s="20" t="s">
        <v>0</v>
      </c>
      <c r="D16" s="46">
        <v>576424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576424</v>
      </c>
      <c r="O16" s="47">
        <f t="shared" si="1"/>
        <v>10.235709846399716</v>
      </c>
      <c r="P16" s="9"/>
    </row>
    <row r="17" spans="1:16">
      <c r="A17" s="12"/>
      <c r="B17" s="25">
        <v>323.10000000000002</v>
      </c>
      <c r="C17" s="20" t="s">
        <v>18</v>
      </c>
      <c r="D17" s="46">
        <v>369415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369415</v>
      </c>
      <c r="O17" s="47">
        <f t="shared" si="1"/>
        <v>6.5597975672556155</v>
      </c>
      <c r="P17" s="9"/>
    </row>
    <row r="18" spans="1:16">
      <c r="A18" s="12"/>
      <c r="B18" s="25">
        <v>323.39999999999998</v>
      </c>
      <c r="C18" s="20" t="s">
        <v>19</v>
      </c>
      <c r="D18" s="46">
        <v>487031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487031</v>
      </c>
      <c r="O18" s="47">
        <f t="shared" si="1"/>
        <v>8.6483352570363135</v>
      </c>
      <c r="P18" s="9"/>
    </row>
    <row r="19" spans="1:16">
      <c r="A19" s="12"/>
      <c r="B19" s="25">
        <v>324.11</v>
      </c>
      <c r="C19" s="20" t="s">
        <v>20</v>
      </c>
      <c r="D19" s="46">
        <v>30494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30494</v>
      </c>
      <c r="O19" s="47">
        <f t="shared" si="1"/>
        <v>0.54148983396963513</v>
      </c>
      <c r="P19" s="9"/>
    </row>
    <row r="20" spans="1:16">
      <c r="A20" s="12"/>
      <c r="B20" s="25">
        <v>324.12</v>
      </c>
      <c r="C20" s="20" t="s">
        <v>21</v>
      </c>
      <c r="D20" s="46">
        <v>90694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90694</v>
      </c>
      <c r="O20" s="47">
        <f t="shared" si="1"/>
        <v>1.6104767823847999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15517</v>
      </c>
      <c r="F21" s="46">
        <v>0</v>
      </c>
      <c r="G21" s="46">
        <v>0</v>
      </c>
      <c r="H21" s="46">
        <v>0</v>
      </c>
      <c r="I21" s="46">
        <v>851258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866775</v>
      </c>
      <c r="O21" s="47">
        <f t="shared" si="1"/>
        <v>15.391547545059042</v>
      </c>
      <c r="P21" s="9"/>
    </row>
    <row r="22" spans="1:16">
      <c r="A22" s="12"/>
      <c r="B22" s="25">
        <v>324.72000000000003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7612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7612</v>
      </c>
      <c r="O22" s="47">
        <f t="shared" si="1"/>
        <v>0.13516825002219657</v>
      </c>
      <c r="P22" s="9"/>
    </row>
    <row r="23" spans="1:16">
      <c r="A23" s="12"/>
      <c r="B23" s="25">
        <v>329</v>
      </c>
      <c r="C23" s="20" t="s">
        <v>25</v>
      </c>
      <c r="D23" s="46">
        <v>56765</v>
      </c>
      <c r="E23" s="46">
        <v>0</v>
      </c>
      <c r="F23" s="46">
        <v>0</v>
      </c>
      <c r="G23" s="46">
        <v>0</v>
      </c>
      <c r="H23" s="46">
        <v>0</v>
      </c>
      <c r="I23" s="46">
        <v>3940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60705</v>
      </c>
      <c r="O23" s="47">
        <f t="shared" si="1"/>
        <v>1.0779543638462221</v>
      </c>
      <c r="P23" s="9"/>
    </row>
    <row r="24" spans="1:16">
      <c r="A24" s="12"/>
      <c r="B24" s="25">
        <v>367</v>
      </c>
      <c r="C24" s="20" t="s">
        <v>86</v>
      </c>
      <c r="D24" s="46">
        <v>458746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458746</v>
      </c>
      <c r="O24" s="47">
        <f t="shared" si="1"/>
        <v>8.1460712066057006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SUM(D26:D47)</f>
        <v>10915137</v>
      </c>
      <c r="E25" s="32">
        <f t="shared" si="5"/>
        <v>1143940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2961636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15020713</v>
      </c>
      <c r="O25" s="45">
        <f t="shared" si="1"/>
        <v>266.72668028056466</v>
      </c>
      <c r="P25" s="10"/>
    </row>
    <row r="26" spans="1:16">
      <c r="A26" s="12"/>
      <c r="B26" s="25">
        <v>331.2</v>
      </c>
      <c r="C26" s="20" t="s">
        <v>26</v>
      </c>
      <c r="D26" s="46">
        <v>463599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463599</v>
      </c>
      <c r="O26" s="47">
        <f t="shared" si="1"/>
        <v>8.2322471810352482</v>
      </c>
      <c r="P26" s="9"/>
    </row>
    <row r="27" spans="1:16">
      <c r="A27" s="12"/>
      <c r="B27" s="25">
        <v>331.39</v>
      </c>
      <c r="C27" s="20" t="s">
        <v>30</v>
      </c>
      <c r="D27" s="46">
        <v>139196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139196</v>
      </c>
      <c r="O27" s="47">
        <f t="shared" si="1"/>
        <v>2.4717393234484595</v>
      </c>
      <c r="P27" s="9"/>
    </row>
    <row r="28" spans="1:16">
      <c r="A28" s="12"/>
      <c r="B28" s="25">
        <v>331.42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1656947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1656947</v>
      </c>
      <c r="O28" s="47">
        <f t="shared" si="1"/>
        <v>29.422835834147207</v>
      </c>
      <c r="P28" s="9"/>
    </row>
    <row r="29" spans="1:16">
      <c r="A29" s="12"/>
      <c r="B29" s="25">
        <v>331.49</v>
      </c>
      <c r="C29" s="20" t="s">
        <v>33</v>
      </c>
      <c r="D29" s="46">
        <v>551612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551612</v>
      </c>
      <c r="O29" s="47">
        <f t="shared" si="1"/>
        <v>9.7951167539731863</v>
      </c>
      <c r="P29" s="9"/>
    </row>
    <row r="30" spans="1:16">
      <c r="A30" s="12"/>
      <c r="B30" s="25">
        <v>331.5</v>
      </c>
      <c r="C30" s="20" t="s">
        <v>28</v>
      </c>
      <c r="D30" s="46">
        <v>579558</v>
      </c>
      <c r="E30" s="46">
        <v>865078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1444636</v>
      </c>
      <c r="O30" s="47">
        <f t="shared" si="1"/>
        <v>25.652774571606145</v>
      </c>
      <c r="P30" s="9"/>
    </row>
    <row r="31" spans="1:16">
      <c r="A31" s="12"/>
      <c r="B31" s="25">
        <v>331.7</v>
      </c>
      <c r="C31" s="20" t="s">
        <v>105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52100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52100</v>
      </c>
      <c r="O31" s="47">
        <f t="shared" si="1"/>
        <v>0.92515315635265916</v>
      </c>
      <c r="P31" s="9"/>
    </row>
    <row r="32" spans="1:16">
      <c r="A32" s="12"/>
      <c r="B32" s="25">
        <v>334.2</v>
      </c>
      <c r="C32" s="20" t="s">
        <v>29</v>
      </c>
      <c r="D32" s="46">
        <v>2276724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2276724</v>
      </c>
      <c r="O32" s="47">
        <f t="shared" si="1"/>
        <v>40.428376098730354</v>
      </c>
      <c r="P32" s="9"/>
    </row>
    <row r="33" spans="1:16">
      <c r="A33" s="12"/>
      <c r="B33" s="25">
        <v>334.36</v>
      </c>
      <c r="C33" s="20" t="s">
        <v>34</v>
      </c>
      <c r="D33" s="46">
        <v>0</v>
      </c>
      <c r="E33" s="46">
        <v>52444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7">SUM(D33:M33)</f>
        <v>52444</v>
      </c>
      <c r="O33" s="47">
        <f t="shared" si="1"/>
        <v>0.93126165320074583</v>
      </c>
      <c r="P33" s="9"/>
    </row>
    <row r="34" spans="1:16">
      <c r="A34" s="12"/>
      <c r="B34" s="25">
        <v>334.41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785213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785213</v>
      </c>
      <c r="O34" s="47">
        <f t="shared" si="1"/>
        <v>13.943230045281009</v>
      </c>
      <c r="P34" s="9"/>
    </row>
    <row r="35" spans="1:16">
      <c r="A35" s="12"/>
      <c r="B35" s="25">
        <v>334.42</v>
      </c>
      <c r="C35" s="20" t="s">
        <v>36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296178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296178</v>
      </c>
      <c r="O35" s="47">
        <f t="shared" si="1"/>
        <v>5.2593092426529342</v>
      </c>
      <c r="P35" s="9"/>
    </row>
    <row r="36" spans="1:16">
      <c r="A36" s="12"/>
      <c r="B36" s="25">
        <v>334.69</v>
      </c>
      <c r="C36" s="20" t="s">
        <v>38</v>
      </c>
      <c r="D36" s="46">
        <v>0</v>
      </c>
      <c r="E36" s="46">
        <v>226418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226418</v>
      </c>
      <c r="O36" s="47">
        <f t="shared" si="1"/>
        <v>4.0205629050874547</v>
      </c>
      <c r="P36" s="9"/>
    </row>
    <row r="37" spans="1:16">
      <c r="A37" s="12"/>
      <c r="B37" s="25">
        <v>334.7</v>
      </c>
      <c r="C37" s="20" t="s">
        <v>39</v>
      </c>
      <c r="D37" s="46">
        <v>1395228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1395228</v>
      </c>
      <c r="O37" s="47">
        <f t="shared" ref="O37:O68" si="8">(N37/O$85)</f>
        <v>24.77542395454142</v>
      </c>
      <c r="P37" s="9"/>
    </row>
    <row r="38" spans="1:16">
      <c r="A38" s="12"/>
      <c r="B38" s="25">
        <v>334.9</v>
      </c>
      <c r="C38" s="20" t="s">
        <v>40</v>
      </c>
      <c r="D38" s="46">
        <v>553917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553917</v>
      </c>
      <c r="O38" s="47">
        <f t="shared" si="8"/>
        <v>9.8360472343070224</v>
      </c>
      <c r="P38" s="9"/>
    </row>
    <row r="39" spans="1:16">
      <c r="A39" s="12"/>
      <c r="B39" s="25">
        <v>335.12</v>
      </c>
      <c r="C39" s="20" t="s">
        <v>41</v>
      </c>
      <c r="D39" s="46">
        <v>1544623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1544623</v>
      </c>
      <c r="O39" s="47">
        <f t="shared" si="8"/>
        <v>27.42826955518068</v>
      </c>
      <c r="P39" s="9"/>
    </row>
    <row r="40" spans="1:16">
      <c r="A40" s="12"/>
      <c r="B40" s="25">
        <v>335.14</v>
      </c>
      <c r="C40" s="20" t="s">
        <v>42</v>
      </c>
      <c r="D40" s="46">
        <v>45532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45532</v>
      </c>
      <c r="O40" s="47">
        <f t="shared" si="8"/>
        <v>0.80852348397407436</v>
      </c>
      <c r="P40" s="9"/>
    </row>
    <row r="41" spans="1:16">
      <c r="A41" s="12"/>
      <c r="B41" s="25">
        <v>335.15</v>
      </c>
      <c r="C41" s="20" t="s">
        <v>43</v>
      </c>
      <c r="D41" s="46">
        <v>69492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69492</v>
      </c>
      <c r="O41" s="47">
        <f t="shared" si="8"/>
        <v>1.2339873923466216</v>
      </c>
      <c r="P41" s="9"/>
    </row>
    <row r="42" spans="1:16">
      <c r="A42" s="12"/>
      <c r="B42" s="25">
        <v>335.18</v>
      </c>
      <c r="C42" s="20" t="s">
        <v>44</v>
      </c>
      <c r="D42" s="46">
        <v>2796566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2796566</v>
      </c>
      <c r="O42" s="47">
        <f t="shared" si="8"/>
        <v>49.659344757169492</v>
      </c>
      <c r="P42" s="9"/>
    </row>
    <row r="43" spans="1:16">
      <c r="A43" s="12"/>
      <c r="B43" s="25">
        <v>335.21</v>
      </c>
      <c r="C43" s="20" t="s">
        <v>45</v>
      </c>
      <c r="D43" s="46">
        <v>12130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12130</v>
      </c>
      <c r="O43" s="47">
        <f t="shared" si="8"/>
        <v>0.2153955429281719</v>
      </c>
      <c r="P43" s="9"/>
    </row>
    <row r="44" spans="1:16">
      <c r="A44" s="12"/>
      <c r="B44" s="25">
        <v>337.2</v>
      </c>
      <c r="C44" s="20" t="s">
        <v>46</v>
      </c>
      <c r="D44" s="46">
        <v>362504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362504</v>
      </c>
      <c r="O44" s="47">
        <f t="shared" si="8"/>
        <v>6.4370771552872235</v>
      </c>
      <c r="P44" s="9"/>
    </row>
    <row r="45" spans="1:16">
      <c r="A45" s="12"/>
      <c r="B45" s="25">
        <v>337.4</v>
      </c>
      <c r="C45" s="20" t="s">
        <v>48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171198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171198</v>
      </c>
      <c r="O45" s="47">
        <f t="shared" si="8"/>
        <v>3.0400071029033118</v>
      </c>
      <c r="P45" s="9"/>
    </row>
    <row r="46" spans="1:16">
      <c r="A46" s="12"/>
      <c r="B46" s="25">
        <v>337.5</v>
      </c>
      <c r="C46" s="20" t="s">
        <v>49</v>
      </c>
      <c r="D46" s="46">
        <v>88198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88198</v>
      </c>
      <c r="O46" s="47">
        <f t="shared" si="8"/>
        <v>1.5661546657196128</v>
      </c>
      <c r="P46" s="9"/>
    </row>
    <row r="47" spans="1:16">
      <c r="A47" s="12"/>
      <c r="B47" s="25">
        <v>337.6</v>
      </c>
      <c r="C47" s="20" t="s">
        <v>50</v>
      </c>
      <c r="D47" s="46">
        <v>36258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36258</v>
      </c>
      <c r="O47" s="47">
        <f t="shared" si="8"/>
        <v>0.64384267069164525</v>
      </c>
      <c r="P47" s="9"/>
    </row>
    <row r="48" spans="1:16" ht="15.75">
      <c r="A48" s="29" t="s">
        <v>56</v>
      </c>
      <c r="B48" s="30"/>
      <c r="C48" s="31"/>
      <c r="D48" s="32">
        <f t="shared" ref="D48:M48" si="9">SUM(D49:D64)</f>
        <v>12244820</v>
      </c>
      <c r="E48" s="32">
        <f t="shared" si="9"/>
        <v>4705091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210990492</v>
      </c>
      <c r="J48" s="32">
        <f t="shared" si="9"/>
        <v>4080031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232020434</v>
      </c>
      <c r="O48" s="45">
        <f t="shared" si="8"/>
        <v>4120.0467726183078</v>
      </c>
      <c r="P48" s="10"/>
    </row>
    <row r="49" spans="1:16">
      <c r="A49" s="12"/>
      <c r="B49" s="25">
        <v>341.2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4080031</v>
      </c>
      <c r="K49" s="46">
        <v>0</v>
      </c>
      <c r="L49" s="46">
        <v>0</v>
      </c>
      <c r="M49" s="46">
        <v>0</v>
      </c>
      <c r="N49" s="46">
        <f t="shared" ref="N49:N64" si="10">SUM(D49:M49)</f>
        <v>4080031</v>
      </c>
      <c r="O49" s="47">
        <f t="shared" si="8"/>
        <v>72.450164254639077</v>
      </c>
      <c r="P49" s="9"/>
    </row>
    <row r="50" spans="1:16">
      <c r="A50" s="12"/>
      <c r="B50" s="25">
        <v>341.9</v>
      </c>
      <c r="C50" s="20" t="s">
        <v>60</v>
      </c>
      <c r="D50" s="46">
        <v>434133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434133</v>
      </c>
      <c r="O50" s="47">
        <f t="shared" si="8"/>
        <v>7.7090118085767561</v>
      </c>
      <c r="P50" s="9"/>
    </row>
    <row r="51" spans="1:16">
      <c r="A51" s="12"/>
      <c r="B51" s="25">
        <v>342.1</v>
      </c>
      <c r="C51" s="20" t="s">
        <v>61</v>
      </c>
      <c r="D51" s="46">
        <v>229334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229334</v>
      </c>
      <c r="O51" s="47">
        <f t="shared" si="8"/>
        <v>4.0723430702299561</v>
      </c>
      <c r="P51" s="9"/>
    </row>
    <row r="52" spans="1:16">
      <c r="A52" s="12"/>
      <c r="B52" s="25">
        <v>342.2</v>
      </c>
      <c r="C52" s="20" t="s">
        <v>62</v>
      </c>
      <c r="D52" s="46">
        <v>7628430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7628430</v>
      </c>
      <c r="O52" s="47">
        <f t="shared" si="8"/>
        <v>135.46000177572583</v>
      </c>
      <c r="P52" s="9"/>
    </row>
    <row r="53" spans="1:16">
      <c r="A53" s="12"/>
      <c r="B53" s="25">
        <v>343.1</v>
      </c>
      <c r="C53" s="20" t="s">
        <v>63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169237791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169237791</v>
      </c>
      <c r="O53" s="47">
        <f t="shared" si="8"/>
        <v>3005.1991654088611</v>
      </c>
      <c r="P53" s="9"/>
    </row>
    <row r="54" spans="1:16">
      <c r="A54" s="12"/>
      <c r="B54" s="25">
        <v>343.4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10200413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10200413</v>
      </c>
      <c r="O54" s="47">
        <f t="shared" si="8"/>
        <v>181.13136819675043</v>
      </c>
      <c r="P54" s="9"/>
    </row>
    <row r="55" spans="1:16">
      <c r="A55" s="12"/>
      <c r="B55" s="25">
        <v>343.6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25957206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25957206</v>
      </c>
      <c r="O55" s="47">
        <f t="shared" si="8"/>
        <v>460.92881115155819</v>
      </c>
      <c r="P55" s="9"/>
    </row>
    <row r="56" spans="1:16">
      <c r="A56" s="12"/>
      <c r="B56" s="25">
        <v>343.9</v>
      </c>
      <c r="C56" s="20" t="s">
        <v>66</v>
      </c>
      <c r="D56" s="46">
        <v>0</v>
      </c>
      <c r="E56" s="46">
        <v>4598763</v>
      </c>
      <c r="F56" s="46">
        <v>0</v>
      </c>
      <c r="G56" s="46">
        <v>0</v>
      </c>
      <c r="H56" s="46">
        <v>0</v>
      </c>
      <c r="I56" s="46">
        <v>1737816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6336579</v>
      </c>
      <c r="O56" s="47">
        <f t="shared" si="8"/>
        <v>112.52026991032585</v>
      </c>
      <c r="P56" s="9"/>
    </row>
    <row r="57" spans="1:16">
      <c r="A57" s="12"/>
      <c r="B57" s="25">
        <v>344.1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132466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132466</v>
      </c>
      <c r="O57" s="47">
        <f t="shared" si="8"/>
        <v>2.3522329752286248</v>
      </c>
      <c r="P57" s="9"/>
    </row>
    <row r="58" spans="1:16">
      <c r="A58" s="12"/>
      <c r="B58" s="25">
        <v>344.3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284536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284536</v>
      </c>
      <c r="O58" s="47">
        <f t="shared" si="8"/>
        <v>5.0525792417650717</v>
      </c>
      <c r="P58" s="9"/>
    </row>
    <row r="59" spans="1:16">
      <c r="A59" s="12"/>
      <c r="B59" s="25">
        <v>344.5</v>
      </c>
      <c r="C59" s="20" t="s">
        <v>69</v>
      </c>
      <c r="D59" s="46">
        <v>60155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60155</v>
      </c>
      <c r="O59" s="47">
        <f t="shared" si="8"/>
        <v>1.0681878717925952</v>
      </c>
      <c r="P59" s="9"/>
    </row>
    <row r="60" spans="1:16">
      <c r="A60" s="12"/>
      <c r="B60" s="25">
        <v>345.1</v>
      </c>
      <c r="C60" s="20" t="s">
        <v>70</v>
      </c>
      <c r="D60" s="46">
        <v>43933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43933</v>
      </c>
      <c r="O60" s="47">
        <f t="shared" si="8"/>
        <v>0.78012962798543906</v>
      </c>
      <c r="P60" s="9"/>
    </row>
    <row r="61" spans="1:16">
      <c r="A61" s="12"/>
      <c r="B61" s="25">
        <v>347.2</v>
      </c>
      <c r="C61" s="20" t="s">
        <v>71</v>
      </c>
      <c r="D61" s="46">
        <v>89717</v>
      </c>
      <c r="E61" s="46">
        <v>0</v>
      </c>
      <c r="F61" s="46">
        <v>0</v>
      </c>
      <c r="G61" s="46">
        <v>0</v>
      </c>
      <c r="H61" s="46">
        <v>0</v>
      </c>
      <c r="I61" s="46">
        <v>1808625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1898342</v>
      </c>
      <c r="O61" s="47">
        <f t="shared" si="8"/>
        <v>33.709349196484062</v>
      </c>
      <c r="P61" s="9"/>
    </row>
    <row r="62" spans="1:16">
      <c r="A62" s="12"/>
      <c r="B62" s="25">
        <v>347.5</v>
      </c>
      <c r="C62" s="20" t="s">
        <v>72</v>
      </c>
      <c r="D62" s="46">
        <v>43370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43370</v>
      </c>
      <c r="O62" s="47">
        <f t="shared" si="8"/>
        <v>0.77013229157418095</v>
      </c>
      <c r="P62" s="9"/>
    </row>
    <row r="63" spans="1:16">
      <c r="A63" s="12"/>
      <c r="B63" s="25">
        <v>347.9</v>
      </c>
      <c r="C63" s="20" t="s">
        <v>73</v>
      </c>
      <c r="D63" s="46">
        <v>314692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314692</v>
      </c>
      <c r="O63" s="47">
        <f t="shared" si="8"/>
        <v>5.5880671224362954</v>
      </c>
      <c r="P63" s="9"/>
    </row>
    <row r="64" spans="1:16">
      <c r="A64" s="12"/>
      <c r="B64" s="25">
        <v>349</v>
      </c>
      <c r="C64" s="20" t="s">
        <v>1</v>
      </c>
      <c r="D64" s="46">
        <v>3401056</v>
      </c>
      <c r="E64" s="46">
        <v>106328</v>
      </c>
      <c r="F64" s="46">
        <v>0</v>
      </c>
      <c r="G64" s="46">
        <v>0</v>
      </c>
      <c r="H64" s="46">
        <v>0</v>
      </c>
      <c r="I64" s="46">
        <v>1631639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5139023</v>
      </c>
      <c r="O64" s="47">
        <f t="shared" si="8"/>
        <v>91.254958714374496</v>
      </c>
      <c r="P64" s="9"/>
    </row>
    <row r="65" spans="1:16" ht="15.75">
      <c r="A65" s="29" t="s">
        <v>57</v>
      </c>
      <c r="B65" s="30"/>
      <c r="C65" s="31"/>
      <c r="D65" s="32">
        <f t="shared" ref="D65:M65" si="11">SUM(D66:D68)</f>
        <v>495370</v>
      </c>
      <c r="E65" s="32">
        <f t="shared" si="11"/>
        <v>0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0" si="12">SUM(D65:M65)</f>
        <v>495370</v>
      </c>
      <c r="O65" s="45">
        <f t="shared" si="8"/>
        <v>8.7964130338275766</v>
      </c>
      <c r="P65" s="10"/>
    </row>
    <row r="66" spans="1:16">
      <c r="A66" s="13"/>
      <c r="B66" s="39">
        <v>351.9</v>
      </c>
      <c r="C66" s="21" t="s">
        <v>78</v>
      </c>
      <c r="D66" s="46">
        <v>337447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337447</v>
      </c>
      <c r="O66" s="47">
        <f t="shared" si="8"/>
        <v>5.9921335345822602</v>
      </c>
      <c r="P66" s="9"/>
    </row>
    <row r="67" spans="1:16">
      <c r="A67" s="13"/>
      <c r="B67" s="39">
        <v>354</v>
      </c>
      <c r="C67" s="21" t="s">
        <v>76</v>
      </c>
      <c r="D67" s="46">
        <v>429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429</v>
      </c>
      <c r="O67" s="47">
        <f t="shared" si="8"/>
        <v>7.6178638018289972E-3</v>
      </c>
      <c r="P67" s="9"/>
    </row>
    <row r="68" spans="1:16">
      <c r="A68" s="13"/>
      <c r="B68" s="39">
        <v>359</v>
      </c>
      <c r="C68" s="21" t="s">
        <v>77</v>
      </c>
      <c r="D68" s="46">
        <v>157494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157494</v>
      </c>
      <c r="O68" s="47">
        <f t="shared" si="8"/>
        <v>2.7966616354434874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SUM(D70:D78)</f>
        <v>2151675</v>
      </c>
      <c r="E69" s="32">
        <f t="shared" si="13"/>
        <v>513983</v>
      </c>
      <c r="F69" s="32">
        <f t="shared" si="13"/>
        <v>105483</v>
      </c>
      <c r="G69" s="32">
        <f t="shared" si="13"/>
        <v>162714</v>
      </c>
      <c r="H69" s="32">
        <f t="shared" si="13"/>
        <v>0</v>
      </c>
      <c r="I69" s="32">
        <f t="shared" si="13"/>
        <v>7151124</v>
      </c>
      <c r="J69" s="32">
        <f t="shared" si="13"/>
        <v>15874445</v>
      </c>
      <c r="K69" s="32">
        <f t="shared" si="13"/>
        <v>28348195</v>
      </c>
      <c r="L69" s="32">
        <f t="shared" si="13"/>
        <v>0</v>
      </c>
      <c r="M69" s="32">
        <f t="shared" si="13"/>
        <v>0</v>
      </c>
      <c r="N69" s="32">
        <f t="shared" si="12"/>
        <v>54307619</v>
      </c>
      <c r="O69" s="45">
        <f t="shared" ref="O69:O83" si="14">(N69/O$85)</f>
        <v>964.35441711799695</v>
      </c>
      <c r="P69" s="10"/>
    </row>
    <row r="70" spans="1:16">
      <c r="A70" s="12"/>
      <c r="B70" s="25">
        <v>361.1</v>
      </c>
      <c r="C70" s="20" t="s">
        <v>79</v>
      </c>
      <c r="D70" s="46">
        <v>966659</v>
      </c>
      <c r="E70" s="46">
        <v>322502</v>
      </c>
      <c r="F70" s="46">
        <v>68146</v>
      </c>
      <c r="G70" s="46">
        <v>114794</v>
      </c>
      <c r="H70" s="46">
        <v>0</v>
      </c>
      <c r="I70" s="46">
        <v>1982596</v>
      </c>
      <c r="J70" s="46">
        <v>664636</v>
      </c>
      <c r="K70" s="46">
        <v>534642</v>
      </c>
      <c r="L70" s="46">
        <v>0</v>
      </c>
      <c r="M70" s="46">
        <v>0</v>
      </c>
      <c r="N70" s="46">
        <f t="shared" si="12"/>
        <v>4653975</v>
      </c>
      <c r="O70" s="47">
        <f t="shared" si="14"/>
        <v>82.641836100506083</v>
      </c>
      <c r="P70" s="9"/>
    </row>
    <row r="71" spans="1:16">
      <c r="A71" s="12"/>
      <c r="B71" s="25">
        <v>361.2</v>
      </c>
      <c r="C71" s="20" t="s">
        <v>80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1748648</v>
      </c>
      <c r="L71" s="46">
        <v>0</v>
      </c>
      <c r="M71" s="46">
        <v>0</v>
      </c>
      <c r="N71" s="46">
        <f t="shared" ref="N71:N78" si="15">SUM(D71:M71)</f>
        <v>1748648</v>
      </c>
      <c r="O71" s="47">
        <f t="shared" si="14"/>
        <v>31.051194175619283</v>
      </c>
      <c r="P71" s="9"/>
    </row>
    <row r="72" spans="1:16">
      <c r="A72" s="12"/>
      <c r="B72" s="25">
        <v>361.4</v>
      </c>
      <c r="C72" s="20" t="s">
        <v>81</v>
      </c>
      <c r="D72" s="46">
        <v>432658</v>
      </c>
      <c r="E72" s="46">
        <v>162532</v>
      </c>
      <c r="F72" s="46">
        <v>37337</v>
      </c>
      <c r="G72" s="46">
        <v>47920</v>
      </c>
      <c r="H72" s="46">
        <v>0</v>
      </c>
      <c r="I72" s="46">
        <v>1236069</v>
      </c>
      <c r="J72" s="46">
        <v>285774</v>
      </c>
      <c r="K72" s="46">
        <v>13203884</v>
      </c>
      <c r="L72" s="46">
        <v>0</v>
      </c>
      <c r="M72" s="46">
        <v>0</v>
      </c>
      <c r="N72" s="46">
        <f t="shared" si="15"/>
        <v>15406174</v>
      </c>
      <c r="O72" s="47">
        <f t="shared" si="14"/>
        <v>273.57141081417029</v>
      </c>
      <c r="P72" s="9"/>
    </row>
    <row r="73" spans="1:16">
      <c r="A73" s="12"/>
      <c r="B73" s="25">
        <v>362</v>
      </c>
      <c r="C73" s="20" t="s">
        <v>82</v>
      </c>
      <c r="D73" s="46">
        <v>106433</v>
      </c>
      <c r="E73" s="46">
        <v>0</v>
      </c>
      <c r="F73" s="46">
        <v>0</v>
      </c>
      <c r="G73" s="46">
        <v>0</v>
      </c>
      <c r="H73" s="46">
        <v>0</v>
      </c>
      <c r="I73" s="46">
        <v>606581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713014</v>
      </c>
      <c r="O73" s="47">
        <f t="shared" si="14"/>
        <v>12.661173754772264</v>
      </c>
      <c r="P73" s="9"/>
    </row>
    <row r="74" spans="1:16">
      <c r="A74" s="12"/>
      <c r="B74" s="25">
        <v>364</v>
      </c>
      <c r="C74" s="20" t="s">
        <v>83</v>
      </c>
      <c r="D74" s="46">
        <v>96520</v>
      </c>
      <c r="E74" s="46">
        <v>0</v>
      </c>
      <c r="F74" s="46">
        <v>0</v>
      </c>
      <c r="G74" s="46">
        <v>0</v>
      </c>
      <c r="H74" s="46">
        <v>0</v>
      </c>
      <c r="I74" s="46">
        <v>17239</v>
      </c>
      <c r="J74" s="46">
        <v>160270</v>
      </c>
      <c r="K74" s="46">
        <v>0</v>
      </c>
      <c r="L74" s="46">
        <v>0</v>
      </c>
      <c r="M74" s="46">
        <v>0</v>
      </c>
      <c r="N74" s="46">
        <f t="shared" si="15"/>
        <v>274029</v>
      </c>
      <c r="O74" s="47">
        <f t="shared" si="14"/>
        <v>4.8660037290242384</v>
      </c>
      <c r="P74" s="9"/>
    </row>
    <row r="75" spans="1:16">
      <c r="A75" s="12"/>
      <c r="B75" s="25">
        <v>365</v>
      </c>
      <c r="C75" s="20" t="s">
        <v>84</v>
      </c>
      <c r="D75" s="46">
        <v>37078</v>
      </c>
      <c r="E75" s="46">
        <v>0</v>
      </c>
      <c r="F75" s="46">
        <v>0</v>
      </c>
      <c r="G75" s="46">
        <v>0</v>
      </c>
      <c r="H75" s="46">
        <v>0</v>
      </c>
      <c r="I75" s="46">
        <v>723765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760843</v>
      </c>
      <c r="O75" s="47">
        <f t="shared" si="14"/>
        <v>13.51048566101394</v>
      </c>
      <c r="P75" s="9"/>
    </row>
    <row r="76" spans="1:16">
      <c r="A76" s="12"/>
      <c r="B76" s="25">
        <v>366</v>
      </c>
      <c r="C76" s="20" t="s">
        <v>85</v>
      </c>
      <c r="D76" s="46">
        <v>173193</v>
      </c>
      <c r="E76" s="46">
        <v>28949</v>
      </c>
      <c r="F76" s="46">
        <v>0</v>
      </c>
      <c r="G76" s="46">
        <v>0</v>
      </c>
      <c r="H76" s="46">
        <v>0</v>
      </c>
      <c r="I76" s="46">
        <v>0</v>
      </c>
      <c r="J76" s="46">
        <v>46190</v>
      </c>
      <c r="K76" s="46">
        <v>4512148</v>
      </c>
      <c r="L76" s="46">
        <v>0</v>
      </c>
      <c r="M76" s="46">
        <v>0</v>
      </c>
      <c r="N76" s="46">
        <f t="shared" si="15"/>
        <v>4760480</v>
      </c>
      <c r="O76" s="47">
        <f t="shared" si="14"/>
        <v>84.533072893545238</v>
      </c>
      <c r="P76" s="9"/>
    </row>
    <row r="77" spans="1:16">
      <c r="A77" s="12"/>
      <c r="B77" s="25">
        <v>368</v>
      </c>
      <c r="C77" s="20" t="s">
        <v>87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8337360</v>
      </c>
      <c r="L77" s="46">
        <v>0</v>
      </c>
      <c r="M77" s="46">
        <v>0</v>
      </c>
      <c r="N77" s="46">
        <f t="shared" si="15"/>
        <v>8337360</v>
      </c>
      <c r="O77" s="47">
        <f t="shared" si="14"/>
        <v>148.04865488768533</v>
      </c>
      <c r="P77" s="9"/>
    </row>
    <row r="78" spans="1:16">
      <c r="A78" s="12"/>
      <c r="B78" s="25">
        <v>369.9</v>
      </c>
      <c r="C78" s="20" t="s">
        <v>89</v>
      </c>
      <c r="D78" s="46">
        <v>339134</v>
      </c>
      <c r="E78" s="46">
        <v>0</v>
      </c>
      <c r="F78" s="46">
        <v>0</v>
      </c>
      <c r="G78" s="46">
        <v>0</v>
      </c>
      <c r="H78" s="46">
        <v>0</v>
      </c>
      <c r="I78" s="46">
        <v>2584874</v>
      </c>
      <c r="J78" s="46">
        <v>14717575</v>
      </c>
      <c r="K78" s="46">
        <v>11513</v>
      </c>
      <c r="L78" s="46">
        <v>0</v>
      </c>
      <c r="M78" s="46">
        <v>0</v>
      </c>
      <c r="N78" s="46">
        <f t="shared" si="15"/>
        <v>17653096</v>
      </c>
      <c r="O78" s="47">
        <f t="shared" si="14"/>
        <v>313.47058510166028</v>
      </c>
      <c r="P78" s="9"/>
    </row>
    <row r="79" spans="1:16" ht="15.75">
      <c r="A79" s="29" t="s">
        <v>58</v>
      </c>
      <c r="B79" s="30"/>
      <c r="C79" s="31"/>
      <c r="D79" s="32">
        <f t="shared" ref="D79:M79" si="16">SUM(D80:D82)</f>
        <v>16005115</v>
      </c>
      <c r="E79" s="32">
        <f t="shared" si="16"/>
        <v>504808</v>
      </c>
      <c r="F79" s="32">
        <f t="shared" si="16"/>
        <v>5237980</v>
      </c>
      <c r="G79" s="32">
        <f t="shared" si="16"/>
        <v>0</v>
      </c>
      <c r="H79" s="32">
        <f t="shared" si="16"/>
        <v>0</v>
      </c>
      <c r="I79" s="32">
        <f t="shared" si="16"/>
        <v>3930275</v>
      </c>
      <c r="J79" s="32">
        <f t="shared" si="16"/>
        <v>191000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25869178</v>
      </c>
      <c r="O79" s="45">
        <f t="shared" si="14"/>
        <v>459.36567521974609</v>
      </c>
      <c r="P79" s="9"/>
    </row>
    <row r="80" spans="1:16">
      <c r="A80" s="12"/>
      <c r="B80" s="25">
        <v>381</v>
      </c>
      <c r="C80" s="20" t="s">
        <v>90</v>
      </c>
      <c r="D80" s="46">
        <v>3354817</v>
      </c>
      <c r="E80" s="46">
        <v>504808</v>
      </c>
      <c r="F80" s="46">
        <v>5237980</v>
      </c>
      <c r="G80" s="46">
        <v>0</v>
      </c>
      <c r="H80" s="46">
        <v>0</v>
      </c>
      <c r="I80" s="46">
        <v>3524381</v>
      </c>
      <c r="J80" s="46">
        <v>191000</v>
      </c>
      <c r="K80" s="46">
        <v>0</v>
      </c>
      <c r="L80" s="46">
        <v>0</v>
      </c>
      <c r="M80" s="46">
        <v>0</v>
      </c>
      <c r="N80" s="46">
        <f>SUM(D80:M80)</f>
        <v>12812986</v>
      </c>
      <c r="O80" s="47">
        <f t="shared" si="14"/>
        <v>227.52350173133269</v>
      </c>
      <c r="P80" s="9"/>
    </row>
    <row r="81" spans="1:119">
      <c r="A81" s="12"/>
      <c r="B81" s="25">
        <v>382</v>
      </c>
      <c r="C81" s="20" t="s">
        <v>101</v>
      </c>
      <c r="D81" s="46">
        <v>12650298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12650298</v>
      </c>
      <c r="O81" s="47">
        <f t="shared" si="14"/>
        <v>224.6346088963864</v>
      </c>
      <c r="P81" s="9"/>
    </row>
    <row r="82" spans="1:119" ht="15.75" thickBot="1">
      <c r="A82" s="12"/>
      <c r="B82" s="25">
        <v>389.4</v>
      </c>
      <c r="C82" s="20" t="s">
        <v>91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405894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405894</v>
      </c>
      <c r="O82" s="47">
        <f t="shared" si="14"/>
        <v>7.2075645920269906</v>
      </c>
      <c r="P82" s="9"/>
    </row>
    <row r="83" spans="1:119" ht="16.5" thickBot="1">
      <c r="A83" s="14" t="s">
        <v>74</v>
      </c>
      <c r="B83" s="23"/>
      <c r="C83" s="22"/>
      <c r="D83" s="15">
        <f t="shared" ref="D83:M83" si="17">SUM(D5,D15,D25,D48,D65,D69,D79)</f>
        <v>79453036</v>
      </c>
      <c r="E83" s="15">
        <f t="shared" si="17"/>
        <v>12035637</v>
      </c>
      <c r="F83" s="15">
        <f t="shared" si="17"/>
        <v>5343463</v>
      </c>
      <c r="G83" s="15">
        <f t="shared" si="17"/>
        <v>162714</v>
      </c>
      <c r="H83" s="15">
        <f t="shared" si="17"/>
        <v>0</v>
      </c>
      <c r="I83" s="15">
        <f t="shared" si="17"/>
        <v>225896337</v>
      </c>
      <c r="J83" s="15">
        <f t="shared" si="17"/>
        <v>20145476</v>
      </c>
      <c r="K83" s="15">
        <f t="shared" si="17"/>
        <v>28348195</v>
      </c>
      <c r="L83" s="15">
        <f t="shared" si="17"/>
        <v>0</v>
      </c>
      <c r="M83" s="15">
        <f t="shared" si="17"/>
        <v>0</v>
      </c>
      <c r="N83" s="15">
        <f>SUM(D83:M83)</f>
        <v>371384858</v>
      </c>
      <c r="O83" s="38">
        <f t="shared" si="14"/>
        <v>6594.776844535204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106</v>
      </c>
      <c r="M85" s="118"/>
      <c r="N85" s="118"/>
      <c r="O85" s="43">
        <v>56315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107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9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34039558</v>
      </c>
      <c r="E5" s="27">
        <f t="shared" si="0"/>
        <v>3488426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326337</v>
      </c>
      <c r="N5" s="28">
        <f>SUM(D5:M5)</f>
        <v>37854321</v>
      </c>
      <c r="O5" s="33">
        <f t="shared" ref="O5:O36" si="1">(N5/O$90)</f>
        <v>693.31528049964288</v>
      </c>
      <c r="P5" s="6"/>
    </row>
    <row r="6" spans="1:133">
      <c r="A6" s="12"/>
      <c r="B6" s="25">
        <v>311</v>
      </c>
      <c r="C6" s="20" t="s">
        <v>3</v>
      </c>
      <c r="D6" s="46">
        <v>20585941</v>
      </c>
      <c r="E6" s="46">
        <v>66308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326337</v>
      </c>
      <c r="N6" s="46">
        <f>SUM(D6:M6)</f>
        <v>20978586</v>
      </c>
      <c r="O6" s="47">
        <f t="shared" si="1"/>
        <v>384.23022399677649</v>
      </c>
      <c r="P6" s="9"/>
    </row>
    <row r="7" spans="1:133">
      <c r="A7" s="12"/>
      <c r="B7" s="25">
        <v>312.10000000000002</v>
      </c>
      <c r="C7" s="20" t="s">
        <v>11</v>
      </c>
      <c r="D7" s="46">
        <v>87572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87572</v>
      </c>
      <c r="O7" s="47">
        <f t="shared" si="1"/>
        <v>1.6039121595633619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521801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521801</v>
      </c>
      <c r="O8" s="47">
        <f t="shared" si="1"/>
        <v>9.5569699078737713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2900317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2900317</v>
      </c>
      <c r="O9" s="47">
        <f t="shared" si="1"/>
        <v>53.120331874210152</v>
      </c>
      <c r="P9" s="9"/>
    </row>
    <row r="10" spans="1:133">
      <c r="A10" s="12"/>
      <c r="B10" s="25">
        <v>312.51</v>
      </c>
      <c r="C10" s="20" t="s">
        <v>99</v>
      </c>
      <c r="D10" s="46">
        <v>480733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480733</v>
      </c>
      <c r="O10" s="47">
        <f t="shared" si="1"/>
        <v>8.8047949596146449</v>
      </c>
      <c r="P10" s="9"/>
    </row>
    <row r="11" spans="1:133">
      <c r="A11" s="12"/>
      <c r="B11" s="25">
        <v>312.52</v>
      </c>
      <c r="C11" s="20" t="s">
        <v>100</v>
      </c>
      <c r="D11" s="46">
        <v>514489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514489</v>
      </c>
      <c r="O11" s="47">
        <f t="shared" si="1"/>
        <v>9.4230480411729154</v>
      </c>
      <c r="P11" s="9"/>
    </row>
    <row r="12" spans="1:133">
      <c r="A12" s="12"/>
      <c r="B12" s="25">
        <v>314.10000000000002</v>
      </c>
      <c r="C12" s="20" t="s">
        <v>14</v>
      </c>
      <c r="D12" s="46">
        <v>7054528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7054528</v>
      </c>
      <c r="O12" s="47">
        <f t="shared" si="1"/>
        <v>129.20617593728824</v>
      </c>
      <c r="P12" s="9"/>
    </row>
    <row r="13" spans="1:133">
      <c r="A13" s="12"/>
      <c r="B13" s="25">
        <v>314.39999999999998</v>
      </c>
      <c r="C13" s="20" t="s">
        <v>15</v>
      </c>
      <c r="D13" s="46">
        <v>215657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215657</v>
      </c>
      <c r="O13" s="47">
        <f t="shared" si="1"/>
        <v>3.9498342460484626</v>
      </c>
      <c r="P13" s="9"/>
    </row>
    <row r="14" spans="1:133">
      <c r="A14" s="12"/>
      <c r="B14" s="25">
        <v>315</v>
      </c>
      <c r="C14" s="20" t="s">
        <v>16</v>
      </c>
      <c r="D14" s="46">
        <v>5100638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5100638</v>
      </c>
      <c r="O14" s="47">
        <f t="shared" si="1"/>
        <v>93.419989377094822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1307079</v>
      </c>
      <c r="E15" s="32">
        <f t="shared" si="3"/>
        <v>19707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976152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2302938</v>
      </c>
      <c r="O15" s="45">
        <f t="shared" si="1"/>
        <v>42.179124159783143</v>
      </c>
      <c r="P15" s="10"/>
    </row>
    <row r="16" spans="1:133">
      <c r="A16" s="12"/>
      <c r="B16" s="25">
        <v>322</v>
      </c>
      <c r="C16" s="20" t="s">
        <v>0</v>
      </c>
      <c r="D16" s="46">
        <v>327913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327913</v>
      </c>
      <c r="O16" s="47">
        <f t="shared" si="1"/>
        <v>6.0058425978497771</v>
      </c>
      <c r="P16" s="9"/>
    </row>
    <row r="17" spans="1:16">
      <c r="A17" s="12"/>
      <c r="B17" s="25">
        <v>323.10000000000002</v>
      </c>
      <c r="C17" s="20" t="s">
        <v>18</v>
      </c>
      <c r="D17" s="46">
        <v>311401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311401</v>
      </c>
      <c r="O17" s="47">
        <f t="shared" si="1"/>
        <v>5.7034194765471895</v>
      </c>
      <c r="P17" s="9"/>
    </row>
    <row r="18" spans="1:16">
      <c r="A18" s="12"/>
      <c r="B18" s="25">
        <v>323.39999999999998</v>
      </c>
      <c r="C18" s="20" t="s">
        <v>19</v>
      </c>
      <c r="D18" s="46">
        <v>527748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527748</v>
      </c>
      <c r="O18" s="47">
        <f t="shared" si="1"/>
        <v>9.6658913166907823</v>
      </c>
      <c r="P18" s="9"/>
    </row>
    <row r="19" spans="1:16">
      <c r="A19" s="12"/>
      <c r="B19" s="25">
        <v>324.11</v>
      </c>
      <c r="C19" s="20" t="s">
        <v>20</v>
      </c>
      <c r="D19" s="46">
        <v>33582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33582</v>
      </c>
      <c r="O19" s="47">
        <f t="shared" si="1"/>
        <v>0.6150662100038462</v>
      </c>
      <c r="P19" s="9"/>
    </row>
    <row r="20" spans="1:16">
      <c r="A20" s="12"/>
      <c r="B20" s="25">
        <v>324.12</v>
      </c>
      <c r="C20" s="20" t="s">
        <v>21</v>
      </c>
      <c r="D20" s="46">
        <v>46085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46085</v>
      </c>
      <c r="O20" s="47">
        <f t="shared" si="1"/>
        <v>0.84406307807835312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19707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19707</v>
      </c>
      <c r="O21" s="47">
        <f t="shared" si="1"/>
        <v>0.36094067656916795</v>
      </c>
      <c r="P21" s="9"/>
    </row>
    <row r="22" spans="1:16">
      <c r="A22" s="12"/>
      <c r="B22" s="25">
        <v>324.70999999999998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965245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965245</v>
      </c>
      <c r="O22" s="47">
        <f t="shared" si="1"/>
        <v>17.678803641092326</v>
      </c>
      <c r="P22" s="9"/>
    </row>
    <row r="23" spans="1:16">
      <c r="A23" s="12"/>
      <c r="B23" s="25">
        <v>324.72000000000003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6652</v>
      </c>
      <c r="O23" s="47">
        <f t="shared" si="1"/>
        <v>0.12183373321855712</v>
      </c>
      <c r="P23" s="9"/>
    </row>
    <row r="24" spans="1:16">
      <c r="A24" s="12"/>
      <c r="B24" s="25">
        <v>329</v>
      </c>
      <c r="C24" s="20" t="s">
        <v>25</v>
      </c>
      <c r="D24" s="46">
        <v>60350</v>
      </c>
      <c r="E24" s="46">
        <v>0</v>
      </c>
      <c r="F24" s="46">
        <v>0</v>
      </c>
      <c r="G24" s="46">
        <v>0</v>
      </c>
      <c r="H24" s="46">
        <v>0</v>
      </c>
      <c r="I24" s="46">
        <v>4255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64605</v>
      </c>
      <c r="O24" s="47">
        <f t="shared" si="1"/>
        <v>1.1832634297331452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SUM(D26:D50)</f>
        <v>7380567</v>
      </c>
      <c r="E25" s="32">
        <f t="shared" si="5"/>
        <v>2284259</v>
      </c>
      <c r="F25" s="32">
        <f t="shared" si="5"/>
        <v>0</v>
      </c>
      <c r="G25" s="32">
        <f t="shared" si="5"/>
        <v>685706</v>
      </c>
      <c r="H25" s="32">
        <f t="shared" si="5"/>
        <v>0</v>
      </c>
      <c r="I25" s="32">
        <f t="shared" si="5"/>
        <v>6221341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16571873</v>
      </c>
      <c r="O25" s="45">
        <f t="shared" si="1"/>
        <v>303.5197164783238</v>
      </c>
      <c r="P25" s="10"/>
    </row>
    <row r="26" spans="1:16">
      <c r="A26" s="12"/>
      <c r="B26" s="25">
        <v>331.2</v>
      </c>
      <c r="C26" s="20" t="s">
        <v>26</v>
      </c>
      <c r="D26" s="46">
        <v>66625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4" si="6">SUM(D26:M26)</f>
        <v>66625</v>
      </c>
      <c r="O26" s="47">
        <f t="shared" si="1"/>
        <v>1.2202604443304823</v>
      </c>
      <c r="P26" s="9"/>
    </row>
    <row r="27" spans="1:16">
      <c r="A27" s="12"/>
      <c r="B27" s="25">
        <v>331.39</v>
      </c>
      <c r="C27" s="20" t="s">
        <v>30</v>
      </c>
      <c r="D27" s="46">
        <v>15832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15832</v>
      </c>
      <c r="O27" s="47">
        <f t="shared" si="1"/>
        <v>0.2899686807450686</v>
      </c>
      <c r="P27" s="9"/>
    </row>
    <row r="28" spans="1:16">
      <c r="A28" s="12"/>
      <c r="B28" s="25">
        <v>331.41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2162796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2162796</v>
      </c>
      <c r="O28" s="47">
        <f t="shared" si="1"/>
        <v>39.612373853000967</v>
      </c>
      <c r="P28" s="9"/>
    </row>
    <row r="29" spans="1:16">
      <c r="A29" s="12"/>
      <c r="B29" s="25">
        <v>331.42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1050791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1050791</v>
      </c>
      <c r="O29" s="47">
        <f t="shared" si="1"/>
        <v>19.245608893935785</v>
      </c>
      <c r="P29" s="9"/>
    </row>
    <row r="30" spans="1:16">
      <c r="A30" s="12"/>
      <c r="B30" s="25">
        <v>331.49</v>
      </c>
      <c r="C30" s="20" t="s">
        <v>33</v>
      </c>
      <c r="D30" s="46">
        <v>572281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572281</v>
      </c>
      <c r="O30" s="47">
        <f t="shared" si="1"/>
        <v>10.481528965731973</v>
      </c>
      <c r="P30" s="9"/>
    </row>
    <row r="31" spans="1:16">
      <c r="A31" s="12"/>
      <c r="B31" s="25">
        <v>331.5</v>
      </c>
      <c r="C31" s="20" t="s">
        <v>28</v>
      </c>
      <c r="D31" s="46">
        <v>626543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626543</v>
      </c>
      <c r="O31" s="47">
        <f t="shared" si="1"/>
        <v>11.475356691514497</v>
      </c>
      <c r="P31" s="9"/>
    </row>
    <row r="32" spans="1:16">
      <c r="A32" s="12"/>
      <c r="B32" s="25">
        <v>334.2</v>
      </c>
      <c r="C32" s="20" t="s">
        <v>29</v>
      </c>
      <c r="D32" s="46">
        <v>41911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41911</v>
      </c>
      <c r="O32" s="47">
        <f t="shared" si="1"/>
        <v>0.76761479147969747</v>
      </c>
      <c r="P32" s="9"/>
    </row>
    <row r="33" spans="1:16">
      <c r="A33" s="12"/>
      <c r="B33" s="25">
        <v>334.36</v>
      </c>
      <c r="C33" s="20" t="s">
        <v>34</v>
      </c>
      <c r="D33" s="46">
        <v>0</v>
      </c>
      <c r="E33" s="46">
        <v>774248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774248</v>
      </c>
      <c r="O33" s="47">
        <f t="shared" si="1"/>
        <v>14.180626018791553</v>
      </c>
      <c r="P33" s="9"/>
    </row>
    <row r="34" spans="1:16">
      <c r="A34" s="12"/>
      <c r="B34" s="25">
        <v>334.41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2563542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2563542</v>
      </c>
      <c r="O34" s="47">
        <f t="shared" si="1"/>
        <v>46.952178611329877</v>
      </c>
      <c r="P34" s="9"/>
    </row>
    <row r="35" spans="1:16">
      <c r="A35" s="12"/>
      <c r="B35" s="25">
        <v>334.42</v>
      </c>
      <c r="C35" s="20" t="s">
        <v>36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248587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248587</v>
      </c>
      <c r="O35" s="47">
        <f t="shared" si="1"/>
        <v>4.5529588454000987</v>
      </c>
      <c r="P35" s="9"/>
    </row>
    <row r="36" spans="1:16">
      <c r="A36" s="12"/>
      <c r="B36" s="25">
        <v>334.49</v>
      </c>
      <c r="C36" s="20" t="s">
        <v>37</v>
      </c>
      <c r="D36" s="46">
        <v>0</v>
      </c>
      <c r="E36" s="46">
        <v>0</v>
      </c>
      <c r="F36" s="46">
        <v>0</v>
      </c>
      <c r="G36" s="46">
        <v>685706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685706</v>
      </c>
      <c r="O36" s="47">
        <f t="shared" si="1"/>
        <v>12.558947966079964</v>
      </c>
      <c r="P36" s="9"/>
    </row>
    <row r="37" spans="1:16">
      <c r="A37" s="12"/>
      <c r="B37" s="25">
        <v>334.69</v>
      </c>
      <c r="C37" s="20" t="s">
        <v>38</v>
      </c>
      <c r="D37" s="46">
        <v>40148</v>
      </c>
      <c r="E37" s="46">
        <v>510011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550159</v>
      </c>
      <c r="O37" s="47">
        <f t="shared" ref="O37:O68" si="7">(N37/O$90)</f>
        <v>10.076356709829851</v>
      </c>
      <c r="P37" s="9"/>
    </row>
    <row r="38" spans="1:16">
      <c r="A38" s="12"/>
      <c r="B38" s="25">
        <v>334.7</v>
      </c>
      <c r="C38" s="20" t="s">
        <v>39</v>
      </c>
      <c r="D38" s="46">
        <v>6232</v>
      </c>
      <c r="E38" s="46">
        <v>0</v>
      </c>
      <c r="F38" s="46">
        <v>0</v>
      </c>
      <c r="G38" s="46">
        <v>0</v>
      </c>
      <c r="H38" s="46">
        <v>0</v>
      </c>
      <c r="I38" s="46">
        <v>-600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5632</v>
      </c>
      <c r="O38" s="47">
        <f t="shared" si="7"/>
        <v>0.10315207238227807</v>
      </c>
      <c r="P38" s="9"/>
    </row>
    <row r="39" spans="1:16">
      <c r="A39" s="12"/>
      <c r="B39" s="25">
        <v>334.9</v>
      </c>
      <c r="C39" s="20" t="s">
        <v>40</v>
      </c>
      <c r="D39" s="46">
        <v>45450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45450</v>
      </c>
      <c r="O39" s="47">
        <f t="shared" si="7"/>
        <v>0.83243282844008137</v>
      </c>
      <c r="P39" s="9"/>
    </row>
    <row r="40" spans="1:16">
      <c r="A40" s="12"/>
      <c r="B40" s="25">
        <v>335.12</v>
      </c>
      <c r="C40" s="20" t="s">
        <v>41</v>
      </c>
      <c r="D40" s="46">
        <v>1887759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1887759</v>
      </c>
      <c r="O40" s="47">
        <f t="shared" si="7"/>
        <v>34.57497390062089</v>
      </c>
      <c r="P40" s="9"/>
    </row>
    <row r="41" spans="1:16">
      <c r="A41" s="12"/>
      <c r="B41" s="25">
        <v>335.14</v>
      </c>
      <c r="C41" s="20" t="s">
        <v>42</v>
      </c>
      <c r="D41" s="46">
        <v>44211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44211</v>
      </c>
      <c r="O41" s="47">
        <f t="shared" si="7"/>
        <v>0.80974010513013062</v>
      </c>
      <c r="P41" s="9"/>
    </row>
    <row r="42" spans="1:16">
      <c r="A42" s="12"/>
      <c r="B42" s="25">
        <v>335.15</v>
      </c>
      <c r="C42" s="20" t="s">
        <v>43</v>
      </c>
      <c r="D42" s="46">
        <v>78128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78128</v>
      </c>
      <c r="O42" s="47">
        <f t="shared" si="7"/>
        <v>1.4309419586439311</v>
      </c>
      <c r="P42" s="9"/>
    </row>
    <row r="43" spans="1:16">
      <c r="A43" s="12"/>
      <c r="B43" s="25">
        <v>335.18</v>
      </c>
      <c r="C43" s="20" t="s">
        <v>44</v>
      </c>
      <c r="D43" s="46">
        <v>2864541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2864541</v>
      </c>
      <c r="O43" s="47">
        <f t="shared" si="7"/>
        <v>52.465081778054547</v>
      </c>
      <c r="P43" s="9"/>
    </row>
    <row r="44" spans="1:16">
      <c r="A44" s="12"/>
      <c r="B44" s="25">
        <v>335.21</v>
      </c>
      <c r="C44" s="20" t="s">
        <v>45</v>
      </c>
      <c r="D44" s="46">
        <v>22600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22600</v>
      </c>
      <c r="O44" s="47">
        <f t="shared" si="7"/>
        <v>0.41392699499990843</v>
      </c>
      <c r="P44" s="9"/>
    </row>
    <row r="45" spans="1:16">
      <c r="A45" s="12"/>
      <c r="B45" s="25">
        <v>337.2</v>
      </c>
      <c r="C45" s="20" t="s">
        <v>46</v>
      </c>
      <c r="D45" s="46">
        <v>833955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8">SUM(D45:M45)</f>
        <v>833955</v>
      </c>
      <c r="O45" s="47">
        <f t="shared" si="7"/>
        <v>15.274180845803036</v>
      </c>
      <c r="P45" s="9"/>
    </row>
    <row r="46" spans="1:16">
      <c r="A46" s="12"/>
      <c r="B46" s="25">
        <v>337.3</v>
      </c>
      <c r="C46" s="20" t="s">
        <v>47</v>
      </c>
      <c r="D46" s="46">
        <v>0</v>
      </c>
      <c r="E46" s="46">
        <v>500000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500000</v>
      </c>
      <c r="O46" s="47">
        <f t="shared" si="7"/>
        <v>9.1576768805289479</v>
      </c>
      <c r="P46" s="9"/>
    </row>
    <row r="47" spans="1:16">
      <c r="A47" s="12"/>
      <c r="B47" s="25">
        <v>337.4</v>
      </c>
      <c r="C47" s="20" t="s">
        <v>48</v>
      </c>
      <c r="D47" s="46">
        <v>0</v>
      </c>
      <c r="E47" s="46">
        <v>500000</v>
      </c>
      <c r="F47" s="46">
        <v>0</v>
      </c>
      <c r="G47" s="46">
        <v>0</v>
      </c>
      <c r="H47" s="46">
        <v>0</v>
      </c>
      <c r="I47" s="46">
        <v>158310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658310</v>
      </c>
      <c r="O47" s="47">
        <f t="shared" si="7"/>
        <v>12.057180534442022</v>
      </c>
      <c r="P47" s="9"/>
    </row>
    <row r="48" spans="1:16">
      <c r="A48" s="12"/>
      <c r="B48" s="25">
        <v>337.5</v>
      </c>
      <c r="C48" s="20" t="s">
        <v>49</v>
      </c>
      <c r="D48" s="46">
        <v>196232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196232</v>
      </c>
      <c r="O48" s="47">
        <f t="shared" si="7"/>
        <v>3.5940584992399129</v>
      </c>
      <c r="P48" s="9"/>
    </row>
    <row r="49" spans="1:16">
      <c r="A49" s="12"/>
      <c r="B49" s="25">
        <v>337.6</v>
      </c>
      <c r="C49" s="20" t="s">
        <v>50</v>
      </c>
      <c r="D49" s="46">
        <v>38119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38119</v>
      </c>
      <c r="O49" s="47">
        <f t="shared" si="7"/>
        <v>0.69816297001776584</v>
      </c>
      <c r="P49" s="9"/>
    </row>
    <row r="50" spans="1:16">
      <c r="A50" s="12"/>
      <c r="B50" s="25">
        <v>337.9</v>
      </c>
      <c r="C50" s="20" t="s">
        <v>51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37915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37915</v>
      </c>
      <c r="O50" s="47">
        <f t="shared" si="7"/>
        <v>0.69442663785051006</v>
      </c>
      <c r="P50" s="9"/>
    </row>
    <row r="51" spans="1:16" ht="15.75">
      <c r="A51" s="29" t="s">
        <v>56</v>
      </c>
      <c r="B51" s="30"/>
      <c r="C51" s="31"/>
      <c r="D51" s="32">
        <f t="shared" ref="D51:M51" si="9">SUM(D52:D67)</f>
        <v>9999755</v>
      </c>
      <c r="E51" s="32">
        <f t="shared" si="9"/>
        <v>4777296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216042802</v>
      </c>
      <c r="J51" s="32">
        <f t="shared" si="9"/>
        <v>12789365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243609218</v>
      </c>
      <c r="O51" s="45">
        <f t="shared" si="7"/>
        <v>4461.7890071246729</v>
      </c>
      <c r="P51" s="10"/>
    </row>
    <row r="52" spans="1:16">
      <c r="A52" s="12"/>
      <c r="B52" s="25">
        <v>341.2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12789365</v>
      </c>
      <c r="K52" s="46">
        <v>0</v>
      </c>
      <c r="L52" s="46">
        <v>0</v>
      </c>
      <c r="M52" s="46">
        <v>0</v>
      </c>
      <c r="N52" s="46">
        <f>SUM(D52:M52)</f>
        <v>12789365</v>
      </c>
      <c r="O52" s="47">
        <f t="shared" si="7"/>
        <v>234.24174435429219</v>
      </c>
      <c r="P52" s="9"/>
    </row>
    <row r="53" spans="1:16">
      <c r="A53" s="12"/>
      <c r="B53" s="25">
        <v>341.9</v>
      </c>
      <c r="C53" s="20" t="s">
        <v>60</v>
      </c>
      <c r="D53" s="46">
        <v>404878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5" si="10">SUM(D53:M53)</f>
        <v>404878</v>
      </c>
      <c r="O53" s="47">
        <f t="shared" si="7"/>
        <v>7.4154838000695982</v>
      </c>
      <c r="P53" s="9"/>
    </row>
    <row r="54" spans="1:16">
      <c r="A54" s="12"/>
      <c r="B54" s="25">
        <v>342.1</v>
      </c>
      <c r="C54" s="20" t="s">
        <v>61</v>
      </c>
      <c r="D54" s="46">
        <v>373550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373550</v>
      </c>
      <c r="O54" s="47">
        <f t="shared" si="7"/>
        <v>6.8417003974431765</v>
      </c>
      <c r="P54" s="9"/>
    </row>
    <row r="55" spans="1:16">
      <c r="A55" s="12"/>
      <c r="B55" s="25">
        <v>342.2</v>
      </c>
      <c r="C55" s="20" t="s">
        <v>62</v>
      </c>
      <c r="D55" s="46">
        <v>7583179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7583179</v>
      </c>
      <c r="O55" s="47">
        <f t="shared" si="7"/>
        <v>138.88860601842524</v>
      </c>
      <c r="P55" s="9"/>
    </row>
    <row r="56" spans="1:16">
      <c r="A56" s="12"/>
      <c r="B56" s="25">
        <v>343.1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174327381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174327381</v>
      </c>
      <c r="O56" s="47">
        <f t="shared" si="7"/>
        <v>3192.8676532537224</v>
      </c>
      <c r="P56" s="9"/>
    </row>
    <row r="57" spans="1:16">
      <c r="A57" s="12"/>
      <c r="B57" s="25">
        <v>343.4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10352518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10352518</v>
      </c>
      <c r="O57" s="47">
        <f t="shared" si="7"/>
        <v>189.61002948771954</v>
      </c>
      <c r="P57" s="9"/>
    </row>
    <row r="58" spans="1:16">
      <c r="A58" s="12"/>
      <c r="B58" s="25">
        <v>343.6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26292855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26292855</v>
      </c>
      <c r="O58" s="47">
        <f t="shared" si="7"/>
        <v>481.56294071319985</v>
      </c>
      <c r="P58" s="9"/>
    </row>
    <row r="59" spans="1:16">
      <c r="A59" s="12"/>
      <c r="B59" s="25">
        <v>343.9</v>
      </c>
      <c r="C59" s="20" t="s">
        <v>66</v>
      </c>
      <c r="D59" s="46">
        <v>0</v>
      </c>
      <c r="E59" s="46">
        <v>4617574</v>
      </c>
      <c r="F59" s="46">
        <v>0</v>
      </c>
      <c r="G59" s="46">
        <v>0</v>
      </c>
      <c r="H59" s="46">
        <v>0</v>
      </c>
      <c r="I59" s="46">
        <v>1601892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6219466</v>
      </c>
      <c r="O59" s="47">
        <f t="shared" si="7"/>
        <v>113.9117199948717</v>
      </c>
      <c r="P59" s="9"/>
    </row>
    <row r="60" spans="1:16">
      <c r="A60" s="12"/>
      <c r="B60" s="25">
        <v>344.1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119884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119884</v>
      </c>
      <c r="O60" s="47">
        <f t="shared" si="7"/>
        <v>2.1957178702906646</v>
      </c>
      <c r="P60" s="9"/>
    </row>
    <row r="61" spans="1:16">
      <c r="A61" s="12"/>
      <c r="B61" s="25">
        <v>344.3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283307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283307</v>
      </c>
      <c r="O61" s="47">
        <f t="shared" si="7"/>
        <v>5.1888679279840293</v>
      </c>
      <c r="P61" s="9"/>
    </row>
    <row r="62" spans="1:16">
      <c r="A62" s="12"/>
      <c r="B62" s="25">
        <v>344.5</v>
      </c>
      <c r="C62" s="20" t="s">
        <v>69</v>
      </c>
      <c r="D62" s="46">
        <v>0</v>
      </c>
      <c r="E62" s="46">
        <v>56559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56559</v>
      </c>
      <c r="O62" s="47">
        <f t="shared" si="7"/>
        <v>1.0358980933716735</v>
      </c>
      <c r="P62" s="9"/>
    </row>
    <row r="63" spans="1:16">
      <c r="A63" s="12"/>
      <c r="B63" s="25">
        <v>345.1</v>
      </c>
      <c r="C63" s="20" t="s">
        <v>70</v>
      </c>
      <c r="D63" s="46">
        <v>18502</v>
      </c>
      <c r="E63" s="46">
        <v>0</v>
      </c>
      <c r="F63" s="46">
        <v>0</v>
      </c>
      <c r="G63" s="46">
        <v>0</v>
      </c>
      <c r="H63" s="46">
        <v>0</v>
      </c>
      <c r="I63" s="46">
        <v>46313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64815</v>
      </c>
      <c r="O63" s="47">
        <f t="shared" si="7"/>
        <v>1.1871096540229675</v>
      </c>
      <c r="P63" s="9"/>
    </row>
    <row r="64" spans="1:16">
      <c r="A64" s="12"/>
      <c r="B64" s="25">
        <v>347.2</v>
      </c>
      <c r="C64" s="20" t="s">
        <v>71</v>
      </c>
      <c r="D64" s="46">
        <v>145968</v>
      </c>
      <c r="E64" s="46">
        <v>0</v>
      </c>
      <c r="F64" s="46">
        <v>0</v>
      </c>
      <c r="G64" s="46">
        <v>0</v>
      </c>
      <c r="H64" s="46">
        <v>0</v>
      </c>
      <c r="I64" s="46">
        <v>1549339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1695307</v>
      </c>
      <c r="O64" s="47">
        <f t="shared" si="7"/>
        <v>31.050147438597776</v>
      </c>
      <c r="P64" s="9"/>
    </row>
    <row r="65" spans="1:16">
      <c r="A65" s="12"/>
      <c r="B65" s="25">
        <v>347.5</v>
      </c>
      <c r="C65" s="20" t="s">
        <v>72</v>
      </c>
      <c r="D65" s="46">
        <v>78108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78108</v>
      </c>
      <c r="O65" s="47">
        <f t="shared" si="7"/>
        <v>1.43057565156871</v>
      </c>
      <c r="P65" s="9"/>
    </row>
    <row r="66" spans="1:16">
      <c r="A66" s="12"/>
      <c r="B66" s="25">
        <v>347.9</v>
      </c>
      <c r="C66" s="20" t="s">
        <v>73</v>
      </c>
      <c r="D66" s="46">
        <v>153142</v>
      </c>
      <c r="E66" s="46">
        <v>1168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3" si="11">SUM(D66:M66)</f>
        <v>154310</v>
      </c>
      <c r="O66" s="47">
        <f t="shared" si="7"/>
        <v>2.826242238868844</v>
      </c>
      <c r="P66" s="9"/>
    </row>
    <row r="67" spans="1:16">
      <c r="A67" s="12"/>
      <c r="B67" s="25">
        <v>349</v>
      </c>
      <c r="C67" s="20" t="s">
        <v>1</v>
      </c>
      <c r="D67" s="46">
        <v>1242428</v>
      </c>
      <c r="E67" s="46">
        <v>101995</v>
      </c>
      <c r="F67" s="46">
        <v>0</v>
      </c>
      <c r="G67" s="46">
        <v>0</v>
      </c>
      <c r="H67" s="46">
        <v>0</v>
      </c>
      <c r="I67" s="46">
        <v>1469313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2813736</v>
      </c>
      <c r="O67" s="47">
        <f t="shared" si="7"/>
        <v>51.534570230223999</v>
      </c>
      <c r="P67" s="9"/>
    </row>
    <row r="68" spans="1:16" ht="15.75">
      <c r="A68" s="29" t="s">
        <v>57</v>
      </c>
      <c r="B68" s="30"/>
      <c r="C68" s="31"/>
      <c r="D68" s="32">
        <f t="shared" ref="D68:M68" si="12">SUM(D69:D71)</f>
        <v>562621</v>
      </c>
      <c r="E68" s="32">
        <f t="shared" si="12"/>
        <v>19731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0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 t="shared" si="11"/>
        <v>582352</v>
      </c>
      <c r="O68" s="45">
        <f t="shared" si="7"/>
        <v>10.665982893459587</v>
      </c>
      <c r="P68" s="10"/>
    </row>
    <row r="69" spans="1:16">
      <c r="A69" s="13"/>
      <c r="B69" s="39">
        <v>351.9</v>
      </c>
      <c r="C69" s="21" t="s">
        <v>78</v>
      </c>
      <c r="D69" s="46">
        <v>475002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475002</v>
      </c>
      <c r="O69" s="47">
        <f t="shared" ref="O69:O88" si="13">(N69/O$90)</f>
        <v>8.6998296672100217</v>
      </c>
      <c r="P69" s="9"/>
    </row>
    <row r="70" spans="1:16">
      <c r="A70" s="13"/>
      <c r="B70" s="39">
        <v>354</v>
      </c>
      <c r="C70" s="21" t="s">
        <v>76</v>
      </c>
      <c r="D70" s="46">
        <v>5425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5425</v>
      </c>
      <c r="O70" s="47">
        <f t="shared" si="13"/>
        <v>9.9360794153739079E-2</v>
      </c>
      <c r="P70" s="9"/>
    </row>
    <row r="71" spans="1:16">
      <c r="A71" s="13"/>
      <c r="B71" s="39">
        <v>359</v>
      </c>
      <c r="C71" s="21" t="s">
        <v>77</v>
      </c>
      <c r="D71" s="46">
        <v>82194</v>
      </c>
      <c r="E71" s="46">
        <v>19731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101925</v>
      </c>
      <c r="O71" s="47">
        <f t="shared" si="13"/>
        <v>1.866792432095826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SUM(D73:D83)</f>
        <v>5054848</v>
      </c>
      <c r="E72" s="32">
        <f t="shared" si="14"/>
        <v>1444759</v>
      </c>
      <c r="F72" s="32">
        <f t="shared" si="14"/>
        <v>145429</v>
      </c>
      <c r="G72" s="32">
        <f t="shared" si="14"/>
        <v>738748</v>
      </c>
      <c r="H72" s="32">
        <f t="shared" si="14"/>
        <v>0</v>
      </c>
      <c r="I72" s="32">
        <f t="shared" si="14"/>
        <v>13259280</v>
      </c>
      <c r="J72" s="32">
        <f t="shared" si="14"/>
        <v>17778057</v>
      </c>
      <c r="K72" s="32">
        <f t="shared" si="14"/>
        <v>4172068</v>
      </c>
      <c r="L72" s="32">
        <f t="shared" si="14"/>
        <v>0</v>
      </c>
      <c r="M72" s="32">
        <f t="shared" si="14"/>
        <v>155606</v>
      </c>
      <c r="N72" s="32">
        <f t="shared" si="11"/>
        <v>42748795</v>
      </c>
      <c r="O72" s="45">
        <f t="shared" si="13"/>
        <v>782.95930328394297</v>
      </c>
      <c r="P72" s="10"/>
    </row>
    <row r="73" spans="1:16">
      <c r="A73" s="12"/>
      <c r="B73" s="25">
        <v>361.1</v>
      </c>
      <c r="C73" s="20" t="s">
        <v>79</v>
      </c>
      <c r="D73" s="46">
        <v>1160034</v>
      </c>
      <c r="E73" s="46">
        <v>362635</v>
      </c>
      <c r="F73" s="46">
        <v>74144</v>
      </c>
      <c r="G73" s="46">
        <v>412758</v>
      </c>
      <c r="H73" s="46">
        <v>0</v>
      </c>
      <c r="I73" s="46">
        <v>3423590</v>
      </c>
      <c r="J73" s="46">
        <v>749417</v>
      </c>
      <c r="K73" s="46">
        <v>942959</v>
      </c>
      <c r="L73" s="46">
        <v>0</v>
      </c>
      <c r="M73" s="46">
        <v>72873</v>
      </c>
      <c r="N73" s="46">
        <f t="shared" si="11"/>
        <v>7198410</v>
      </c>
      <c r="O73" s="47">
        <f t="shared" si="13"/>
        <v>131.84142566713675</v>
      </c>
      <c r="P73" s="9"/>
    </row>
    <row r="74" spans="1:16">
      <c r="A74" s="12"/>
      <c r="B74" s="25">
        <v>361.2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1862677</v>
      </c>
      <c r="L74" s="46">
        <v>0</v>
      </c>
      <c r="M74" s="46">
        <v>0</v>
      </c>
      <c r="N74" s="46">
        <f t="shared" ref="N74:N83" si="15">SUM(D74:M74)</f>
        <v>1862677</v>
      </c>
      <c r="O74" s="47">
        <f t="shared" si="13"/>
        <v>34.115588197586035</v>
      </c>
      <c r="P74" s="9"/>
    </row>
    <row r="75" spans="1:16">
      <c r="A75" s="12"/>
      <c r="B75" s="25">
        <v>361.4</v>
      </c>
      <c r="C75" s="20" t="s">
        <v>81</v>
      </c>
      <c r="D75" s="46">
        <v>1280441</v>
      </c>
      <c r="E75" s="46">
        <v>433268</v>
      </c>
      <c r="F75" s="46">
        <v>71285</v>
      </c>
      <c r="G75" s="46">
        <v>248990</v>
      </c>
      <c r="H75" s="46">
        <v>0</v>
      </c>
      <c r="I75" s="46">
        <v>3873499</v>
      </c>
      <c r="J75" s="46">
        <v>950187</v>
      </c>
      <c r="K75" s="46">
        <v>-5900577</v>
      </c>
      <c r="L75" s="46">
        <v>0</v>
      </c>
      <c r="M75" s="46">
        <v>82733</v>
      </c>
      <c r="N75" s="46">
        <f t="shared" si="15"/>
        <v>1039826</v>
      </c>
      <c r="O75" s="47">
        <f t="shared" si="13"/>
        <v>19.044781039945786</v>
      </c>
      <c r="P75" s="9"/>
    </row>
    <row r="76" spans="1:16">
      <c r="A76" s="12"/>
      <c r="B76" s="25">
        <v>362</v>
      </c>
      <c r="C76" s="20" t="s">
        <v>82</v>
      </c>
      <c r="D76" s="46">
        <v>149866</v>
      </c>
      <c r="E76" s="46">
        <v>1945</v>
      </c>
      <c r="F76" s="46">
        <v>0</v>
      </c>
      <c r="G76" s="46">
        <v>0</v>
      </c>
      <c r="H76" s="46">
        <v>0</v>
      </c>
      <c r="I76" s="46">
        <v>770760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922571</v>
      </c>
      <c r="O76" s="47">
        <f t="shared" si="13"/>
        <v>16.897214234692942</v>
      </c>
      <c r="P76" s="9"/>
    </row>
    <row r="77" spans="1:16">
      <c r="A77" s="12"/>
      <c r="B77" s="25">
        <v>364</v>
      </c>
      <c r="C77" s="20" t="s">
        <v>83</v>
      </c>
      <c r="D77" s="46">
        <v>1</v>
      </c>
      <c r="E77" s="46">
        <v>0</v>
      </c>
      <c r="F77" s="46">
        <v>0</v>
      </c>
      <c r="G77" s="46">
        <v>0</v>
      </c>
      <c r="H77" s="46">
        <v>0</v>
      </c>
      <c r="I77" s="46">
        <v>2689820</v>
      </c>
      <c r="J77" s="46">
        <v>348314</v>
      </c>
      <c r="K77" s="46">
        <v>0</v>
      </c>
      <c r="L77" s="46">
        <v>0</v>
      </c>
      <c r="M77" s="46">
        <v>0</v>
      </c>
      <c r="N77" s="46">
        <f t="shared" si="15"/>
        <v>3038135</v>
      </c>
      <c r="O77" s="47">
        <f t="shared" si="13"/>
        <v>55.644517298851625</v>
      </c>
      <c r="P77" s="9"/>
    </row>
    <row r="78" spans="1:16">
      <c r="A78" s="12"/>
      <c r="B78" s="25">
        <v>365</v>
      </c>
      <c r="C78" s="20" t="s">
        <v>84</v>
      </c>
      <c r="D78" s="46">
        <v>169628</v>
      </c>
      <c r="E78" s="46">
        <v>0</v>
      </c>
      <c r="F78" s="46">
        <v>0</v>
      </c>
      <c r="G78" s="46">
        <v>0</v>
      </c>
      <c r="H78" s="46">
        <v>0</v>
      </c>
      <c r="I78" s="46">
        <v>268729</v>
      </c>
      <c r="J78" s="46">
        <v>1135</v>
      </c>
      <c r="K78" s="46">
        <v>0</v>
      </c>
      <c r="L78" s="46">
        <v>0</v>
      </c>
      <c r="M78" s="46">
        <v>0</v>
      </c>
      <c r="N78" s="46">
        <f t="shared" si="15"/>
        <v>439492</v>
      </c>
      <c r="O78" s="47">
        <f t="shared" si="13"/>
        <v>8.0494514551548555</v>
      </c>
      <c r="P78" s="9"/>
    </row>
    <row r="79" spans="1:16">
      <c r="A79" s="12"/>
      <c r="B79" s="25">
        <v>366</v>
      </c>
      <c r="C79" s="20" t="s">
        <v>85</v>
      </c>
      <c r="D79" s="46">
        <v>1761142</v>
      </c>
      <c r="E79" s="46">
        <v>630675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2391817</v>
      </c>
      <c r="O79" s="47">
        <f t="shared" si="13"/>
        <v>43.806974486712214</v>
      </c>
      <c r="P79" s="9"/>
    </row>
    <row r="80" spans="1:16">
      <c r="A80" s="12"/>
      <c r="B80" s="25">
        <v>367</v>
      </c>
      <c r="C80" s="20" t="s">
        <v>86</v>
      </c>
      <c r="D80" s="46">
        <v>438379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438379</v>
      </c>
      <c r="O80" s="47">
        <f t="shared" si="13"/>
        <v>8.029066466418799</v>
      </c>
      <c r="P80" s="9"/>
    </row>
    <row r="81" spans="1:119">
      <c r="A81" s="12"/>
      <c r="B81" s="25">
        <v>368</v>
      </c>
      <c r="C81" s="20" t="s">
        <v>87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7249724</v>
      </c>
      <c r="L81" s="46">
        <v>0</v>
      </c>
      <c r="M81" s="46">
        <v>0</v>
      </c>
      <c r="N81" s="46">
        <f t="shared" si="15"/>
        <v>7249724</v>
      </c>
      <c r="O81" s="47">
        <f t="shared" si="13"/>
        <v>132.78125973003168</v>
      </c>
      <c r="P81" s="9"/>
    </row>
    <row r="82" spans="1:119">
      <c r="A82" s="12"/>
      <c r="B82" s="25">
        <v>369.3</v>
      </c>
      <c r="C82" s="20" t="s">
        <v>88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1200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1200</v>
      </c>
      <c r="O82" s="47">
        <f t="shared" si="13"/>
        <v>2.1978424513269475E-2</v>
      </c>
      <c r="P82" s="9"/>
    </row>
    <row r="83" spans="1:119">
      <c r="A83" s="12"/>
      <c r="B83" s="25">
        <v>369.9</v>
      </c>
      <c r="C83" s="20" t="s">
        <v>89</v>
      </c>
      <c r="D83" s="46">
        <v>95357</v>
      </c>
      <c r="E83" s="46">
        <v>16236</v>
      </c>
      <c r="F83" s="46">
        <v>0</v>
      </c>
      <c r="G83" s="46">
        <v>77000</v>
      </c>
      <c r="H83" s="46">
        <v>0</v>
      </c>
      <c r="I83" s="46">
        <v>2231682</v>
      </c>
      <c r="J83" s="46">
        <v>15729004</v>
      </c>
      <c r="K83" s="46">
        <v>17285</v>
      </c>
      <c r="L83" s="46">
        <v>0</v>
      </c>
      <c r="M83" s="46">
        <v>0</v>
      </c>
      <c r="N83" s="46">
        <f t="shared" si="15"/>
        <v>18166564</v>
      </c>
      <c r="O83" s="47">
        <f t="shared" si="13"/>
        <v>332.72704628289898</v>
      </c>
      <c r="P83" s="9"/>
    </row>
    <row r="84" spans="1:119" ht="15.75">
      <c r="A84" s="29" t="s">
        <v>58</v>
      </c>
      <c r="B84" s="30"/>
      <c r="C84" s="31"/>
      <c r="D84" s="32">
        <f t="shared" ref="D84:M84" si="16">SUM(D85:D87)</f>
        <v>12947268</v>
      </c>
      <c r="E84" s="32">
        <f t="shared" si="16"/>
        <v>61679</v>
      </c>
      <c r="F84" s="32">
        <f t="shared" si="16"/>
        <v>5199563</v>
      </c>
      <c r="G84" s="32">
        <f t="shared" si="16"/>
        <v>81336</v>
      </c>
      <c r="H84" s="32">
        <f t="shared" si="16"/>
        <v>0</v>
      </c>
      <c r="I84" s="32">
        <f t="shared" si="16"/>
        <v>7475398</v>
      </c>
      <c r="J84" s="32">
        <f t="shared" si="16"/>
        <v>628424</v>
      </c>
      <c r="K84" s="32">
        <f t="shared" si="16"/>
        <v>4936032</v>
      </c>
      <c r="L84" s="32">
        <f t="shared" si="16"/>
        <v>0</v>
      </c>
      <c r="M84" s="32">
        <f t="shared" si="16"/>
        <v>387904</v>
      </c>
      <c r="N84" s="32">
        <f>SUM(D84:M84)</f>
        <v>31717604</v>
      </c>
      <c r="O84" s="45">
        <f t="shared" si="13"/>
        <v>580.91913771314489</v>
      </c>
      <c r="P84" s="9"/>
    </row>
    <row r="85" spans="1:119">
      <c r="A85" s="12"/>
      <c r="B85" s="25">
        <v>381</v>
      </c>
      <c r="C85" s="20" t="s">
        <v>90</v>
      </c>
      <c r="D85" s="46">
        <v>598721</v>
      </c>
      <c r="E85" s="46">
        <v>61679</v>
      </c>
      <c r="F85" s="46">
        <v>5199563</v>
      </c>
      <c r="G85" s="46">
        <v>81336</v>
      </c>
      <c r="H85" s="46">
        <v>0</v>
      </c>
      <c r="I85" s="46">
        <v>6431621</v>
      </c>
      <c r="J85" s="46">
        <v>0</v>
      </c>
      <c r="K85" s="46">
        <v>0</v>
      </c>
      <c r="L85" s="46">
        <v>0</v>
      </c>
      <c r="M85" s="46">
        <v>387904</v>
      </c>
      <c r="N85" s="46">
        <f>SUM(D85:M85)</f>
        <v>12760824</v>
      </c>
      <c r="O85" s="47">
        <f t="shared" si="13"/>
        <v>233.71900584259785</v>
      </c>
      <c r="P85" s="9"/>
    </row>
    <row r="86" spans="1:119">
      <c r="A86" s="12"/>
      <c r="B86" s="25">
        <v>382</v>
      </c>
      <c r="C86" s="20" t="s">
        <v>101</v>
      </c>
      <c r="D86" s="46">
        <v>12348547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12348547</v>
      </c>
      <c r="O86" s="47">
        <f t="shared" si="13"/>
        <v>226.16800674005017</v>
      </c>
      <c r="P86" s="9"/>
    </row>
    <row r="87" spans="1:119" ht="15.75" thickBot="1">
      <c r="A87" s="12"/>
      <c r="B87" s="25">
        <v>389.4</v>
      </c>
      <c r="C87" s="20" t="s">
        <v>91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1043777</v>
      </c>
      <c r="J87" s="46">
        <v>628424</v>
      </c>
      <c r="K87" s="46">
        <v>4936032</v>
      </c>
      <c r="L87" s="46">
        <v>0</v>
      </c>
      <c r="M87" s="46">
        <v>0</v>
      </c>
      <c r="N87" s="46">
        <f>SUM(D87:M87)</f>
        <v>6608233</v>
      </c>
      <c r="O87" s="47">
        <f t="shared" si="13"/>
        <v>121.03212513049689</v>
      </c>
      <c r="P87" s="9"/>
    </row>
    <row r="88" spans="1:119" ht="16.5" thickBot="1">
      <c r="A88" s="14" t="s">
        <v>74</v>
      </c>
      <c r="B88" s="23"/>
      <c r="C88" s="22"/>
      <c r="D88" s="15">
        <f t="shared" ref="D88:M88" si="17">SUM(D5,D15,D25,D51,D68,D72,D84)</f>
        <v>71291696</v>
      </c>
      <c r="E88" s="15">
        <f t="shared" si="17"/>
        <v>12095857</v>
      </c>
      <c r="F88" s="15">
        <f t="shared" si="17"/>
        <v>5344992</v>
      </c>
      <c r="G88" s="15">
        <f t="shared" si="17"/>
        <v>1505790</v>
      </c>
      <c r="H88" s="15">
        <f t="shared" si="17"/>
        <v>0</v>
      </c>
      <c r="I88" s="15">
        <f t="shared" si="17"/>
        <v>243974973</v>
      </c>
      <c r="J88" s="15">
        <f t="shared" si="17"/>
        <v>31195846</v>
      </c>
      <c r="K88" s="15">
        <f t="shared" si="17"/>
        <v>9108100</v>
      </c>
      <c r="L88" s="15">
        <f t="shared" si="17"/>
        <v>0</v>
      </c>
      <c r="M88" s="15">
        <f t="shared" si="17"/>
        <v>869847</v>
      </c>
      <c r="N88" s="15">
        <f>SUM(D88:M88)</f>
        <v>375387101</v>
      </c>
      <c r="O88" s="38">
        <f t="shared" si="13"/>
        <v>6875.3475521529699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118" t="s">
        <v>98</v>
      </c>
      <c r="M90" s="118"/>
      <c r="N90" s="118"/>
      <c r="O90" s="43">
        <v>54599</v>
      </c>
    </row>
    <row r="91" spans="1:119">
      <c r="A91" s="119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7"/>
    </row>
    <row r="92" spans="1:119" ht="15.75" thickBot="1">
      <c r="A92" s="120" t="s">
        <v>107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100"/>
    </row>
  </sheetData>
  <mergeCells count="10">
    <mergeCell ref="A92:O92"/>
    <mergeCell ref="A91:O91"/>
    <mergeCell ref="L90:N9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34161425</v>
      </c>
      <c r="E5" s="27">
        <f t="shared" si="0"/>
        <v>3751536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262162</v>
      </c>
      <c r="N5" s="28">
        <f>SUM(D5:M5)</f>
        <v>38175123</v>
      </c>
      <c r="O5" s="33">
        <f t="shared" ref="O5:O36" si="1">(N5/O$85)</f>
        <v>700.94970805332161</v>
      </c>
      <c r="P5" s="6"/>
    </row>
    <row r="6" spans="1:133">
      <c r="A6" s="12"/>
      <c r="B6" s="25">
        <v>311</v>
      </c>
      <c r="C6" s="20" t="s">
        <v>3</v>
      </c>
      <c r="D6" s="46">
        <v>20773893</v>
      </c>
      <c r="E6" s="46">
        <v>329070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262162</v>
      </c>
      <c r="N6" s="46">
        <f>SUM(D6:M6)</f>
        <v>21365125</v>
      </c>
      <c r="O6" s="47">
        <f t="shared" si="1"/>
        <v>392.29416841100215</v>
      </c>
      <c r="P6" s="9"/>
    </row>
    <row r="7" spans="1:133">
      <c r="A7" s="12"/>
      <c r="B7" s="25">
        <v>312.10000000000002</v>
      </c>
      <c r="C7" s="20" t="s">
        <v>11</v>
      </c>
      <c r="D7" s="46">
        <v>67524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67524</v>
      </c>
      <c r="O7" s="47">
        <f t="shared" si="1"/>
        <v>1.2398369505343174</v>
      </c>
      <c r="P7" s="9"/>
    </row>
    <row r="8" spans="1:133">
      <c r="A8" s="12"/>
      <c r="B8" s="25">
        <v>312.3</v>
      </c>
      <c r="C8" s="20" t="s">
        <v>12</v>
      </c>
      <c r="D8" s="46">
        <v>0</v>
      </c>
      <c r="E8" s="46">
        <v>529538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529538</v>
      </c>
      <c r="O8" s="47">
        <f t="shared" si="1"/>
        <v>9.7230729683081787</v>
      </c>
      <c r="P8" s="9"/>
    </row>
    <row r="9" spans="1:133">
      <c r="A9" s="12"/>
      <c r="B9" s="25">
        <v>312.41000000000003</v>
      </c>
      <c r="C9" s="20" t="s">
        <v>13</v>
      </c>
      <c r="D9" s="46">
        <v>0</v>
      </c>
      <c r="E9" s="46">
        <v>2892928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2892928</v>
      </c>
      <c r="O9" s="47">
        <f t="shared" si="1"/>
        <v>53.118284308325073</v>
      </c>
      <c r="P9" s="9"/>
    </row>
    <row r="10" spans="1:133">
      <c r="A10" s="12"/>
      <c r="B10" s="25">
        <v>312.51</v>
      </c>
      <c r="C10" s="20" t="s">
        <v>99</v>
      </c>
      <c r="D10" s="46">
        <v>499510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499510</v>
      </c>
      <c r="O10" s="47">
        <f t="shared" si="1"/>
        <v>9.1717160589034563</v>
      </c>
      <c r="P10" s="9"/>
    </row>
    <row r="11" spans="1:133">
      <c r="A11" s="12"/>
      <c r="B11" s="25">
        <v>312.52</v>
      </c>
      <c r="C11" s="20" t="s">
        <v>100</v>
      </c>
      <c r="D11" s="46">
        <v>544393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544393</v>
      </c>
      <c r="O11" s="47">
        <f t="shared" si="1"/>
        <v>9.9958319562263593</v>
      </c>
      <c r="P11" s="9"/>
    </row>
    <row r="12" spans="1:133">
      <c r="A12" s="12"/>
      <c r="B12" s="25">
        <v>314.10000000000002</v>
      </c>
      <c r="C12" s="20" t="s">
        <v>14</v>
      </c>
      <c r="D12" s="46">
        <v>8018318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8018318</v>
      </c>
      <c r="O12" s="47">
        <f t="shared" si="1"/>
        <v>147.22775513201864</v>
      </c>
      <c r="P12" s="9"/>
    </row>
    <row r="13" spans="1:133">
      <c r="A13" s="12"/>
      <c r="B13" s="25">
        <v>314.2</v>
      </c>
      <c r="C13" s="20" t="s">
        <v>120</v>
      </c>
      <c r="D13" s="46">
        <v>221229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221229</v>
      </c>
      <c r="O13" s="47">
        <f t="shared" si="1"/>
        <v>4.0620799823730307</v>
      </c>
      <c r="P13" s="9"/>
    </row>
    <row r="14" spans="1:133">
      <c r="A14" s="12"/>
      <c r="B14" s="25">
        <v>315</v>
      </c>
      <c r="C14" s="20" t="s">
        <v>16</v>
      </c>
      <c r="D14" s="46">
        <v>3495668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3495668</v>
      </c>
      <c r="O14" s="47">
        <f t="shared" si="1"/>
        <v>64.18545040578752</v>
      </c>
      <c r="P14" s="9"/>
    </row>
    <row r="15" spans="1:133">
      <c r="A15" s="12"/>
      <c r="B15" s="25">
        <v>316</v>
      </c>
      <c r="C15" s="20" t="s">
        <v>109</v>
      </c>
      <c r="D15" s="46">
        <v>540890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540890</v>
      </c>
      <c r="O15" s="47">
        <f t="shared" si="1"/>
        <v>9.9315118798428266</v>
      </c>
      <c r="P15" s="9"/>
    </row>
    <row r="16" spans="1:133" ht="15.75">
      <c r="A16" s="29" t="s">
        <v>121</v>
      </c>
      <c r="B16" s="30"/>
      <c r="C16" s="31"/>
      <c r="D16" s="32">
        <f t="shared" ref="D16:M16" si="3">SUM(D17:D20)</f>
        <v>2061879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5952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2067831</v>
      </c>
      <c r="O16" s="45">
        <f t="shared" si="1"/>
        <v>37.968326539605599</v>
      </c>
      <c r="P16" s="10"/>
    </row>
    <row r="17" spans="1:16">
      <c r="A17" s="12"/>
      <c r="B17" s="25">
        <v>322</v>
      </c>
      <c r="C17" s="20" t="s">
        <v>0</v>
      </c>
      <c r="D17" s="46">
        <v>1219100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1219100</v>
      </c>
      <c r="O17" s="47">
        <f t="shared" si="1"/>
        <v>22.384414821343324</v>
      </c>
      <c r="P17" s="9"/>
    </row>
    <row r="18" spans="1:16">
      <c r="A18" s="12"/>
      <c r="B18" s="25">
        <v>323.10000000000002</v>
      </c>
      <c r="C18" s="20" t="s">
        <v>18</v>
      </c>
      <c r="D18" s="46">
        <v>262381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262381</v>
      </c>
      <c r="O18" s="47">
        <f t="shared" si="1"/>
        <v>4.8176893981124458</v>
      </c>
      <c r="P18" s="9"/>
    </row>
    <row r="19" spans="1:16">
      <c r="A19" s="12"/>
      <c r="B19" s="25">
        <v>323.39999999999998</v>
      </c>
      <c r="C19" s="20" t="s">
        <v>19</v>
      </c>
      <c r="D19" s="46">
        <v>470994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470994</v>
      </c>
      <c r="O19" s="47">
        <f t="shared" si="1"/>
        <v>8.6481216260879137</v>
      </c>
      <c r="P19" s="9"/>
    </row>
    <row r="20" spans="1:16">
      <c r="A20" s="12"/>
      <c r="B20" s="25">
        <v>329</v>
      </c>
      <c r="C20" s="20" t="s">
        <v>122</v>
      </c>
      <c r="D20" s="46">
        <v>109404</v>
      </c>
      <c r="E20" s="46">
        <v>0</v>
      </c>
      <c r="F20" s="46">
        <v>0</v>
      </c>
      <c r="G20" s="46">
        <v>0</v>
      </c>
      <c r="H20" s="46">
        <v>0</v>
      </c>
      <c r="I20" s="46">
        <v>5952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115356</v>
      </c>
      <c r="O20" s="47">
        <f t="shared" si="1"/>
        <v>2.1181006940619147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SUM(D22:D43)</f>
        <v>7459619</v>
      </c>
      <c r="E21" s="32">
        <f t="shared" si="5"/>
        <v>2499163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4141673</v>
      </c>
      <c r="J21" s="32">
        <f t="shared" si="5"/>
        <v>6713</v>
      </c>
      <c r="K21" s="32">
        <f t="shared" si="5"/>
        <v>0</v>
      </c>
      <c r="L21" s="32">
        <f t="shared" si="5"/>
        <v>0</v>
      </c>
      <c r="M21" s="32">
        <f t="shared" si="5"/>
        <v>348175</v>
      </c>
      <c r="N21" s="44">
        <f t="shared" si="4"/>
        <v>14455343</v>
      </c>
      <c r="O21" s="45">
        <f t="shared" si="1"/>
        <v>265.42071536116924</v>
      </c>
      <c r="P21" s="10"/>
    </row>
    <row r="22" spans="1:16">
      <c r="A22" s="12"/>
      <c r="B22" s="25">
        <v>331.2</v>
      </c>
      <c r="C22" s="20" t="s">
        <v>26</v>
      </c>
      <c r="D22" s="46">
        <v>240869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8" si="6">SUM(D22:M22)</f>
        <v>240869</v>
      </c>
      <c r="O22" s="47">
        <f t="shared" si="1"/>
        <v>4.4226983952113397</v>
      </c>
      <c r="P22" s="9"/>
    </row>
    <row r="23" spans="1:16">
      <c r="A23" s="12"/>
      <c r="B23" s="25">
        <v>331.39</v>
      </c>
      <c r="C23" s="20" t="s">
        <v>30</v>
      </c>
      <c r="D23" s="46">
        <v>139016</v>
      </c>
      <c r="E23" s="46">
        <v>0</v>
      </c>
      <c r="F23" s="46">
        <v>0</v>
      </c>
      <c r="G23" s="46">
        <v>0</v>
      </c>
      <c r="H23" s="46">
        <v>0</v>
      </c>
      <c r="I23" s="46">
        <v>151534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290550</v>
      </c>
      <c r="O23" s="47">
        <f t="shared" si="1"/>
        <v>5.3349124159964747</v>
      </c>
      <c r="P23" s="9"/>
    </row>
    <row r="24" spans="1:16">
      <c r="A24" s="12"/>
      <c r="B24" s="25">
        <v>331.41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1373110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1373110</v>
      </c>
      <c r="O24" s="47">
        <f t="shared" si="1"/>
        <v>25.212258088208291</v>
      </c>
      <c r="P24" s="9"/>
    </row>
    <row r="25" spans="1:16">
      <c r="A25" s="12"/>
      <c r="B25" s="25">
        <v>331.42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1753129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1753129</v>
      </c>
      <c r="O25" s="47">
        <f t="shared" si="1"/>
        <v>32.18994895523484</v>
      </c>
      <c r="P25" s="9"/>
    </row>
    <row r="26" spans="1:16">
      <c r="A26" s="12"/>
      <c r="B26" s="25">
        <v>331.49</v>
      </c>
      <c r="C26" s="20" t="s">
        <v>33</v>
      </c>
      <c r="D26" s="46">
        <v>739337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739337</v>
      </c>
      <c r="O26" s="47">
        <f t="shared" si="1"/>
        <v>13.575281847893944</v>
      </c>
      <c r="P26" s="9"/>
    </row>
    <row r="27" spans="1:16">
      <c r="A27" s="12"/>
      <c r="B27" s="25">
        <v>331.9</v>
      </c>
      <c r="C27" s="20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6713</v>
      </c>
      <c r="K27" s="46">
        <v>0</v>
      </c>
      <c r="L27" s="46">
        <v>0</v>
      </c>
      <c r="M27" s="46">
        <v>0</v>
      </c>
      <c r="N27" s="46">
        <f t="shared" si="6"/>
        <v>6713</v>
      </c>
      <c r="O27" s="47">
        <f t="shared" si="1"/>
        <v>0.12326025485659726</v>
      </c>
      <c r="P27" s="9"/>
    </row>
    <row r="28" spans="1:16">
      <c r="A28" s="12"/>
      <c r="B28" s="25">
        <v>334.2</v>
      </c>
      <c r="C28" s="20" t="s">
        <v>29</v>
      </c>
      <c r="D28" s="46">
        <v>50102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50102</v>
      </c>
      <c r="O28" s="47">
        <f t="shared" si="1"/>
        <v>0.91994418126400057</v>
      </c>
      <c r="P28" s="9"/>
    </row>
    <row r="29" spans="1:16">
      <c r="A29" s="12"/>
      <c r="B29" s="25">
        <v>334.39</v>
      </c>
      <c r="C29" s="20" t="s">
        <v>123</v>
      </c>
      <c r="D29" s="46">
        <v>0</v>
      </c>
      <c r="E29" s="46">
        <v>1387270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1387270</v>
      </c>
      <c r="O29" s="47">
        <f t="shared" si="1"/>
        <v>25.472255884837136</v>
      </c>
      <c r="P29" s="9"/>
    </row>
    <row r="30" spans="1:16">
      <c r="A30" s="12"/>
      <c r="B30" s="25">
        <v>334.41</v>
      </c>
      <c r="C30" s="20" t="s">
        <v>35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464404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464404</v>
      </c>
      <c r="O30" s="47">
        <f t="shared" si="1"/>
        <v>8.5271198266681356</v>
      </c>
      <c r="P30" s="9"/>
    </row>
    <row r="31" spans="1:16">
      <c r="A31" s="12"/>
      <c r="B31" s="25">
        <v>334.42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262341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262341</v>
      </c>
      <c r="O31" s="47">
        <f t="shared" si="1"/>
        <v>4.8169549410598211</v>
      </c>
      <c r="P31" s="9"/>
    </row>
    <row r="32" spans="1:16">
      <c r="A32" s="12"/>
      <c r="B32" s="25">
        <v>334.49</v>
      </c>
      <c r="C32" s="20" t="s">
        <v>37</v>
      </c>
      <c r="D32" s="46">
        <v>72804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72804</v>
      </c>
      <c r="O32" s="47">
        <f t="shared" si="1"/>
        <v>1.3367852814806653</v>
      </c>
      <c r="P32" s="9"/>
    </row>
    <row r="33" spans="1:16">
      <c r="A33" s="12"/>
      <c r="B33" s="25">
        <v>334.5</v>
      </c>
      <c r="C33" s="20" t="s">
        <v>112</v>
      </c>
      <c r="D33" s="46">
        <v>0</v>
      </c>
      <c r="E33" s="46">
        <v>1111893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1111893</v>
      </c>
      <c r="O33" s="47">
        <f t="shared" si="1"/>
        <v>20.415941390327202</v>
      </c>
      <c r="P33" s="9"/>
    </row>
    <row r="34" spans="1:16">
      <c r="A34" s="12"/>
      <c r="B34" s="25">
        <v>334.69</v>
      </c>
      <c r="C34" s="20" t="s">
        <v>38</v>
      </c>
      <c r="D34" s="46">
        <v>117094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117094</v>
      </c>
      <c r="O34" s="47">
        <f t="shared" si="1"/>
        <v>2.150012852998421</v>
      </c>
      <c r="P34" s="9"/>
    </row>
    <row r="35" spans="1:16">
      <c r="A35" s="12"/>
      <c r="B35" s="25">
        <v>334.9</v>
      </c>
      <c r="C35" s="20" t="s">
        <v>40</v>
      </c>
      <c r="D35" s="46">
        <v>39018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39018</v>
      </c>
      <c r="O35" s="47">
        <f t="shared" si="1"/>
        <v>0.71642613198193239</v>
      </c>
      <c r="P35" s="9"/>
    </row>
    <row r="36" spans="1:16">
      <c r="A36" s="12"/>
      <c r="B36" s="25">
        <v>335.12</v>
      </c>
      <c r="C36" s="20" t="s">
        <v>41</v>
      </c>
      <c r="D36" s="46">
        <v>1663174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1663174</v>
      </c>
      <c r="O36" s="47">
        <f t="shared" si="1"/>
        <v>30.538246851015387</v>
      </c>
      <c r="P36" s="9"/>
    </row>
    <row r="37" spans="1:16">
      <c r="A37" s="12"/>
      <c r="B37" s="25">
        <v>335.18</v>
      </c>
      <c r="C37" s="20" t="s">
        <v>44</v>
      </c>
      <c r="D37" s="46">
        <v>3234202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3234202</v>
      </c>
      <c r="O37" s="47">
        <f t="shared" ref="O37:O68" si="7">(N37/O$85)</f>
        <v>59.384561712753843</v>
      </c>
      <c r="P37" s="9"/>
    </row>
    <row r="38" spans="1:16">
      <c r="A38" s="12"/>
      <c r="B38" s="25">
        <v>335.21</v>
      </c>
      <c r="C38" s="20" t="s">
        <v>45</v>
      </c>
      <c r="D38" s="46">
        <v>22165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22165</v>
      </c>
      <c r="O38" s="47">
        <f t="shared" si="7"/>
        <v>0.40698101428518968</v>
      </c>
      <c r="P38" s="9"/>
    </row>
    <row r="39" spans="1:16">
      <c r="A39" s="12"/>
      <c r="B39" s="25">
        <v>337.2</v>
      </c>
      <c r="C39" s="20" t="s">
        <v>46</v>
      </c>
      <c r="D39" s="46">
        <v>828472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8">SUM(D39:M39)</f>
        <v>828472</v>
      </c>
      <c r="O39" s="47">
        <f t="shared" si="7"/>
        <v>15.211927582534612</v>
      </c>
      <c r="P39" s="9"/>
    </row>
    <row r="40" spans="1:16">
      <c r="A40" s="12"/>
      <c r="B40" s="25">
        <v>337.4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137155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137155</v>
      </c>
      <c r="O40" s="47">
        <f t="shared" si="7"/>
        <v>2.5183614263155962</v>
      </c>
      <c r="P40" s="9"/>
    </row>
    <row r="41" spans="1:16">
      <c r="A41" s="12"/>
      <c r="B41" s="25">
        <v>337.5</v>
      </c>
      <c r="C41" s="20" t="s">
        <v>49</v>
      </c>
      <c r="D41" s="46">
        <v>231341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231341</v>
      </c>
      <c r="O41" s="47">
        <f t="shared" si="7"/>
        <v>4.2477507252763393</v>
      </c>
      <c r="P41" s="9"/>
    </row>
    <row r="42" spans="1:16">
      <c r="A42" s="12"/>
      <c r="B42" s="25">
        <v>337.6</v>
      </c>
      <c r="C42" s="20" t="s">
        <v>50</v>
      </c>
      <c r="D42" s="46">
        <v>82025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82025</v>
      </c>
      <c r="O42" s="47">
        <f t="shared" si="7"/>
        <v>1.5060959935367779</v>
      </c>
      <c r="P42" s="9"/>
    </row>
    <row r="43" spans="1:16">
      <c r="A43" s="12"/>
      <c r="B43" s="25">
        <v>339</v>
      </c>
      <c r="C43" s="20" t="s">
        <v>124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348175</v>
      </c>
      <c r="N43" s="46">
        <f t="shared" si="8"/>
        <v>348175</v>
      </c>
      <c r="O43" s="47">
        <f t="shared" si="7"/>
        <v>6.3929896074327051</v>
      </c>
      <c r="P43" s="9"/>
    </row>
    <row r="44" spans="1:16" ht="15.75">
      <c r="A44" s="29" t="s">
        <v>56</v>
      </c>
      <c r="B44" s="30"/>
      <c r="C44" s="31"/>
      <c r="D44" s="32">
        <f t="shared" ref="D44:M44" si="9">SUM(D45:D60)</f>
        <v>10680823</v>
      </c>
      <c r="E44" s="32">
        <f t="shared" si="9"/>
        <v>4765449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217803657</v>
      </c>
      <c r="J44" s="32">
        <f t="shared" si="9"/>
        <v>13464618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8"/>
        <v>246714547</v>
      </c>
      <c r="O44" s="45">
        <f t="shared" si="7"/>
        <v>4530.0309757261948</v>
      </c>
      <c r="P44" s="10"/>
    </row>
    <row r="45" spans="1:16">
      <c r="A45" s="12"/>
      <c r="B45" s="25">
        <v>341.2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13464618</v>
      </c>
      <c r="K45" s="46">
        <v>0</v>
      </c>
      <c r="L45" s="46">
        <v>0</v>
      </c>
      <c r="M45" s="46">
        <v>0</v>
      </c>
      <c r="N45" s="46">
        <f t="shared" si="8"/>
        <v>13464618</v>
      </c>
      <c r="O45" s="47">
        <f t="shared" si="7"/>
        <v>247.2295912746502</v>
      </c>
      <c r="P45" s="9"/>
    </row>
    <row r="46" spans="1:16">
      <c r="A46" s="12"/>
      <c r="B46" s="25">
        <v>341.9</v>
      </c>
      <c r="C46" s="20" t="s">
        <v>60</v>
      </c>
      <c r="D46" s="46">
        <v>994703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2" si="10">SUM(D46:M46)</f>
        <v>994703</v>
      </c>
      <c r="O46" s="47">
        <f t="shared" si="7"/>
        <v>18.264165840402484</v>
      </c>
      <c r="P46" s="9"/>
    </row>
    <row r="47" spans="1:16">
      <c r="A47" s="12"/>
      <c r="B47" s="25">
        <v>342.1</v>
      </c>
      <c r="C47" s="20" t="s">
        <v>61</v>
      </c>
      <c r="D47" s="46">
        <v>333928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333928</v>
      </c>
      <c r="O47" s="47">
        <f t="shared" si="7"/>
        <v>6.1313943667144066</v>
      </c>
      <c r="P47" s="9"/>
    </row>
    <row r="48" spans="1:16">
      <c r="A48" s="12"/>
      <c r="B48" s="25">
        <v>342.2</v>
      </c>
      <c r="C48" s="20" t="s">
        <v>62</v>
      </c>
      <c r="D48" s="46">
        <v>7643807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7643807</v>
      </c>
      <c r="O48" s="47">
        <f t="shared" si="7"/>
        <v>140.35119900113841</v>
      </c>
      <c r="P48" s="9"/>
    </row>
    <row r="49" spans="1:16">
      <c r="A49" s="12"/>
      <c r="B49" s="25">
        <v>343.1</v>
      </c>
      <c r="C49" s="20" t="s">
        <v>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174769660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174769660</v>
      </c>
      <c r="O49" s="47">
        <f t="shared" si="7"/>
        <v>3209.0202342917996</v>
      </c>
      <c r="P49" s="9"/>
    </row>
    <row r="50" spans="1:16">
      <c r="A50" s="12"/>
      <c r="B50" s="25">
        <v>343.4</v>
      </c>
      <c r="C50" s="20" t="s">
        <v>64</v>
      </c>
      <c r="D50" s="46">
        <v>0</v>
      </c>
      <c r="E50" s="46">
        <v>4616296</v>
      </c>
      <c r="F50" s="46">
        <v>0</v>
      </c>
      <c r="G50" s="46">
        <v>0</v>
      </c>
      <c r="H50" s="46">
        <v>0</v>
      </c>
      <c r="I50" s="46">
        <v>10659057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15275353</v>
      </c>
      <c r="O50" s="47">
        <f t="shared" si="7"/>
        <v>280.47726855422127</v>
      </c>
      <c r="P50" s="9"/>
    </row>
    <row r="51" spans="1:16">
      <c r="A51" s="12"/>
      <c r="B51" s="25">
        <v>343.6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27016098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27016098</v>
      </c>
      <c r="O51" s="47">
        <f t="shared" si="7"/>
        <v>496.05409276192574</v>
      </c>
      <c r="P51" s="9"/>
    </row>
    <row r="52" spans="1:16">
      <c r="A52" s="12"/>
      <c r="B52" s="25">
        <v>343.9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1614862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1614862</v>
      </c>
      <c r="O52" s="47">
        <f t="shared" si="7"/>
        <v>29.651169622856305</v>
      </c>
      <c r="P52" s="9"/>
    </row>
    <row r="53" spans="1:16">
      <c r="A53" s="12"/>
      <c r="B53" s="25">
        <v>344.1</v>
      </c>
      <c r="C53" s="20" t="s">
        <v>67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165627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165627</v>
      </c>
      <c r="O53" s="47">
        <f t="shared" si="7"/>
        <v>3.0411479563732509</v>
      </c>
      <c r="P53" s="9"/>
    </row>
    <row r="54" spans="1:16">
      <c r="A54" s="12"/>
      <c r="B54" s="25">
        <v>344.3</v>
      </c>
      <c r="C54" s="20" t="s">
        <v>68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214786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214786</v>
      </c>
      <c r="O54" s="47">
        <f t="shared" si="7"/>
        <v>3.9437773126216444</v>
      </c>
      <c r="P54" s="9"/>
    </row>
    <row r="55" spans="1:16">
      <c r="A55" s="12"/>
      <c r="B55" s="25">
        <v>344.5</v>
      </c>
      <c r="C55" s="20" t="s">
        <v>69</v>
      </c>
      <c r="D55" s="46">
        <v>0</v>
      </c>
      <c r="E55" s="46">
        <v>50623</v>
      </c>
      <c r="F55" s="46">
        <v>0</v>
      </c>
      <c r="G55" s="46">
        <v>0</v>
      </c>
      <c r="H55" s="46">
        <v>0</v>
      </c>
      <c r="I55" s="46">
        <v>118625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169248</v>
      </c>
      <c r="O55" s="47">
        <f t="shared" si="7"/>
        <v>3.107634681062025</v>
      </c>
      <c r="P55" s="9"/>
    </row>
    <row r="56" spans="1:16">
      <c r="A56" s="12"/>
      <c r="B56" s="25">
        <v>345.1</v>
      </c>
      <c r="C56" s="20" t="s">
        <v>70</v>
      </c>
      <c r="D56" s="46">
        <v>86845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86845</v>
      </c>
      <c r="O56" s="47">
        <f t="shared" si="7"/>
        <v>1.5945980683779517</v>
      </c>
      <c r="P56" s="9"/>
    </row>
    <row r="57" spans="1:16">
      <c r="A57" s="12"/>
      <c r="B57" s="25">
        <v>347.2</v>
      </c>
      <c r="C57" s="20" t="s">
        <v>71</v>
      </c>
      <c r="D57" s="46">
        <v>129352</v>
      </c>
      <c r="E57" s="46">
        <v>0</v>
      </c>
      <c r="F57" s="46">
        <v>0</v>
      </c>
      <c r="G57" s="46">
        <v>0</v>
      </c>
      <c r="H57" s="46">
        <v>0</v>
      </c>
      <c r="I57" s="46">
        <v>2315794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2445146</v>
      </c>
      <c r="O57" s="47">
        <f t="shared" si="7"/>
        <v>44.896368109874778</v>
      </c>
      <c r="P57" s="9"/>
    </row>
    <row r="58" spans="1:16">
      <c r="A58" s="12"/>
      <c r="B58" s="25">
        <v>347.5</v>
      </c>
      <c r="C58" s="20" t="s">
        <v>72</v>
      </c>
      <c r="D58" s="46">
        <v>78261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78261</v>
      </c>
      <c r="O58" s="47">
        <f t="shared" si="7"/>
        <v>1.4369835848848738</v>
      </c>
      <c r="P58" s="9"/>
    </row>
    <row r="59" spans="1:16">
      <c r="A59" s="12"/>
      <c r="B59" s="25">
        <v>347.9</v>
      </c>
      <c r="C59" s="20" t="s">
        <v>73</v>
      </c>
      <c r="D59" s="46">
        <v>215222</v>
      </c>
      <c r="E59" s="46">
        <v>1906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217128</v>
      </c>
      <c r="O59" s="47">
        <f t="shared" si="7"/>
        <v>3.9867797730527705</v>
      </c>
      <c r="P59" s="9"/>
    </row>
    <row r="60" spans="1:16">
      <c r="A60" s="12"/>
      <c r="B60" s="25">
        <v>349</v>
      </c>
      <c r="C60" s="20" t="s">
        <v>1</v>
      </c>
      <c r="D60" s="46">
        <v>1198705</v>
      </c>
      <c r="E60" s="46">
        <v>96624</v>
      </c>
      <c r="F60" s="46">
        <v>0</v>
      </c>
      <c r="G60" s="46">
        <v>0</v>
      </c>
      <c r="H60" s="46">
        <v>0</v>
      </c>
      <c r="I60" s="46">
        <v>929148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2224477</v>
      </c>
      <c r="O60" s="47">
        <f t="shared" si="7"/>
        <v>40.844570526238478</v>
      </c>
      <c r="P60" s="9"/>
    </row>
    <row r="61" spans="1:16" ht="15.75">
      <c r="A61" s="29" t="s">
        <v>57</v>
      </c>
      <c r="B61" s="30"/>
      <c r="C61" s="31"/>
      <c r="D61" s="32">
        <f t="shared" ref="D61:M61" si="11">SUM(D62:D64)</f>
        <v>445418</v>
      </c>
      <c r="E61" s="32">
        <f t="shared" si="11"/>
        <v>15598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0"/>
        <v>461016</v>
      </c>
      <c r="O61" s="45">
        <f t="shared" si="7"/>
        <v>8.4649113143108963</v>
      </c>
      <c r="P61" s="10"/>
    </row>
    <row r="62" spans="1:16">
      <c r="A62" s="13"/>
      <c r="B62" s="39">
        <v>351.9</v>
      </c>
      <c r="C62" s="21" t="s">
        <v>78</v>
      </c>
      <c r="D62" s="46">
        <v>353842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353842</v>
      </c>
      <c r="O62" s="47">
        <f t="shared" si="7"/>
        <v>6.4970438103631887</v>
      </c>
      <c r="P62" s="9"/>
    </row>
    <row r="63" spans="1:16">
      <c r="A63" s="13"/>
      <c r="B63" s="39">
        <v>354</v>
      </c>
      <c r="C63" s="21" t="s">
        <v>76</v>
      </c>
      <c r="D63" s="46">
        <v>5315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5315</v>
      </c>
      <c r="O63" s="47">
        <f t="shared" si="7"/>
        <v>9.7590980867393776E-2</v>
      </c>
      <c r="P63" s="9"/>
    </row>
    <row r="64" spans="1:16">
      <c r="A64" s="13"/>
      <c r="B64" s="39">
        <v>359</v>
      </c>
      <c r="C64" s="21" t="s">
        <v>77</v>
      </c>
      <c r="D64" s="46">
        <v>86261</v>
      </c>
      <c r="E64" s="46">
        <v>15598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101859</v>
      </c>
      <c r="O64" s="47">
        <f t="shared" si="7"/>
        <v>1.8702765230803129</v>
      </c>
      <c r="P64" s="9"/>
    </row>
    <row r="65" spans="1:16" ht="15.75">
      <c r="A65" s="29" t="s">
        <v>4</v>
      </c>
      <c r="B65" s="30"/>
      <c r="C65" s="31"/>
      <c r="D65" s="32">
        <f t="shared" ref="D65:M65" si="12">SUM(D66:D77)</f>
        <v>3217895</v>
      </c>
      <c r="E65" s="32">
        <f t="shared" si="12"/>
        <v>949910</v>
      </c>
      <c r="F65" s="32">
        <f t="shared" si="12"/>
        <v>67169</v>
      </c>
      <c r="G65" s="32">
        <f t="shared" si="12"/>
        <v>642471</v>
      </c>
      <c r="H65" s="32">
        <f t="shared" si="12"/>
        <v>0</v>
      </c>
      <c r="I65" s="32">
        <f t="shared" si="12"/>
        <v>8973342</v>
      </c>
      <c r="J65" s="32">
        <f t="shared" si="12"/>
        <v>15698186</v>
      </c>
      <c r="K65" s="32">
        <f t="shared" si="12"/>
        <v>-11453586</v>
      </c>
      <c r="L65" s="32">
        <f t="shared" si="12"/>
        <v>0</v>
      </c>
      <c r="M65" s="32">
        <f t="shared" si="12"/>
        <v>49782</v>
      </c>
      <c r="N65" s="32">
        <f>SUM(D65:M65)</f>
        <v>18145169</v>
      </c>
      <c r="O65" s="45">
        <f t="shared" si="7"/>
        <v>333.17118357754032</v>
      </c>
      <c r="P65" s="10"/>
    </row>
    <row r="66" spans="1:16">
      <c r="A66" s="12"/>
      <c r="B66" s="25">
        <v>361.1</v>
      </c>
      <c r="C66" s="20" t="s">
        <v>79</v>
      </c>
      <c r="D66" s="46">
        <v>1507382</v>
      </c>
      <c r="E66" s="46">
        <v>489648</v>
      </c>
      <c r="F66" s="46">
        <v>67169</v>
      </c>
      <c r="G66" s="46">
        <v>642433</v>
      </c>
      <c r="H66" s="46">
        <v>0</v>
      </c>
      <c r="I66" s="46">
        <v>5663904</v>
      </c>
      <c r="J66" s="46">
        <v>868903</v>
      </c>
      <c r="K66" s="46">
        <v>723074</v>
      </c>
      <c r="L66" s="46">
        <v>0</v>
      </c>
      <c r="M66" s="46">
        <v>49782</v>
      </c>
      <c r="N66" s="46">
        <f>SUM(D66:M66)</f>
        <v>10012295</v>
      </c>
      <c r="O66" s="47">
        <f t="shared" si="7"/>
        <v>183.84001689251221</v>
      </c>
      <c r="P66" s="9"/>
    </row>
    <row r="67" spans="1:16">
      <c r="A67" s="12"/>
      <c r="B67" s="25">
        <v>361.2</v>
      </c>
      <c r="C67" s="20" t="s">
        <v>80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5392685</v>
      </c>
      <c r="L67" s="46">
        <v>0</v>
      </c>
      <c r="M67" s="46">
        <v>0</v>
      </c>
      <c r="N67" s="46">
        <f t="shared" ref="N67:N77" si="13">SUM(D67:M67)</f>
        <v>5392685</v>
      </c>
      <c r="O67" s="47">
        <f t="shared" si="7"/>
        <v>99.017388270720872</v>
      </c>
      <c r="P67" s="9"/>
    </row>
    <row r="68" spans="1:16">
      <c r="A68" s="12"/>
      <c r="B68" s="25">
        <v>361.4</v>
      </c>
      <c r="C68" s="20" t="s">
        <v>81</v>
      </c>
      <c r="D68" s="46">
        <v>-455871</v>
      </c>
      <c r="E68" s="46">
        <v>-156848</v>
      </c>
      <c r="F68" s="46">
        <v>0</v>
      </c>
      <c r="G68" s="46">
        <v>38</v>
      </c>
      <c r="H68" s="46">
        <v>0</v>
      </c>
      <c r="I68" s="46">
        <v>-915008</v>
      </c>
      <c r="J68" s="46">
        <v>-315316</v>
      </c>
      <c r="K68" s="46">
        <v>-32113494</v>
      </c>
      <c r="L68" s="46">
        <v>0</v>
      </c>
      <c r="M68" s="46">
        <v>0</v>
      </c>
      <c r="N68" s="46">
        <f t="shared" si="13"/>
        <v>-33956499</v>
      </c>
      <c r="O68" s="47">
        <f t="shared" si="7"/>
        <v>-623.48975432411589</v>
      </c>
      <c r="P68" s="9"/>
    </row>
    <row r="69" spans="1:16">
      <c r="A69" s="12"/>
      <c r="B69" s="25">
        <v>362</v>
      </c>
      <c r="C69" s="20" t="s">
        <v>82</v>
      </c>
      <c r="D69" s="46">
        <v>184450</v>
      </c>
      <c r="E69" s="46">
        <v>0</v>
      </c>
      <c r="F69" s="46">
        <v>0</v>
      </c>
      <c r="G69" s="46">
        <v>0</v>
      </c>
      <c r="H69" s="46">
        <v>0</v>
      </c>
      <c r="I69" s="46">
        <v>754038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938488</v>
      </c>
      <c r="O69" s="47">
        <f t="shared" ref="O69:O83" si="14">(N69/O$85)</f>
        <v>17.231978260071241</v>
      </c>
      <c r="P69" s="9"/>
    </row>
    <row r="70" spans="1:16">
      <c r="A70" s="12"/>
      <c r="B70" s="25">
        <v>363.22</v>
      </c>
      <c r="C70" s="20" t="s">
        <v>125</v>
      </c>
      <c r="D70" s="46">
        <v>278563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278563</v>
      </c>
      <c r="O70" s="47">
        <f t="shared" si="14"/>
        <v>5.1148139987514227</v>
      </c>
      <c r="P70" s="9"/>
    </row>
    <row r="71" spans="1:16">
      <c r="A71" s="12"/>
      <c r="B71" s="25">
        <v>363.23</v>
      </c>
      <c r="C71" s="20" t="s">
        <v>126</v>
      </c>
      <c r="D71" s="46">
        <v>0</v>
      </c>
      <c r="E71" s="46">
        <v>158944</v>
      </c>
      <c r="F71" s="46">
        <v>0</v>
      </c>
      <c r="G71" s="46">
        <v>0</v>
      </c>
      <c r="H71" s="46">
        <v>0</v>
      </c>
      <c r="I71" s="46">
        <v>43971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202915</v>
      </c>
      <c r="O71" s="47">
        <f t="shared" si="14"/>
        <v>3.7258088208292022</v>
      </c>
      <c r="P71" s="9"/>
    </row>
    <row r="72" spans="1:16">
      <c r="A72" s="12"/>
      <c r="B72" s="25">
        <v>363.29</v>
      </c>
      <c r="C72" s="20" t="s">
        <v>127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2832832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2832832</v>
      </c>
      <c r="O72" s="47">
        <f t="shared" si="14"/>
        <v>52.014836032463002</v>
      </c>
      <c r="P72" s="9"/>
    </row>
    <row r="73" spans="1:16">
      <c r="A73" s="12"/>
      <c r="B73" s="25">
        <v>364</v>
      </c>
      <c r="C73" s="20" t="s">
        <v>83</v>
      </c>
      <c r="D73" s="46">
        <v>112783</v>
      </c>
      <c r="E73" s="46">
        <v>0</v>
      </c>
      <c r="F73" s="46">
        <v>0</v>
      </c>
      <c r="G73" s="46">
        <v>0</v>
      </c>
      <c r="H73" s="46">
        <v>0</v>
      </c>
      <c r="I73" s="46">
        <v>23750</v>
      </c>
      <c r="J73" s="46">
        <v>343268</v>
      </c>
      <c r="K73" s="46">
        <v>0</v>
      </c>
      <c r="L73" s="46">
        <v>0</v>
      </c>
      <c r="M73" s="46">
        <v>0</v>
      </c>
      <c r="N73" s="46">
        <f t="shared" si="13"/>
        <v>479801</v>
      </c>
      <c r="O73" s="47">
        <f t="shared" si="14"/>
        <v>8.80983070764937</v>
      </c>
      <c r="P73" s="9"/>
    </row>
    <row r="74" spans="1:16">
      <c r="A74" s="12"/>
      <c r="B74" s="25">
        <v>365</v>
      </c>
      <c r="C74" s="20" t="s">
        <v>84</v>
      </c>
      <c r="D74" s="46">
        <v>708893</v>
      </c>
      <c r="E74" s="46">
        <v>331288</v>
      </c>
      <c r="F74" s="46">
        <v>0</v>
      </c>
      <c r="G74" s="46">
        <v>0</v>
      </c>
      <c r="H74" s="46">
        <v>0</v>
      </c>
      <c r="I74" s="46">
        <v>215793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1255974</v>
      </c>
      <c r="O74" s="47">
        <f t="shared" si="14"/>
        <v>23.061474055304615</v>
      </c>
      <c r="P74" s="9"/>
    </row>
    <row r="75" spans="1:16">
      <c r="A75" s="12"/>
      <c r="B75" s="25">
        <v>366</v>
      </c>
      <c r="C75" s="20" t="s">
        <v>85</v>
      </c>
      <c r="D75" s="46">
        <v>424628</v>
      </c>
      <c r="E75" s="46">
        <v>122416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547044</v>
      </c>
      <c r="O75" s="47">
        <f t="shared" si="14"/>
        <v>10.044508097389006</v>
      </c>
      <c r="P75" s="9"/>
    </row>
    <row r="76" spans="1:16">
      <c r="A76" s="12"/>
      <c r="B76" s="25">
        <v>368</v>
      </c>
      <c r="C76" s="20" t="s">
        <v>87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14520241</v>
      </c>
      <c r="L76" s="46">
        <v>0</v>
      </c>
      <c r="M76" s="46">
        <v>0</v>
      </c>
      <c r="N76" s="46">
        <f t="shared" si="13"/>
        <v>14520241</v>
      </c>
      <c r="O76" s="47">
        <f t="shared" si="14"/>
        <v>266.61233520619879</v>
      </c>
      <c r="P76" s="9"/>
    </row>
    <row r="77" spans="1:16">
      <c r="A77" s="12"/>
      <c r="B77" s="25">
        <v>369.9</v>
      </c>
      <c r="C77" s="20" t="s">
        <v>89</v>
      </c>
      <c r="D77" s="46">
        <v>457067</v>
      </c>
      <c r="E77" s="46">
        <v>4462</v>
      </c>
      <c r="F77" s="46">
        <v>0</v>
      </c>
      <c r="G77" s="46">
        <v>0</v>
      </c>
      <c r="H77" s="46">
        <v>0</v>
      </c>
      <c r="I77" s="46">
        <v>354062</v>
      </c>
      <c r="J77" s="46">
        <v>14801331</v>
      </c>
      <c r="K77" s="46">
        <v>23908</v>
      </c>
      <c r="L77" s="46">
        <v>0</v>
      </c>
      <c r="M77" s="46">
        <v>0</v>
      </c>
      <c r="N77" s="46">
        <f t="shared" si="13"/>
        <v>15640830</v>
      </c>
      <c r="O77" s="47">
        <f t="shared" si="14"/>
        <v>287.18794755976643</v>
      </c>
      <c r="P77" s="9"/>
    </row>
    <row r="78" spans="1:16" ht="15.75">
      <c r="A78" s="29" t="s">
        <v>58</v>
      </c>
      <c r="B78" s="30"/>
      <c r="C78" s="31"/>
      <c r="D78" s="32">
        <f t="shared" ref="D78:M78" si="15">SUM(D79:D82)</f>
        <v>14620752</v>
      </c>
      <c r="E78" s="32">
        <f t="shared" si="15"/>
        <v>420449</v>
      </c>
      <c r="F78" s="32">
        <f t="shared" si="15"/>
        <v>9517954</v>
      </c>
      <c r="G78" s="32">
        <f t="shared" si="15"/>
        <v>16100235</v>
      </c>
      <c r="H78" s="32">
        <f t="shared" si="15"/>
        <v>0</v>
      </c>
      <c r="I78" s="32">
        <f t="shared" si="15"/>
        <v>3959563</v>
      </c>
      <c r="J78" s="32">
        <f t="shared" si="15"/>
        <v>1118327</v>
      </c>
      <c r="K78" s="32">
        <f t="shared" si="15"/>
        <v>3274361</v>
      </c>
      <c r="L78" s="32">
        <f t="shared" si="15"/>
        <v>0</v>
      </c>
      <c r="M78" s="32">
        <f t="shared" si="15"/>
        <v>0</v>
      </c>
      <c r="N78" s="32">
        <f t="shared" ref="N78:N83" si="16">SUM(D78:M78)</f>
        <v>49011641</v>
      </c>
      <c r="O78" s="45">
        <f t="shared" si="14"/>
        <v>899.92363482795349</v>
      </c>
      <c r="P78" s="9"/>
    </row>
    <row r="79" spans="1:16">
      <c r="A79" s="12"/>
      <c r="B79" s="25">
        <v>381</v>
      </c>
      <c r="C79" s="20" t="s">
        <v>90</v>
      </c>
      <c r="D79" s="46">
        <v>14620752</v>
      </c>
      <c r="E79" s="46">
        <v>420449</v>
      </c>
      <c r="F79" s="46">
        <v>5289584</v>
      </c>
      <c r="G79" s="46">
        <v>0</v>
      </c>
      <c r="H79" s="46">
        <v>0</v>
      </c>
      <c r="I79" s="46">
        <v>2485180</v>
      </c>
      <c r="J79" s="46">
        <v>1118327</v>
      </c>
      <c r="K79" s="46">
        <v>0</v>
      </c>
      <c r="L79" s="46">
        <v>0</v>
      </c>
      <c r="M79" s="46">
        <v>0</v>
      </c>
      <c r="N79" s="46">
        <f t="shared" si="16"/>
        <v>23934292</v>
      </c>
      <c r="O79" s="47">
        <f t="shared" si="14"/>
        <v>439.46773897396349</v>
      </c>
      <c r="P79" s="9"/>
    </row>
    <row r="80" spans="1:16">
      <c r="A80" s="12"/>
      <c r="B80" s="25">
        <v>384</v>
      </c>
      <c r="C80" s="20" t="s">
        <v>128</v>
      </c>
      <c r="D80" s="46">
        <v>0</v>
      </c>
      <c r="E80" s="46">
        <v>0</v>
      </c>
      <c r="F80" s="46">
        <v>0</v>
      </c>
      <c r="G80" s="46">
        <v>16100235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16100235</v>
      </c>
      <c r="O80" s="47">
        <f t="shared" si="14"/>
        <v>295.6232786162829</v>
      </c>
      <c r="P80" s="9"/>
    </row>
    <row r="81" spans="1:119">
      <c r="A81" s="12"/>
      <c r="B81" s="25">
        <v>385</v>
      </c>
      <c r="C81" s="20" t="s">
        <v>117</v>
      </c>
      <c r="D81" s="46">
        <v>0</v>
      </c>
      <c r="E81" s="46">
        <v>0</v>
      </c>
      <c r="F81" s="46">
        <v>4228370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4228370</v>
      </c>
      <c r="O81" s="47">
        <f t="shared" si="14"/>
        <v>77.638904190077483</v>
      </c>
      <c r="P81" s="9"/>
    </row>
    <row r="82" spans="1:119" ht="15.75" thickBot="1">
      <c r="A82" s="12"/>
      <c r="B82" s="25">
        <v>389.4</v>
      </c>
      <c r="C82" s="20" t="s">
        <v>91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1474383</v>
      </c>
      <c r="J82" s="46">
        <v>0</v>
      </c>
      <c r="K82" s="46">
        <v>3274361</v>
      </c>
      <c r="L82" s="46">
        <v>0</v>
      </c>
      <c r="M82" s="46">
        <v>0</v>
      </c>
      <c r="N82" s="46">
        <f t="shared" si="16"/>
        <v>4748744</v>
      </c>
      <c r="O82" s="47">
        <f t="shared" si="14"/>
        <v>87.193713047629544</v>
      </c>
      <c r="P82" s="9"/>
    </row>
    <row r="83" spans="1:119" ht="16.5" thickBot="1">
      <c r="A83" s="14" t="s">
        <v>74</v>
      </c>
      <c r="B83" s="23"/>
      <c r="C83" s="22"/>
      <c r="D83" s="15">
        <f t="shared" ref="D83:M83" si="17">SUM(D5,D16,D21,D44,D61,D65,D78)</f>
        <v>72647811</v>
      </c>
      <c r="E83" s="15">
        <f t="shared" si="17"/>
        <v>12402105</v>
      </c>
      <c r="F83" s="15">
        <f t="shared" si="17"/>
        <v>9585123</v>
      </c>
      <c r="G83" s="15">
        <f t="shared" si="17"/>
        <v>16742706</v>
      </c>
      <c r="H83" s="15">
        <f t="shared" si="17"/>
        <v>0</v>
      </c>
      <c r="I83" s="15">
        <f t="shared" si="17"/>
        <v>234884187</v>
      </c>
      <c r="J83" s="15">
        <f t="shared" si="17"/>
        <v>30287844</v>
      </c>
      <c r="K83" s="15">
        <f t="shared" si="17"/>
        <v>-8179225</v>
      </c>
      <c r="L83" s="15">
        <f t="shared" si="17"/>
        <v>0</v>
      </c>
      <c r="M83" s="15">
        <f t="shared" si="17"/>
        <v>660119</v>
      </c>
      <c r="N83" s="15">
        <f t="shared" si="16"/>
        <v>369030670</v>
      </c>
      <c r="O83" s="38">
        <f t="shared" si="14"/>
        <v>6775.9294554000953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129</v>
      </c>
      <c r="M85" s="118"/>
      <c r="N85" s="118"/>
      <c r="O85" s="43">
        <v>54462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107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29"/>
      <c r="M3" s="130"/>
      <c r="N3" s="36"/>
      <c r="O3" s="37"/>
      <c r="P3" s="131" t="s">
        <v>175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176</v>
      </c>
      <c r="N4" s="35" t="s">
        <v>10</v>
      </c>
      <c r="O4" s="35" t="s">
        <v>177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178</v>
      </c>
      <c r="B5" s="26"/>
      <c r="C5" s="26"/>
      <c r="D5" s="27">
        <f t="shared" ref="D5:N5" si="0">SUM(D6:D15)</f>
        <v>52200840</v>
      </c>
      <c r="E5" s="27">
        <f t="shared" si="0"/>
        <v>16297780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68498620</v>
      </c>
      <c r="P5" s="33">
        <f t="shared" ref="P5:P36" si="1">(O5/P$80)</f>
        <v>1054.6199442656773</v>
      </c>
      <c r="Q5" s="6"/>
    </row>
    <row r="6" spans="1:134">
      <c r="A6" s="12"/>
      <c r="B6" s="25">
        <v>311</v>
      </c>
      <c r="C6" s="20" t="s">
        <v>3</v>
      </c>
      <c r="D6" s="46">
        <v>35841384</v>
      </c>
      <c r="E6" s="46">
        <v>1107945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36949329</v>
      </c>
      <c r="P6" s="47">
        <f t="shared" si="1"/>
        <v>568.88006343243364</v>
      </c>
      <c r="Q6" s="9"/>
    </row>
    <row r="7" spans="1:134">
      <c r="A7" s="12"/>
      <c r="B7" s="25">
        <v>312.41000000000003</v>
      </c>
      <c r="C7" s="20" t="s">
        <v>179</v>
      </c>
      <c r="D7" s="46">
        <v>0</v>
      </c>
      <c r="E7" s="46">
        <v>2388134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2388134</v>
      </c>
      <c r="P7" s="47">
        <f t="shared" si="1"/>
        <v>36.768240673738667</v>
      </c>
      <c r="Q7" s="9"/>
    </row>
    <row r="8" spans="1:134">
      <c r="A8" s="12"/>
      <c r="B8" s="25">
        <v>312.43</v>
      </c>
      <c r="C8" s="20" t="s">
        <v>180</v>
      </c>
      <c r="D8" s="46">
        <v>0</v>
      </c>
      <c r="E8" s="46">
        <v>1531462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1531462</v>
      </c>
      <c r="P8" s="47">
        <f t="shared" si="1"/>
        <v>23.578728580006466</v>
      </c>
      <c r="Q8" s="9"/>
    </row>
    <row r="9" spans="1:134">
      <c r="A9" s="12"/>
      <c r="B9" s="25">
        <v>312.51</v>
      </c>
      <c r="C9" s="20" t="s">
        <v>99</v>
      </c>
      <c r="D9" s="46">
        <v>614717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614717</v>
      </c>
      <c r="P9" s="47">
        <f t="shared" si="1"/>
        <v>9.4643192560545639</v>
      </c>
      <c r="Q9" s="9"/>
    </row>
    <row r="10" spans="1:134">
      <c r="A10" s="12"/>
      <c r="B10" s="25">
        <v>312.52</v>
      </c>
      <c r="C10" s="20" t="s">
        <v>131</v>
      </c>
      <c r="D10" s="46">
        <v>763084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763084</v>
      </c>
      <c r="P10" s="47">
        <f t="shared" si="1"/>
        <v>11.748610490985513</v>
      </c>
      <c r="Q10" s="9"/>
    </row>
    <row r="11" spans="1:134">
      <c r="A11" s="12"/>
      <c r="B11" s="25">
        <v>314.10000000000002</v>
      </c>
      <c r="C11" s="20" t="s">
        <v>14</v>
      </c>
      <c r="D11" s="46">
        <v>11576650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11576650</v>
      </c>
      <c r="P11" s="47">
        <f t="shared" si="1"/>
        <v>178.23667072100505</v>
      </c>
      <c r="Q11" s="9"/>
    </row>
    <row r="12" spans="1:134">
      <c r="A12" s="12"/>
      <c r="B12" s="25">
        <v>314.8</v>
      </c>
      <c r="C12" s="20" t="s">
        <v>153</v>
      </c>
      <c r="D12" s="46">
        <v>266095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266095</v>
      </c>
      <c r="P12" s="47">
        <f t="shared" si="1"/>
        <v>4.0968576311373193</v>
      </c>
      <c r="Q12" s="9"/>
    </row>
    <row r="13" spans="1:134">
      <c r="A13" s="12"/>
      <c r="B13" s="25">
        <v>315.10000000000002</v>
      </c>
      <c r="C13" s="20" t="s">
        <v>182</v>
      </c>
      <c r="D13" s="46">
        <v>2681273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2681273</v>
      </c>
      <c r="P13" s="47">
        <f t="shared" si="1"/>
        <v>41.281473726347556</v>
      </c>
      <c r="Q13" s="9"/>
    </row>
    <row r="14" spans="1:134">
      <c r="A14" s="12"/>
      <c r="B14" s="25">
        <v>316</v>
      </c>
      <c r="C14" s="20" t="s">
        <v>133</v>
      </c>
      <c r="D14" s="46">
        <v>457637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457637</v>
      </c>
      <c r="P14" s="47">
        <f t="shared" si="1"/>
        <v>7.0458807408661919</v>
      </c>
      <c r="Q14" s="9"/>
    </row>
    <row r="15" spans="1:134">
      <c r="A15" s="12"/>
      <c r="B15" s="25">
        <v>319.89999999999998</v>
      </c>
      <c r="C15" s="20" t="s">
        <v>192</v>
      </c>
      <c r="D15" s="46">
        <v>0</v>
      </c>
      <c r="E15" s="46">
        <v>11270239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11270239</v>
      </c>
      <c r="P15" s="47">
        <f t="shared" si="1"/>
        <v>173.51909901310219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SUM(D17:D25)</f>
        <v>15929611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5575479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21505090</v>
      </c>
      <c r="P16" s="45">
        <f t="shared" si="1"/>
        <v>331.09713476312913</v>
      </c>
      <c r="Q16" s="10"/>
    </row>
    <row r="17" spans="1:17">
      <c r="A17" s="12"/>
      <c r="B17" s="25">
        <v>322</v>
      </c>
      <c r="C17" s="20" t="s">
        <v>183</v>
      </c>
      <c r="D17" s="46">
        <v>2546788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2546788</v>
      </c>
      <c r="P17" s="47">
        <f t="shared" si="1"/>
        <v>39.210912841988574</v>
      </c>
      <c r="Q17" s="9"/>
    </row>
    <row r="18" spans="1:17">
      <c r="A18" s="12"/>
      <c r="B18" s="25">
        <v>322.89999999999998</v>
      </c>
      <c r="C18" s="20" t="s">
        <v>193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18481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5" si="4">SUM(D18:N18)</f>
        <v>18481</v>
      </c>
      <c r="P18" s="47">
        <f t="shared" si="1"/>
        <v>0.28453757447922279</v>
      </c>
      <c r="Q18" s="9"/>
    </row>
    <row r="19" spans="1:17">
      <c r="A19" s="12"/>
      <c r="B19" s="25">
        <v>323.10000000000002</v>
      </c>
      <c r="C19" s="20" t="s">
        <v>18</v>
      </c>
      <c r="D19" s="46">
        <v>624655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624655</v>
      </c>
      <c r="P19" s="47">
        <f t="shared" si="1"/>
        <v>9.617326907976782</v>
      </c>
      <c r="Q19" s="9"/>
    </row>
    <row r="20" spans="1:17">
      <c r="A20" s="12"/>
      <c r="B20" s="25">
        <v>323.39999999999998</v>
      </c>
      <c r="C20" s="20" t="s">
        <v>19</v>
      </c>
      <c r="D20" s="46">
        <v>545073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545073</v>
      </c>
      <c r="P20" s="47">
        <f t="shared" si="1"/>
        <v>8.3920647873011962</v>
      </c>
      <c r="Q20" s="9"/>
    </row>
    <row r="21" spans="1:17">
      <c r="A21" s="12"/>
      <c r="B21" s="25">
        <v>324.11</v>
      </c>
      <c r="C21" s="20" t="s">
        <v>20</v>
      </c>
      <c r="D21" s="46">
        <v>315236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315236</v>
      </c>
      <c r="P21" s="47">
        <f t="shared" si="1"/>
        <v>4.8534433649982294</v>
      </c>
      <c r="Q21" s="9"/>
    </row>
    <row r="22" spans="1:17">
      <c r="A22" s="12"/>
      <c r="B22" s="25">
        <v>324.12</v>
      </c>
      <c r="C22" s="20" t="s">
        <v>21</v>
      </c>
      <c r="D22" s="46">
        <v>170853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170853</v>
      </c>
      <c r="P22" s="47">
        <f t="shared" si="1"/>
        <v>2.6304906775877201</v>
      </c>
      <c r="Q22" s="9"/>
    </row>
    <row r="23" spans="1:17">
      <c r="A23" s="12"/>
      <c r="B23" s="25">
        <v>324.20999999999998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5555178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5555178</v>
      </c>
      <c r="P23" s="47">
        <f t="shared" si="1"/>
        <v>85.5287524441502</v>
      </c>
      <c r="Q23" s="9"/>
    </row>
    <row r="24" spans="1:17">
      <c r="A24" s="12"/>
      <c r="B24" s="25">
        <v>325.2</v>
      </c>
      <c r="C24" s="20" t="s">
        <v>184</v>
      </c>
      <c r="D24" s="46">
        <v>11580143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11580143</v>
      </c>
      <c r="P24" s="47">
        <f t="shared" si="1"/>
        <v>178.29044972363781</v>
      </c>
      <c r="Q24" s="9"/>
    </row>
    <row r="25" spans="1:17">
      <c r="A25" s="12"/>
      <c r="B25" s="25">
        <v>329.5</v>
      </c>
      <c r="C25" s="20" t="s">
        <v>185</v>
      </c>
      <c r="D25" s="46">
        <v>146863</v>
      </c>
      <c r="E25" s="46">
        <v>0</v>
      </c>
      <c r="F25" s="46">
        <v>0</v>
      </c>
      <c r="G25" s="46">
        <v>0</v>
      </c>
      <c r="H25" s="46">
        <v>0</v>
      </c>
      <c r="I25" s="46">
        <v>1820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148683</v>
      </c>
      <c r="P25" s="47">
        <f t="shared" si="1"/>
        <v>2.2891564410093763</v>
      </c>
      <c r="Q25" s="9"/>
    </row>
    <row r="26" spans="1:17" ht="15.75">
      <c r="A26" s="29" t="s">
        <v>186</v>
      </c>
      <c r="B26" s="30"/>
      <c r="C26" s="31"/>
      <c r="D26" s="32">
        <f t="shared" ref="D26:N26" si="5">SUM(D27:D42)</f>
        <v>15421670</v>
      </c>
      <c r="E26" s="32">
        <f t="shared" si="5"/>
        <v>1923868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5073006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22418544</v>
      </c>
      <c r="P26" s="45">
        <f t="shared" si="1"/>
        <v>345.16087512124523</v>
      </c>
      <c r="Q26" s="10"/>
    </row>
    <row r="27" spans="1:17">
      <c r="A27" s="12"/>
      <c r="B27" s="25">
        <v>331.2</v>
      </c>
      <c r="C27" s="20" t="s">
        <v>26</v>
      </c>
      <c r="D27" s="46">
        <v>86066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86066</v>
      </c>
      <c r="P27" s="47">
        <f t="shared" si="1"/>
        <v>1.3250912226139706</v>
      </c>
      <c r="Q27" s="9"/>
    </row>
    <row r="28" spans="1:17">
      <c r="A28" s="12"/>
      <c r="B28" s="25">
        <v>331.39</v>
      </c>
      <c r="C28" s="20" t="s">
        <v>30</v>
      </c>
      <c r="D28" s="46">
        <v>20350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9" si="6">SUM(D28:N28)</f>
        <v>20350</v>
      </c>
      <c r="P28" s="47">
        <f t="shared" si="1"/>
        <v>0.31331311296207909</v>
      </c>
      <c r="Q28" s="9"/>
    </row>
    <row r="29" spans="1:17">
      <c r="A29" s="12"/>
      <c r="B29" s="25">
        <v>331.42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3512878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3512878</v>
      </c>
      <c r="P29" s="47">
        <f t="shared" si="1"/>
        <v>54.085048729041894</v>
      </c>
      <c r="Q29" s="9"/>
    </row>
    <row r="30" spans="1:17">
      <c r="A30" s="12"/>
      <c r="B30" s="25">
        <v>331.5</v>
      </c>
      <c r="C30" s="20" t="s">
        <v>28</v>
      </c>
      <c r="D30" s="46">
        <v>5611750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5611750</v>
      </c>
      <c r="P30" s="47">
        <f t="shared" si="1"/>
        <v>86.39974750196302</v>
      </c>
      <c r="Q30" s="9"/>
    </row>
    <row r="31" spans="1:17">
      <c r="A31" s="12"/>
      <c r="B31" s="25">
        <v>334.2</v>
      </c>
      <c r="C31" s="20" t="s">
        <v>29</v>
      </c>
      <c r="D31" s="46">
        <v>258785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258785</v>
      </c>
      <c r="P31" s="47">
        <f t="shared" si="1"/>
        <v>3.9843112500192452</v>
      </c>
      <c r="Q31" s="9"/>
    </row>
    <row r="32" spans="1:17">
      <c r="A32" s="12"/>
      <c r="B32" s="25">
        <v>334.42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1401850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1401850</v>
      </c>
      <c r="P32" s="47">
        <f t="shared" si="1"/>
        <v>21.583193484318947</v>
      </c>
      <c r="Q32" s="9"/>
    </row>
    <row r="33" spans="1:17">
      <c r="A33" s="12"/>
      <c r="B33" s="25">
        <v>334.5</v>
      </c>
      <c r="C33" s="20" t="s">
        <v>112</v>
      </c>
      <c r="D33" s="46">
        <v>57210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57210</v>
      </c>
      <c r="P33" s="47">
        <f t="shared" si="1"/>
        <v>0.88081784730027246</v>
      </c>
      <c r="Q33" s="9"/>
    </row>
    <row r="34" spans="1:17">
      <c r="A34" s="12"/>
      <c r="B34" s="25">
        <v>334.7</v>
      </c>
      <c r="C34" s="20" t="s">
        <v>39</v>
      </c>
      <c r="D34" s="46">
        <v>5162</v>
      </c>
      <c r="E34" s="46">
        <v>0</v>
      </c>
      <c r="F34" s="46">
        <v>0</v>
      </c>
      <c r="G34" s="46">
        <v>0</v>
      </c>
      <c r="H34" s="46">
        <v>0</v>
      </c>
      <c r="I34" s="46">
        <v>158278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163440</v>
      </c>
      <c r="P34" s="47">
        <f t="shared" si="1"/>
        <v>2.5163584856276269</v>
      </c>
      <c r="Q34" s="9"/>
    </row>
    <row r="35" spans="1:17">
      <c r="A35" s="12"/>
      <c r="B35" s="25">
        <v>334.9</v>
      </c>
      <c r="C35" s="20" t="s">
        <v>40</v>
      </c>
      <c r="D35" s="46">
        <v>6281</v>
      </c>
      <c r="E35" s="46">
        <v>1923868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1930149</v>
      </c>
      <c r="P35" s="47">
        <f t="shared" si="1"/>
        <v>29.717002047697495</v>
      </c>
      <c r="Q35" s="9"/>
    </row>
    <row r="36" spans="1:17">
      <c r="A36" s="12"/>
      <c r="B36" s="25">
        <v>335.14</v>
      </c>
      <c r="C36" s="20" t="s">
        <v>148</v>
      </c>
      <c r="D36" s="46">
        <v>54078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54078</v>
      </c>
      <c r="P36" s="47">
        <f t="shared" si="1"/>
        <v>0.83259688072547</v>
      </c>
      <c r="Q36" s="9"/>
    </row>
    <row r="37" spans="1:17">
      <c r="A37" s="12"/>
      <c r="B37" s="25">
        <v>335.15</v>
      </c>
      <c r="C37" s="20" t="s">
        <v>149</v>
      </c>
      <c r="D37" s="46">
        <v>103031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103031</v>
      </c>
      <c r="P37" s="47">
        <f t="shared" ref="P37:P68" si="7">(O37/P$80)</f>
        <v>1.5862881248941509</v>
      </c>
      <c r="Q37" s="9"/>
    </row>
    <row r="38" spans="1:17">
      <c r="A38" s="12"/>
      <c r="B38" s="25">
        <v>335.18</v>
      </c>
      <c r="C38" s="20" t="s">
        <v>187</v>
      </c>
      <c r="D38" s="46">
        <v>6096352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6096352</v>
      </c>
      <c r="P38" s="47">
        <f t="shared" si="7"/>
        <v>93.860787362781167</v>
      </c>
      <c r="Q38" s="9"/>
    </row>
    <row r="39" spans="1:17">
      <c r="A39" s="12"/>
      <c r="B39" s="25">
        <v>335.19</v>
      </c>
      <c r="C39" s="20" t="s">
        <v>188</v>
      </c>
      <c r="D39" s="46">
        <v>2400595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2400595</v>
      </c>
      <c r="P39" s="47">
        <f t="shared" si="7"/>
        <v>36.960092993179472</v>
      </c>
      <c r="Q39" s="9"/>
    </row>
    <row r="40" spans="1:17">
      <c r="A40" s="12"/>
      <c r="B40" s="25">
        <v>335.48</v>
      </c>
      <c r="C40" s="20" t="s">
        <v>155</v>
      </c>
      <c r="D40" s="46">
        <v>623353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2" si="8">SUM(D40:N40)</f>
        <v>623353</v>
      </c>
      <c r="P40" s="47">
        <f t="shared" si="7"/>
        <v>9.5972810272359155</v>
      </c>
      <c r="Q40" s="9"/>
    </row>
    <row r="41" spans="1:17">
      <c r="A41" s="12"/>
      <c r="B41" s="25">
        <v>335.9</v>
      </c>
      <c r="C41" s="20" t="s">
        <v>156</v>
      </c>
      <c r="D41" s="46">
        <v>34620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34620</v>
      </c>
      <c r="P41" s="47">
        <f t="shared" si="7"/>
        <v>0.53301719757971389</v>
      </c>
      <c r="Q41" s="9"/>
    </row>
    <row r="42" spans="1:17">
      <c r="A42" s="12"/>
      <c r="B42" s="25">
        <v>337.9</v>
      </c>
      <c r="C42" s="20" t="s">
        <v>51</v>
      </c>
      <c r="D42" s="46">
        <v>64037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64037</v>
      </c>
      <c r="P42" s="47">
        <f t="shared" si="7"/>
        <v>0.98592785330479904</v>
      </c>
      <c r="Q42" s="9"/>
    </row>
    <row r="43" spans="1:17" ht="15.75">
      <c r="A43" s="29" t="s">
        <v>56</v>
      </c>
      <c r="B43" s="30"/>
      <c r="C43" s="31"/>
      <c r="D43" s="32">
        <f t="shared" ref="D43:N43" si="9">SUM(D44:D60)</f>
        <v>10313710</v>
      </c>
      <c r="E43" s="32">
        <f t="shared" si="9"/>
        <v>8327806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263249948</v>
      </c>
      <c r="J43" s="32">
        <f t="shared" si="9"/>
        <v>6888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>SUM(D43:N43)</f>
        <v>281898352</v>
      </c>
      <c r="P43" s="45">
        <f t="shared" si="7"/>
        <v>4340.1695431940998</v>
      </c>
      <c r="Q43" s="10"/>
    </row>
    <row r="44" spans="1:17">
      <c r="A44" s="12"/>
      <c r="B44" s="25">
        <v>341.2</v>
      </c>
      <c r="C44" s="20" t="s">
        <v>136</v>
      </c>
      <c r="D44" s="46">
        <v>225854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9" si="10">SUM(D44:N44)</f>
        <v>225854</v>
      </c>
      <c r="P44" s="47">
        <f t="shared" si="7"/>
        <v>3.4772982710042957</v>
      </c>
      <c r="Q44" s="9"/>
    </row>
    <row r="45" spans="1:17">
      <c r="A45" s="12"/>
      <c r="B45" s="25">
        <v>341.9</v>
      </c>
      <c r="C45" s="20" t="s">
        <v>137</v>
      </c>
      <c r="D45" s="46">
        <v>1280535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1280535</v>
      </c>
      <c r="P45" s="47">
        <f t="shared" si="7"/>
        <v>19.715400840633709</v>
      </c>
      <c r="Q45" s="9"/>
    </row>
    <row r="46" spans="1:17">
      <c r="A46" s="12"/>
      <c r="B46" s="25">
        <v>342.1</v>
      </c>
      <c r="C46" s="20" t="s">
        <v>61</v>
      </c>
      <c r="D46" s="46">
        <v>2822510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2822510</v>
      </c>
      <c r="P46" s="47">
        <f t="shared" si="7"/>
        <v>43.455989900078521</v>
      </c>
      <c r="Q46" s="9"/>
    </row>
    <row r="47" spans="1:17">
      <c r="A47" s="12"/>
      <c r="B47" s="25">
        <v>342.2</v>
      </c>
      <c r="C47" s="20" t="s">
        <v>62</v>
      </c>
      <c r="D47" s="46">
        <v>593942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593942</v>
      </c>
      <c r="P47" s="47">
        <f t="shared" si="7"/>
        <v>9.1444627488414341</v>
      </c>
      <c r="Q47" s="9"/>
    </row>
    <row r="48" spans="1:17">
      <c r="A48" s="12"/>
      <c r="B48" s="25">
        <v>343.1</v>
      </c>
      <c r="C48" s="20" t="s">
        <v>63</v>
      </c>
      <c r="D48" s="46">
        <v>4588865</v>
      </c>
      <c r="E48" s="46">
        <v>0</v>
      </c>
      <c r="F48" s="46">
        <v>0</v>
      </c>
      <c r="G48" s="46">
        <v>0</v>
      </c>
      <c r="H48" s="46">
        <v>0</v>
      </c>
      <c r="I48" s="46">
        <v>198863896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203452761</v>
      </c>
      <c r="P48" s="47">
        <f t="shared" si="7"/>
        <v>3132.4038275007315</v>
      </c>
      <c r="Q48" s="9"/>
    </row>
    <row r="49" spans="1:17">
      <c r="A49" s="12"/>
      <c r="B49" s="25">
        <v>343.4</v>
      </c>
      <c r="C49" s="20" t="s">
        <v>64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15549396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15549396</v>
      </c>
      <c r="P49" s="47">
        <f t="shared" si="7"/>
        <v>239.40194916167573</v>
      </c>
      <c r="Q49" s="9"/>
    </row>
    <row r="50" spans="1:17">
      <c r="A50" s="12"/>
      <c r="B50" s="25">
        <v>343.6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37989236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37989236</v>
      </c>
      <c r="P50" s="47">
        <f t="shared" si="7"/>
        <v>584.89070222167481</v>
      </c>
      <c r="Q50" s="9"/>
    </row>
    <row r="51" spans="1:17">
      <c r="A51" s="12"/>
      <c r="B51" s="25">
        <v>343.9</v>
      </c>
      <c r="C51" s="20" t="s">
        <v>66</v>
      </c>
      <c r="D51" s="46">
        <v>0</v>
      </c>
      <c r="E51" s="46">
        <v>8327806</v>
      </c>
      <c r="F51" s="46">
        <v>0</v>
      </c>
      <c r="G51" s="46">
        <v>0</v>
      </c>
      <c r="H51" s="46">
        <v>0</v>
      </c>
      <c r="I51" s="46">
        <v>8493169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16820975</v>
      </c>
      <c r="P51" s="47">
        <f t="shared" si="7"/>
        <v>258.97946144016259</v>
      </c>
      <c r="Q51" s="9"/>
    </row>
    <row r="52" spans="1:17">
      <c r="A52" s="12"/>
      <c r="B52" s="25">
        <v>344.1</v>
      </c>
      <c r="C52" s="20" t="s">
        <v>138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579874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579874</v>
      </c>
      <c r="P52" s="47">
        <f t="shared" si="7"/>
        <v>8.9278687010207687</v>
      </c>
      <c r="Q52" s="9"/>
    </row>
    <row r="53" spans="1:17">
      <c r="A53" s="12"/>
      <c r="B53" s="25">
        <v>344.3</v>
      </c>
      <c r="C53" s="20" t="s">
        <v>139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148321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148321</v>
      </c>
      <c r="P53" s="47">
        <f t="shared" si="7"/>
        <v>2.2835830087296576</v>
      </c>
      <c r="Q53" s="9"/>
    </row>
    <row r="54" spans="1:17">
      <c r="A54" s="12"/>
      <c r="B54" s="25">
        <v>344.5</v>
      </c>
      <c r="C54" s="20" t="s">
        <v>140</v>
      </c>
      <c r="D54" s="46">
        <v>107342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107342</v>
      </c>
      <c r="P54" s="47">
        <f t="shared" si="7"/>
        <v>1.6526612369324567</v>
      </c>
      <c r="Q54" s="9"/>
    </row>
    <row r="55" spans="1:17">
      <c r="A55" s="12"/>
      <c r="B55" s="25">
        <v>345.1</v>
      </c>
      <c r="C55" s="20" t="s">
        <v>70</v>
      </c>
      <c r="D55" s="46">
        <v>259532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259532</v>
      </c>
      <c r="P55" s="47">
        <f t="shared" si="7"/>
        <v>3.9958122276793273</v>
      </c>
      <c r="Q55" s="9"/>
    </row>
    <row r="56" spans="1:17">
      <c r="A56" s="12"/>
      <c r="B56" s="25">
        <v>346.3</v>
      </c>
      <c r="C56" s="20" t="s">
        <v>194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6888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6888</v>
      </c>
      <c r="P56" s="47">
        <f t="shared" si="7"/>
        <v>0.10604917553232436</v>
      </c>
      <c r="Q56" s="9"/>
    </row>
    <row r="57" spans="1:17">
      <c r="A57" s="12"/>
      <c r="B57" s="25">
        <v>347.2</v>
      </c>
      <c r="C57" s="20" t="s">
        <v>71</v>
      </c>
      <c r="D57" s="46">
        <v>87309</v>
      </c>
      <c r="E57" s="46">
        <v>0</v>
      </c>
      <c r="F57" s="46">
        <v>0</v>
      </c>
      <c r="G57" s="46">
        <v>0</v>
      </c>
      <c r="H57" s="46">
        <v>0</v>
      </c>
      <c r="I57" s="46">
        <v>1620306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1707615</v>
      </c>
      <c r="P57" s="47">
        <f t="shared" si="7"/>
        <v>26.290819232960231</v>
      </c>
      <c r="Q57" s="9"/>
    </row>
    <row r="58" spans="1:17">
      <c r="A58" s="12"/>
      <c r="B58" s="25">
        <v>347.4</v>
      </c>
      <c r="C58" s="20" t="s">
        <v>158</v>
      </c>
      <c r="D58" s="46">
        <v>34855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34855</v>
      </c>
      <c r="P58" s="47">
        <f t="shared" si="7"/>
        <v>0.53663530969500084</v>
      </c>
      <c r="Q58" s="9"/>
    </row>
    <row r="59" spans="1:17">
      <c r="A59" s="12"/>
      <c r="B59" s="25">
        <v>347.9</v>
      </c>
      <c r="C59" s="20" t="s">
        <v>73</v>
      </c>
      <c r="D59" s="46">
        <v>312966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312966</v>
      </c>
      <c r="P59" s="47">
        <f t="shared" si="7"/>
        <v>4.8184939415867349</v>
      </c>
      <c r="Q59" s="9"/>
    </row>
    <row r="60" spans="1:17">
      <c r="A60" s="12"/>
      <c r="B60" s="25">
        <v>349</v>
      </c>
      <c r="C60" s="20" t="s">
        <v>189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5750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5750</v>
      </c>
      <c r="P60" s="47">
        <f t="shared" si="7"/>
        <v>8.8528275161275427E-2</v>
      </c>
      <c r="Q60" s="9"/>
    </row>
    <row r="61" spans="1:17" ht="15.75">
      <c r="A61" s="29" t="s">
        <v>57</v>
      </c>
      <c r="B61" s="30"/>
      <c r="C61" s="31"/>
      <c r="D61" s="32">
        <f t="shared" ref="D61:N61" si="11">SUM(D62:D64)</f>
        <v>378668</v>
      </c>
      <c r="E61" s="32">
        <f t="shared" si="11"/>
        <v>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157197</v>
      </c>
      <c r="J61" s="32">
        <f t="shared" si="11"/>
        <v>130984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1"/>
        <v>0</v>
      </c>
      <c r="O61" s="32">
        <f>SUM(D61:N61)</f>
        <v>666849</v>
      </c>
      <c r="P61" s="45">
        <f t="shared" si="7"/>
        <v>10.266955089221105</v>
      </c>
      <c r="Q61" s="10"/>
    </row>
    <row r="62" spans="1:17">
      <c r="A62" s="13"/>
      <c r="B62" s="39">
        <v>351.4</v>
      </c>
      <c r="C62" s="21" t="s">
        <v>159</v>
      </c>
      <c r="D62" s="46">
        <v>108534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4" si="12">SUM(D62:N62)</f>
        <v>108534</v>
      </c>
      <c r="P62" s="47">
        <f t="shared" si="7"/>
        <v>1.6710135332789333</v>
      </c>
      <c r="Q62" s="9"/>
    </row>
    <row r="63" spans="1:17">
      <c r="A63" s="13"/>
      <c r="B63" s="39">
        <v>355</v>
      </c>
      <c r="C63" s="21" t="s">
        <v>172</v>
      </c>
      <c r="D63" s="46">
        <v>17514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17514</v>
      </c>
      <c r="P63" s="47">
        <f t="shared" si="7"/>
        <v>0.26964942803036135</v>
      </c>
      <c r="Q63" s="9"/>
    </row>
    <row r="64" spans="1:17">
      <c r="A64" s="13"/>
      <c r="B64" s="39">
        <v>359</v>
      </c>
      <c r="C64" s="21" t="s">
        <v>77</v>
      </c>
      <c r="D64" s="46">
        <v>252620</v>
      </c>
      <c r="E64" s="46">
        <v>0</v>
      </c>
      <c r="F64" s="46">
        <v>0</v>
      </c>
      <c r="G64" s="46">
        <v>0</v>
      </c>
      <c r="H64" s="46">
        <v>0</v>
      </c>
      <c r="I64" s="46">
        <v>157197</v>
      </c>
      <c r="J64" s="46">
        <v>130984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540801</v>
      </c>
      <c r="P64" s="47">
        <f t="shared" si="7"/>
        <v>8.3262921279118096</v>
      </c>
      <c r="Q64" s="9"/>
    </row>
    <row r="65" spans="1:120" ht="15.75">
      <c r="A65" s="29" t="s">
        <v>4</v>
      </c>
      <c r="B65" s="30"/>
      <c r="C65" s="31"/>
      <c r="D65" s="32">
        <f t="shared" ref="D65:N65" si="13">SUM(D66:D73)</f>
        <v>-2693165</v>
      </c>
      <c r="E65" s="32">
        <f t="shared" si="13"/>
        <v>-2462359</v>
      </c>
      <c r="F65" s="32">
        <f t="shared" si="13"/>
        <v>-77856</v>
      </c>
      <c r="G65" s="32">
        <f t="shared" si="13"/>
        <v>0</v>
      </c>
      <c r="H65" s="32">
        <f t="shared" si="13"/>
        <v>0</v>
      </c>
      <c r="I65" s="32">
        <f t="shared" si="13"/>
        <v>6211404</v>
      </c>
      <c r="J65" s="32">
        <f t="shared" si="13"/>
        <v>11238139</v>
      </c>
      <c r="K65" s="32">
        <f t="shared" si="13"/>
        <v>-36476238</v>
      </c>
      <c r="L65" s="32">
        <f t="shared" si="13"/>
        <v>0</v>
      </c>
      <c r="M65" s="32">
        <f t="shared" si="13"/>
        <v>0</v>
      </c>
      <c r="N65" s="32">
        <f t="shared" si="13"/>
        <v>0</v>
      </c>
      <c r="O65" s="32">
        <f>SUM(D65:N65)</f>
        <v>-24260075</v>
      </c>
      <c r="P65" s="45">
        <f t="shared" si="7"/>
        <v>-373.51349478837892</v>
      </c>
      <c r="Q65" s="10"/>
    </row>
    <row r="66" spans="1:120">
      <c r="A66" s="12"/>
      <c r="B66" s="25">
        <v>361.1</v>
      </c>
      <c r="C66" s="20" t="s">
        <v>79</v>
      </c>
      <c r="D66" s="46">
        <v>928047</v>
      </c>
      <c r="E66" s="46">
        <v>607174</v>
      </c>
      <c r="F66" s="46">
        <v>17769</v>
      </c>
      <c r="G66" s="46">
        <v>0</v>
      </c>
      <c r="H66" s="46">
        <v>0</v>
      </c>
      <c r="I66" s="46">
        <v>1118837</v>
      </c>
      <c r="J66" s="46">
        <v>477589</v>
      </c>
      <c r="K66" s="46">
        <v>1153200</v>
      </c>
      <c r="L66" s="46">
        <v>0</v>
      </c>
      <c r="M66" s="46">
        <v>0</v>
      </c>
      <c r="N66" s="46">
        <v>0</v>
      </c>
      <c r="O66" s="46">
        <f>SUM(D66:N66)</f>
        <v>4302616</v>
      </c>
      <c r="P66" s="47">
        <f t="shared" si="7"/>
        <v>66.244030115009778</v>
      </c>
      <c r="Q66" s="9"/>
    </row>
    <row r="67" spans="1:120">
      <c r="A67" s="12"/>
      <c r="B67" s="25">
        <v>361.2</v>
      </c>
      <c r="C67" s="20" t="s">
        <v>80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4469795</v>
      </c>
      <c r="L67" s="46">
        <v>0</v>
      </c>
      <c r="M67" s="46">
        <v>0</v>
      </c>
      <c r="N67" s="46">
        <v>0</v>
      </c>
      <c r="O67" s="46">
        <f t="shared" ref="O67:O77" si="14">SUM(D67:N67)</f>
        <v>4469795</v>
      </c>
      <c r="P67" s="47">
        <f t="shared" si="7"/>
        <v>68.817955073824876</v>
      </c>
      <c r="Q67" s="9"/>
    </row>
    <row r="68" spans="1:120">
      <c r="A68" s="12"/>
      <c r="B68" s="25">
        <v>361.4</v>
      </c>
      <c r="C68" s="20" t="s">
        <v>142</v>
      </c>
      <c r="D68" s="46">
        <v>-4981767</v>
      </c>
      <c r="E68" s="46">
        <v>-3083450</v>
      </c>
      <c r="F68" s="46">
        <v>-95625</v>
      </c>
      <c r="G68" s="46">
        <v>0</v>
      </c>
      <c r="H68" s="46">
        <v>0</v>
      </c>
      <c r="I68" s="46">
        <v>-5543631</v>
      </c>
      <c r="J68" s="46">
        <v>-2374350</v>
      </c>
      <c r="K68" s="46">
        <v>-62848759</v>
      </c>
      <c r="L68" s="46">
        <v>0</v>
      </c>
      <c r="M68" s="46">
        <v>0</v>
      </c>
      <c r="N68" s="46">
        <v>0</v>
      </c>
      <c r="O68" s="46">
        <f t="shared" si="14"/>
        <v>-78927582</v>
      </c>
      <c r="P68" s="47">
        <f t="shared" si="7"/>
        <v>-1215.1865560191529</v>
      </c>
      <c r="Q68" s="9"/>
    </row>
    <row r="69" spans="1:120">
      <c r="A69" s="12"/>
      <c r="B69" s="25">
        <v>362</v>
      </c>
      <c r="C69" s="20" t="s">
        <v>82</v>
      </c>
      <c r="D69" s="46">
        <v>173630</v>
      </c>
      <c r="E69" s="46">
        <v>0</v>
      </c>
      <c r="F69" s="46">
        <v>0</v>
      </c>
      <c r="G69" s="46">
        <v>0</v>
      </c>
      <c r="H69" s="46">
        <v>0</v>
      </c>
      <c r="I69" s="46">
        <v>1203180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1376810</v>
      </c>
      <c r="P69" s="47">
        <f t="shared" ref="P69:P78" si="15">(O69/P$80)</f>
        <v>21.197672091268803</v>
      </c>
      <c r="Q69" s="9"/>
    </row>
    <row r="70" spans="1:120">
      <c r="A70" s="12"/>
      <c r="B70" s="25">
        <v>365</v>
      </c>
      <c r="C70" s="20" t="s">
        <v>144</v>
      </c>
      <c r="D70" s="46">
        <v>125505</v>
      </c>
      <c r="E70" s="46">
        <v>0</v>
      </c>
      <c r="F70" s="46">
        <v>0</v>
      </c>
      <c r="G70" s="46">
        <v>0</v>
      </c>
      <c r="H70" s="46">
        <v>0</v>
      </c>
      <c r="I70" s="46">
        <v>61084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186589</v>
      </c>
      <c r="P70" s="47">
        <f t="shared" si="15"/>
        <v>2.8727656233160381</v>
      </c>
      <c r="Q70" s="9"/>
    </row>
    <row r="71" spans="1:120">
      <c r="A71" s="12"/>
      <c r="B71" s="25">
        <v>366</v>
      </c>
      <c r="C71" s="20" t="s">
        <v>85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21730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21730</v>
      </c>
      <c r="P71" s="47">
        <f t="shared" si="15"/>
        <v>0.3345598990007852</v>
      </c>
      <c r="Q71" s="9"/>
    </row>
    <row r="72" spans="1:120">
      <c r="A72" s="12"/>
      <c r="B72" s="25">
        <v>368</v>
      </c>
      <c r="C72" s="20" t="s">
        <v>87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19902766</v>
      </c>
      <c r="L72" s="46">
        <v>0</v>
      </c>
      <c r="M72" s="46">
        <v>0</v>
      </c>
      <c r="N72" s="46">
        <v>0</v>
      </c>
      <c r="O72" s="46">
        <f t="shared" si="14"/>
        <v>19902766</v>
      </c>
      <c r="P72" s="47">
        <f t="shared" si="15"/>
        <v>306.42739911625688</v>
      </c>
      <c r="Q72" s="9"/>
    </row>
    <row r="73" spans="1:120">
      <c r="A73" s="12"/>
      <c r="B73" s="25">
        <v>369.9</v>
      </c>
      <c r="C73" s="20" t="s">
        <v>89</v>
      </c>
      <c r="D73" s="46">
        <v>1061420</v>
      </c>
      <c r="E73" s="46">
        <v>13917</v>
      </c>
      <c r="F73" s="46">
        <v>0</v>
      </c>
      <c r="G73" s="46">
        <v>0</v>
      </c>
      <c r="H73" s="46">
        <v>0</v>
      </c>
      <c r="I73" s="46">
        <v>9350204</v>
      </c>
      <c r="J73" s="46">
        <v>13134900</v>
      </c>
      <c r="K73" s="46">
        <v>846760</v>
      </c>
      <c r="L73" s="46">
        <v>0</v>
      </c>
      <c r="M73" s="46">
        <v>0</v>
      </c>
      <c r="N73" s="46">
        <v>0</v>
      </c>
      <c r="O73" s="46">
        <f t="shared" si="14"/>
        <v>24407201</v>
      </c>
      <c r="P73" s="47">
        <f t="shared" si="15"/>
        <v>375.77867931209681</v>
      </c>
      <c r="Q73" s="9"/>
    </row>
    <row r="74" spans="1:120" ht="15.75">
      <c r="A74" s="29" t="s">
        <v>58</v>
      </c>
      <c r="B74" s="30"/>
      <c r="C74" s="31"/>
      <c r="D74" s="32">
        <f t="shared" ref="D74:N74" si="16">SUM(D75:D77)</f>
        <v>63768395</v>
      </c>
      <c r="E74" s="32">
        <f t="shared" si="16"/>
        <v>1496117</v>
      </c>
      <c r="F74" s="32">
        <f t="shared" si="16"/>
        <v>62693230</v>
      </c>
      <c r="G74" s="32">
        <f t="shared" si="16"/>
        <v>0</v>
      </c>
      <c r="H74" s="32">
        <f t="shared" si="16"/>
        <v>0</v>
      </c>
      <c r="I74" s="32">
        <f t="shared" si="16"/>
        <v>527387</v>
      </c>
      <c r="J74" s="32">
        <f t="shared" si="16"/>
        <v>1435366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6"/>
        <v>0</v>
      </c>
      <c r="O74" s="32">
        <f t="shared" si="14"/>
        <v>129920495</v>
      </c>
      <c r="P74" s="45">
        <f t="shared" si="15"/>
        <v>2000.2847531215839</v>
      </c>
      <c r="Q74" s="9"/>
    </row>
    <row r="75" spans="1:120">
      <c r="A75" s="12"/>
      <c r="B75" s="25">
        <v>381</v>
      </c>
      <c r="C75" s="20" t="s">
        <v>90</v>
      </c>
      <c r="D75" s="46">
        <v>63768395</v>
      </c>
      <c r="E75" s="46">
        <v>1496117</v>
      </c>
      <c r="F75" s="46">
        <v>2693230</v>
      </c>
      <c r="G75" s="46">
        <v>0</v>
      </c>
      <c r="H75" s="46">
        <v>0</v>
      </c>
      <c r="I75" s="46">
        <v>527387</v>
      </c>
      <c r="J75" s="46">
        <v>1000000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69485129</v>
      </c>
      <c r="P75" s="47">
        <f t="shared" si="15"/>
        <v>1069.8084556049946</v>
      </c>
      <c r="Q75" s="9"/>
    </row>
    <row r="76" spans="1:120">
      <c r="A76" s="12"/>
      <c r="B76" s="25">
        <v>384</v>
      </c>
      <c r="C76" s="20" t="s">
        <v>128</v>
      </c>
      <c r="D76" s="46">
        <v>0</v>
      </c>
      <c r="E76" s="46">
        <v>0</v>
      </c>
      <c r="F76" s="46">
        <v>60000000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60000000</v>
      </c>
      <c r="P76" s="47">
        <f t="shared" si="15"/>
        <v>923.77330603070004</v>
      </c>
      <c r="Q76" s="9"/>
    </row>
    <row r="77" spans="1:120" ht="15.75" thickBot="1">
      <c r="A77" s="12"/>
      <c r="B77" s="25">
        <v>385</v>
      </c>
      <c r="C77" s="20" t="s">
        <v>117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435366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435366</v>
      </c>
      <c r="P77" s="47">
        <f t="shared" si="15"/>
        <v>6.7029914858893624</v>
      </c>
      <c r="Q77" s="9"/>
    </row>
    <row r="78" spans="1:120" ht="16.5" thickBot="1">
      <c r="A78" s="14" t="s">
        <v>74</v>
      </c>
      <c r="B78" s="23"/>
      <c r="C78" s="22"/>
      <c r="D78" s="15">
        <f t="shared" ref="D78:N78" si="17">SUM(D5,D16,D26,D43,D61,D65,D74)</f>
        <v>155319729</v>
      </c>
      <c r="E78" s="15">
        <f t="shared" si="17"/>
        <v>25583212</v>
      </c>
      <c r="F78" s="15">
        <f t="shared" si="17"/>
        <v>62615374</v>
      </c>
      <c r="G78" s="15">
        <f t="shared" si="17"/>
        <v>0</v>
      </c>
      <c r="H78" s="15">
        <f t="shared" si="17"/>
        <v>0</v>
      </c>
      <c r="I78" s="15">
        <f t="shared" si="17"/>
        <v>280794421</v>
      </c>
      <c r="J78" s="15">
        <f t="shared" si="17"/>
        <v>12811377</v>
      </c>
      <c r="K78" s="15">
        <f t="shared" si="17"/>
        <v>-36476238</v>
      </c>
      <c r="L78" s="15">
        <f t="shared" si="17"/>
        <v>0</v>
      </c>
      <c r="M78" s="15">
        <f t="shared" si="17"/>
        <v>0</v>
      </c>
      <c r="N78" s="15">
        <f t="shared" si="17"/>
        <v>0</v>
      </c>
      <c r="O78" s="15">
        <f>SUM(D78:N78)</f>
        <v>500647875</v>
      </c>
      <c r="P78" s="38">
        <f t="shared" si="15"/>
        <v>7708.0857107665779</v>
      </c>
      <c r="Q78" s="6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</row>
    <row r="79" spans="1:120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9"/>
    </row>
    <row r="80" spans="1:120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118" t="s">
        <v>195</v>
      </c>
      <c r="N80" s="118"/>
      <c r="O80" s="118"/>
      <c r="P80" s="43">
        <v>64951</v>
      </c>
    </row>
    <row r="81" spans="1:16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7"/>
    </row>
    <row r="82" spans="1:16" ht="15.75" customHeight="1" thickBot="1">
      <c r="A82" s="120" t="s">
        <v>107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100"/>
    </row>
  </sheetData>
  <mergeCells count="10">
    <mergeCell ref="M80:O80"/>
    <mergeCell ref="A81:P81"/>
    <mergeCell ref="A82:P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29"/>
      <c r="M3" s="130"/>
      <c r="N3" s="36"/>
      <c r="O3" s="37"/>
      <c r="P3" s="131" t="s">
        <v>175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176</v>
      </c>
      <c r="N4" s="35" t="s">
        <v>10</v>
      </c>
      <c r="O4" s="35" t="s">
        <v>177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178</v>
      </c>
      <c r="B5" s="26"/>
      <c r="C5" s="26"/>
      <c r="D5" s="27">
        <f t="shared" ref="D5:N5" si="0">SUM(D6:D15)</f>
        <v>48405791</v>
      </c>
      <c r="E5" s="27">
        <f t="shared" si="0"/>
        <v>14069394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62475185</v>
      </c>
      <c r="P5" s="33">
        <f t="shared" ref="P5:P36" si="1">(O5/P$80)</f>
        <v>972.4823716202543</v>
      </c>
      <c r="Q5" s="6"/>
    </row>
    <row r="6" spans="1:134">
      <c r="A6" s="12"/>
      <c r="B6" s="25">
        <v>311</v>
      </c>
      <c r="C6" s="20" t="s">
        <v>3</v>
      </c>
      <c r="D6" s="46">
        <v>33885678</v>
      </c>
      <c r="E6" s="46">
        <v>988744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34874422</v>
      </c>
      <c r="P6" s="47">
        <f t="shared" si="1"/>
        <v>542.85170368756133</v>
      </c>
      <c r="Q6" s="9"/>
    </row>
    <row r="7" spans="1:134">
      <c r="A7" s="12"/>
      <c r="B7" s="25">
        <v>312.41000000000003</v>
      </c>
      <c r="C7" s="20" t="s">
        <v>179</v>
      </c>
      <c r="D7" s="46">
        <v>0</v>
      </c>
      <c r="E7" s="46">
        <v>2322228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2322228</v>
      </c>
      <c r="P7" s="47">
        <f t="shared" si="1"/>
        <v>36.14756471522189</v>
      </c>
      <c r="Q7" s="9"/>
    </row>
    <row r="8" spans="1:134">
      <c r="A8" s="12"/>
      <c r="B8" s="25">
        <v>312.43</v>
      </c>
      <c r="C8" s="20" t="s">
        <v>180</v>
      </c>
      <c r="D8" s="46">
        <v>0</v>
      </c>
      <c r="E8" s="46">
        <v>1487294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1487294</v>
      </c>
      <c r="P8" s="47">
        <f t="shared" si="1"/>
        <v>23.151067042323678</v>
      </c>
      <c r="Q8" s="9"/>
    </row>
    <row r="9" spans="1:134">
      <c r="A9" s="12"/>
      <c r="B9" s="25">
        <v>312.51</v>
      </c>
      <c r="C9" s="20" t="s">
        <v>99</v>
      </c>
      <c r="D9" s="46">
        <v>541289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541289</v>
      </c>
      <c r="P9" s="47">
        <f t="shared" si="1"/>
        <v>8.4256494871036534</v>
      </c>
      <c r="Q9" s="9"/>
    </row>
    <row r="10" spans="1:134">
      <c r="A10" s="12"/>
      <c r="B10" s="25">
        <v>312.52</v>
      </c>
      <c r="C10" s="20" t="s">
        <v>131</v>
      </c>
      <c r="D10" s="46">
        <v>683980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683980</v>
      </c>
      <c r="P10" s="47">
        <f t="shared" si="1"/>
        <v>10.646763071463038</v>
      </c>
      <c r="Q10" s="9"/>
    </row>
    <row r="11" spans="1:134">
      <c r="A11" s="12"/>
      <c r="B11" s="25">
        <v>312.63</v>
      </c>
      <c r="C11" s="20" t="s">
        <v>181</v>
      </c>
      <c r="D11" s="46">
        <v>0</v>
      </c>
      <c r="E11" s="46">
        <v>9271128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9271128</v>
      </c>
      <c r="P11" s="47">
        <f t="shared" si="1"/>
        <v>144.31343492676245</v>
      </c>
      <c r="Q11" s="9"/>
    </row>
    <row r="12" spans="1:134">
      <c r="A12" s="12"/>
      <c r="B12" s="25">
        <v>314.10000000000002</v>
      </c>
      <c r="C12" s="20" t="s">
        <v>14</v>
      </c>
      <c r="D12" s="46">
        <v>9929284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9929284</v>
      </c>
      <c r="P12" s="47">
        <f t="shared" si="1"/>
        <v>154.55822424232991</v>
      </c>
      <c r="Q12" s="9"/>
    </row>
    <row r="13" spans="1:134">
      <c r="A13" s="12"/>
      <c r="B13" s="25">
        <v>314.8</v>
      </c>
      <c r="C13" s="20" t="s">
        <v>153</v>
      </c>
      <c r="D13" s="46">
        <v>250687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250687</v>
      </c>
      <c r="P13" s="47">
        <f t="shared" si="1"/>
        <v>3.9021683296234611</v>
      </c>
      <c r="Q13" s="9"/>
    </row>
    <row r="14" spans="1:134">
      <c r="A14" s="12"/>
      <c r="B14" s="25">
        <v>315.10000000000002</v>
      </c>
      <c r="C14" s="20" t="s">
        <v>182</v>
      </c>
      <c r="D14" s="46">
        <v>2713821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2713821</v>
      </c>
      <c r="P14" s="47">
        <f t="shared" si="1"/>
        <v>42.243061500863909</v>
      </c>
      <c r="Q14" s="9"/>
    </row>
    <row r="15" spans="1:134">
      <c r="A15" s="12"/>
      <c r="B15" s="25">
        <v>316</v>
      </c>
      <c r="C15" s="20" t="s">
        <v>133</v>
      </c>
      <c r="D15" s="46">
        <v>401052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401052</v>
      </c>
      <c r="P15" s="47">
        <f t="shared" si="1"/>
        <v>6.2427346170010738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SUM(D17:D24)</f>
        <v>9706882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2738294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12445176</v>
      </c>
      <c r="P16" s="45">
        <f t="shared" si="1"/>
        <v>193.72034307239699</v>
      </c>
      <c r="Q16" s="10"/>
    </row>
    <row r="17" spans="1:17">
      <c r="A17" s="12"/>
      <c r="B17" s="25">
        <v>322</v>
      </c>
      <c r="C17" s="20" t="s">
        <v>183</v>
      </c>
      <c r="D17" s="46">
        <v>1722947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1722947</v>
      </c>
      <c r="P17" s="47">
        <f t="shared" si="1"/>
        <v>26.819217657954951</v>
      </c>
      <c r="Q17" s="9"/>
    </row>
    <row r="18" spans="1:17">
      <c r="A18" s="12"/>
      <c r="B18" s="25">
        <v>323.10000000000002</v>
      </c>
      <c r="C18" s="20" t="s">
        <v>18</v>
      </c>
      <c r="D18" s="46">
        <v>552000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4">SUM(D18:N18)</f>
        <v>552000</v>
      </c>
      <c r="P18" s="47">
        <f t="shared" si="1"/>
        <v>8.5923758230468685</v>
      </c>
      <c r="Q18" s="9"/>
    </row>
    <row r="19" spans="1:17">
      <c r="A19" s="12"/>
      <c r="B19" s="25">
        <v>323.39999999999998</v>
      </c>
      <c r="C19" s="20" t="s">
        <v>19</v>
      </c>
      <c r="D19" s="46">
        <v>510396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510396</v>
      </c>
      <c r="P19" s="47">
        <f t="shared" si="1"/>
        <v>7.9447721930794017</v>
      </c>
      <c r="Q19" s="9"/>
    </row>
    <row r="20" spans="1:17">
      <c r="A20" s="12"/>
      <c r="B20" s="25">
        <v>324.11</v>
      </c>
      <c r="C20" s="20" t="s">
        <v>20</v>
      </c>
      <c r="D20" s="46">
        <v>44719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44719</v>
      </c>
      <c r="P20" s="47">
        <f t="shared" si="1"/>
        <v>0.69609140295440752</v>
      </c>
      <c r="Q20" s="9"/>
    </row>
    <row r="21" spans="1:17">
      <c r="A21" s="12"/>
      <c r="B21" s="25">
        <v>324.12</v>
      </c>
      <c r="C21" s="20" t="s">
        <v>21</v>
      </c>
      <c r="D21" s="46">
        <v>113423</v>
      </c>
      <c r="E21" s="46">
        <v>0</v>
      </c>
      <c r="F21" s="46">
        <v>0</v>
      </c>
      <c r="G21" s="46">
        <v>0</v>
      </c>
      <c r="H21" s="46">
        <v>0</v>
      </c>
      <c r="I21" s="46">
        <v>28486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141909</v>
      </c>
      <c r="P21" s="47">
        <f t="shared" si="1"/>
        <v>2.2089410519434023</v>
      </c>
      <c r="Q21" s="9"/>
    </row>
    <row r="22" spans="1:17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2706248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2706248</v>
      </c>
      <c r="P22" s="47">
        <f t="shared" si="1"/>
        <v>42.125180953566925</v>
      </c>
      <c r="Q22" s="9"/>
    </row>
    <row r="23" spans="1:17">
      <c r="A23" s="12"/>
      <c r="B23" s="25">
        <v>325.2</v>
      </c>
      <c r="C23" s="20" t="s">
        <v>184</v>
      </c>
      <c r="D23" s="46">
        <v>6631207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6631207</v>
      </c>
      <c r="P23" s="47">
        <f t="shared" si="1"/>
        <v>103.22069330510718</v>
      </c>
      <c r="Q23" s="9"/>
    </row>
    <row r="24" spans="1:17">
      <c r="A24" s="12"/>
      <c r="B24" s="25">
        <v>329.5</v>
      </c>
      <c r="C24" s="20" t="s">
        <v>185</v>
      </c>
      <c r="D24" s="46">
        <v>132190</v>
      </c>
      <c r="E24" s="46">
        <v>0</v>
      </c>
      <c r="F24" s="46">
        <v>0</v>
      </c>
      <c r="G24" s="46">
        <v>0</v>
      </c>
      <c r="H24" s="46">
        <v>0</v>
      </c>
      <c r="I24" s="46">
        <v>3560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135750</v>
      </c>
      <c r="P24" s="47">
        <f t="shared" si="1"/>
        <v>2.1130706847438629</v>
      </c>
      <c r="Q24" s="9"/>
    </row>
    <row r="25" spans="1:17" ht="15.75">
      <c r="A25" s="29" t="s">
        <v>186</v>
      </c>
      <c r="B25" s="30"/>
      <c r="C25" s="31"/>
      <c r="D25" s="32">
        <f t="shared" ref="D25:N25" si="5">SUM(D26:D44)</f>
        <v>9981335</v>
      </c>
      <c r="E25" s="32">
        <f t="shared" si="5"/>
        <v>851888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8425961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19259184</v>
      </c>
      <c r="P25" s="45">
        <f t="shared" si="1"/>
        <v>299.78649813987516</v>
      </c>
      <c r="Q25" s="10"/>
    </row>
    <row r="26" spans="1:17">
      <c r="A26" s="12"/>
      <c r="B26" s="25">
        <v>331.2</v>
      </c>
      <c r="C26" s="20" t="s">
        <v>26</v>
      </c>
      <c r="D26" s="46">
        <v>182145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41" si="6">SUM(D26:N26)</f>
        <v>182145</v>
      </c>
      <c r="P26" s="47">
        <f t="shared" si="1"/>
        <v>2.8352505331320144</v>
      </c>
      <c r="Q26" s="9"/>
    </row>
    <row r="27" spans="1:17">
      <c r="A27" s="12"/>
      <c r="B27" s="25">
        <v>331.39</v>
      </c>
      <c r="C27" s="20" t="s">
        <v>30</v>
      </c>
      <c r="D27" s="46">
        <v>57323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57323</v>
      </c>
      <c r="P27" s="47">
        <f t="shared" si="1"/>
        <v>0.89228398424731103</v>
      </c>
      <c r="Q27" s="9"/>
    </row>
    <row r="28" spans="1:17">
      <c r="A28" s="12"/>
      <c r="B28" s="25">
        <v>331.41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2282468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2282468</v>
      </c>
      <c r="P28" s="47">
        <f t="shared" si="1"/>
        <v>35.528664601590833</v>
      </c>
      <c r="Q28" s="9"/>
    </row>
    <row r="29" spans="1:17">
      <c r="A29" s="12"/>
      <c r="B29" s="25">
        <v>331.42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940471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940471</v>
      </c>
      <c r="P29" s="47">
        <f t="shared" si="1"/>
        <v>14.639275874414333</v>
      </c>
      <c r="Q29" s="9"/>
    </row>
    <row r="30" spans="1:17">
      <c r="A30" s="12"/>
      <c r="B30" s="25">
        <v>331.5</v>
      </c>
      <c r="C30" s="20" t="s">
        <v>28</v>
      </c>
      <c r="D30" s="46">
        <v>656576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656576</v>
      </c>
      <c r="P30" s="47">
        <f t="shared" si="1"/>
        <v>10.220195196363806</v>
      </c>
      <c r="Q30" s="9"/>
    </row>
    <row r="31" spans="1:17">
      <c r="A31" s="12"/>
      <c r="B31" s="25">
        <v>331.9</v>
      </c>
      <c r="C31" s="20" t="s">
        <v>111</v>
      </c>
      <c r="D31" s="46">
        <v>555462</v>
      </c>
      <c r="E31" s="46">
        <v>0</v>
      </c>
      <c r="F31" s="46">
        <v>0</v>
      </c>
      <c r="G31" s="46">
        <v>0</v>
      </c>
      <c r="H31" s="46">
        <v>0</v>
      </c>
      <c r="I31" s="46">
        <v>111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555573</v>
      </c>
      <c r="P31" s="47">
        <f t="shared" si="1"/>
        <v>8.6479927774232213</v>
      </c>
      <c r="Q31" s="9"/>
    </row>
    <row r="32" spans="1:17">
      <c r="A32" s="12"/>
      <c r="B32" s="25">
        <v>334.2</v>
      </c>
      <c r="C32" s="20" t="s">
        <v>29</v>
      </c>
      <c r="D32" s="46">
        <v>202747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202747</v>
      </c>
      <c r="P32" s="47">
        <f t="shared" si="1"/>
        <v>3.1559391684697164</v>
      </c>
      <c r="Q32" s="9"/>
    </row>
    <row r="33" spans="1:17">
      <c r="A33" s="12"/>
      <c r="B33" s="25">
        <v>334.35</v>
      </c>
      <c r="C33" s="20" t="s">
        <v>154</v>
      </c>
      <c r="D33" s="46">
        <v>-19432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-19432</v>
      </c>
      <c r="P33" s="47">
        <f t="shared" si="1"/>
        <v>-0.30247653440841804</v>
      </c>
      <c r="Q33" s="9"/>
    </row>
    <row r="34" spans="1:17">
      <c r="A34" s="12"/>
      <c r="B34" s="25">
        <v>334.42</v>
      </c>
      <c r="C34" s="20" t="s">
        <v>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4459885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4459885</v>
      </c>
      <c r="P34" s="47">
        <f t="shared" si="1"/>
        <v>69.422116028205409</v>
      </c>
      <c r="Q34" s="9"/>
    </row>
    <row r="35" spans="1:17">
      <c r="A35" s="12"/>
      <c r="B35" s="25">
        <v>334.5</v>
      </c>
      <c r="C35" s="20" t="s">
        <v>112</v>
      </c>
      <c r="D35" s="46">
        <v>53456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53456</v>
      </c>
      <c r="P35" s="47">
        <f t="shared" si="1"/>
        <v>0.83209065579129249</v>
      </c>
      <c r="Q35" s="9"/>
    </row>
    <row r="36" spans="1:17">
      <c r="A36" s="12"/>
      <c r="B36" s="25">
        <v>334.7</v>
      </c>
      <c r="C36" s="20" t="s">
        <v>39</v>
      </c>
      <c r="D36" s="46">
        <v>32940</v>
      </c>
      <c r="E36" s="46">
        <v>0</v>
      </c>
      <c r="F36" s="46">
        <v>0</v>
      </c>
      <c r="G36" s="46">
        <v>0</v>
      </c>
      <c r="H36" s="46">
        <v>0</v>
      </c>
      <c r="I36" s="46">
        <v>729791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762731</v>
      </c>
      <c r="P36" s="47">
        <f t="shared" si="1"/>
        <v>11.872593122986162</v>
      </c>
      <c r="Q36" s="9"/>
    </row>
    <row r="37" spans="1:17">
      <c r="A37" s="12"/>
      <c r="B37" s="25">
        <v>334.9</v>
      </c>
      <c r="C37" s="20" t="s">
        <v>40</v>
      </c>
      <c r="D37" s="46">
        <v>240562</v>
      </c>
      <c r="E37" s="46">
        <v>851888</v>
      </c>
      <c r="F37" s="46">
        <v>0</v>
      </c>
      <c r="G37" s="46">
        <v>0</v>
      </c>
      <c r="H37" s="46">
        <v>0</v>
      </c>
      <c r="I37" s="46">
        <v>13235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1105685</v>
      </c>
      <c r="P37" s="47">
        <f t="shared" ref="P37:P68" si="7">(O37/P$80)</f>
        <v>17.210980184611554</v>
      </c>
      <c r="Q37" s="9"/>
    </row>
    <row r="38" spans="1:17">
      <c r="A38" s="12"/>
      <c r="B38" s="25">
        <v>335.14</v>
      </c>
      <c r="C38" s="20" t="s">
        <v>148</v>
      </c>
      <c r="D38" s="46">
        <v>47569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47569</v>
      </c>
      <c r="P38" s="47">
        <f t="shared" si="7"/>
        <v>0.74045421291035596</v>
      </c>
      <c r="Q38" s="9"/>
    </row>
    <row r="39" spans="1:17">
      <c r="A39" s="12"/>
      <c r="B39" s="25">
        <v>335.15</v>
      </c>
      <c r="C39" s="20" t="s">
        <v>149</v>
      </c>
      <c r="D39" s="46">
        <v>104824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104824</v>
      </c>
      <c r="P39" s="47">
        <f t="shared" si="7"/>
        <v>1.6316797160780163</v>
      </c>
      <c r="Q39" s="9"/>
    </row>
    <row r="40" spans="1:17">
      <c r="A40" s="12"/>
      <c r="B40" s="25">
        <v>335.18</v>
      </c>
      <c r="C40" s="20" t="s">
        <v>187</v>
      </c>
      <c r="D40" s="46">
        <v>5390158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5390158</v>
      </c>
      <c r="P40" s="47">
        <f t="shared" si="7"/>
        <v>83.902650872468598</v>
      </c>
      <c r="Q40" s="9"/>
    </row>
    <row r="41" spans="1:17">
      <c r="A41" s="12"/>
      <c r="B41" s="25">
        <v>335.19</v>
      </c>
      <c r="C41" s="20" t="s">
        <v>188</v>
      </c>
      <c r="D41" s="46">
        <v>1846441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1846441</v>
      </c>
      <c r="P41" s="47">
        <f t="shared" si="7"/>
        <v>28.741512693990007</v>
      </c>
      <c r="Q41" s="9"/>
    </row>
    <row r="42" spans="1:17">
      <c r="A42" s="12"/>
      <c r="B42" s="25">
        <v>335.48</v>
      </c>
      <c r="C42" s="20" t="s">
        <v>155</v>
      </c>
      <c r="D42" s="46">
        <v>522518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522518</v>
      </c>
      <c r="P42" s="47">
        <f t="shared" si="7"/>
        <v>8.1334620114253688</v>
      </c>
      <c r="Q42" s="9"/>
    </row>
    <row r="43" spans="1:17">
      <c r="A43" s="12"/>
      <c r="B43" s="25">
        <v>335.9</v>
      </c>
      <c r="C43" s="20" t="s">
        <v>156</v>
      </c>
      <c r="D43" s="46">
        <v>28279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28279</v>
      </c>
      <c r="P43" s="47">
        <f t="shared" si="7"/>
        <v>0.44018803605062029</v>
      </c>
      <c r="Q43" s="9"/>
    </row>
    <row r="44" spans="1:17">
      <c r="A44" s="12"/>
      <c r="B44" s="25">
        <v>337.9</v>
      </c>
      <c r="C44" s="20" t="s">
        <v>51</v>
      </c>
      <c r="D44" s="46">
        <v>79767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79767</v>
      </c>
      <c r="P44" s="47">
        <f t="shared" si="7"/>
        <v>1.2416450041249629</v>
      </c>
      <c r="Q44" s="9"/>
    </row>
    <row r="45" spans="1:17" ht="15.75">
      <c r="A45" s="29" t="s">
        <v>56</v>
      </c>
      <c r="B45" s="30"/>
      <c r="C45" s="31"/>
      <c r="D45" s="32">
        <f t="shared" ref="D45:N45" si="8">SUM(D46:D61)</f>
        <v>8620697</v>
      </c>
      <c r="E45" s="32">
        <f t="shared" si="8"/>
        <v>8100060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216566767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8"/>
        <v>0</v>
      </c>
      <c r="O45" s="32">
        <f>SUM(D45:N45)</f>
        <v>233287524</v>
      </c>
      <c r="P45" s="45">
        <f t="shared" si="7"/>
        <v>3631.3298569493954</v>
      </c>
      <c r="Q45" s="10"/>
    </row>
    <row r="46" spans="1:17">
      <c r="A46" s="12"/>
      <c r="B46" s="25">
        <v>341.2</v>
      </c>
      <c r="C46" s="20" t="s">
        <v>136</v>
      </c>
      <c r="D46" s="46">
        <v>182931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60" si="9">SUM(D46:N46)</f>
        <v>182931</v>
      </c>
      <c r="P46" s="47">
        <f t="shared" si="7"/>
        <v>2.8474853291409179</v>
      </c>
      <c r="Q46" s="9"/>
    </row>
    <row r="47" spans="1:17">
      <c r="A47" s="12"/>
      <c r="B47" s="25">
        <v>341.9</v>
      </c>
      <c r="C47" s="20" t="s">
        <v>137</v>
      </c>
      <c r="D47" s="46">
        <v>999887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999887</v>
      </c>
      <c r="P47" s="47">
        <f t="shared" si="7"/>
        <v>15.564139283657363</v>
      </c>
      <c r="Q47" s="9"/>
    </row>
    <row r="48" spans="1:17">
      <c r="A48" s="12"/>
      <c r="B48" s="25">
        <v>342.1</v>
      </c>
      <c r="C48" s="20" t="s">
        <v>61</v>
      </c>
      <c r="D48" s="46">
        <v>2580659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2580659</v>
      </c>
      <c r="P48" s="47">
        <f t="shared" si="7"/>
        <v>40.170275360739694</v>
      </c>
      <c r="Q48" s="9"/>
    </row>
    <row r="49" spans="1:17">
      <c r="A49" s="12"/>
      <c r="B49" s="25">
        <v>342.2</v>
      </c>
      <c r="C49" s="20" t="s">
        <v>62</v>
      </c>
      <c r="D49" s="46">
        <v>356554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356554</v>
      </c>
      <c r="P49" s="47">
        <f t="shared" si="7"/>
        <v>5.5500832775555313</v>
      </c>
      <c r="Q49" s="9"/>
    </row>
    <row r="50" spans="1:17">
      <c r="A50" s="12"/>
      <c r="B50" s="25">
        <v>343.1</v>
      </c>
      <c r="C50" s="20" t="s">
        <v>63</v>
      </c>
      <c r="D50" s="46">
        <v>3988098</v>
      </c>
      <c r="E50" s="46">
        <v>0</v>
      </c>
      <c r="F50" s="46">
        <v>0</v>
      </c>
      <c r="G50" s="46">
        <v>0</v>
      </c>
      <c r="H50" s="46">
        <v>0</v>
      </c>
      <c r="I50" s="46">
        <v>157513871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161501969</v>
      </c>
      <c r="P50" s="47">
        <f t="shared" si="7"/>
        <v>2513.9232134240306</v>
      </c>
      <c r="Q50" s="9"/>
    </row>
    <row r="51" spans="1:17">
      <c r="A51" s="12"/>
      <c r="B51" s="25">
        <v>343.4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15324959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15324959</v>
      </c>
      <c r="P51" s="47">
        <f t="shared" si="7"/>
        <v>238.54675217533429</v>
      </c>
      <c r="Q51" s="9"/>
    </row>
    <row r="52" spans="1:17">
      <c r="A52" s="12"/>
      <c r="B52" s="25">
        <v>343.6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33635087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33635087</v>
      </c>
      <c r="P52" s="47">
        <f t="shared" si="7"/>
        <v>523.56034120448919</v>
      </c>
      <c r="Q52" s="9"/>
    </row>
    <row r="53" spans="1:17">
      <c r="A53" s="12"/>
      <c r="B53" s="25">
        <v>343.9</v>
      </c>
      <c r="C53" s="20" t="s">
        <v>66</v>
      </c>
      <c r="D53" s="46">
        <v>0</v>
      </c>
      <c r="E53" s="46">
        <v>8100060</v>
      </c>
      <c r="F53" s="46">
        <v>0</v>
      </c>
      <c r="G53" s="46">
        <v>0</v>
      </c>
      <c r="H53" s="46">
        <v>0</v>
      </c>
      <c r="I53" s="46">
        <v>7890779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15990839</v>
      </c>
      <c r="P53" s="47">
        <f t="shared" si="7"/>
        <v>248.91177248883147</v>
      </c>
      <c r="Q53" s="9"/>
    </row>
    <row r="54" spans="1:17">
      <c r="A54" s="12"/>
      <c r="B54" s="25">
        <v>344.1</v>
      </c>
      <c r="C54" s="20" t="s">
        <v>138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535881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535881</v>
      </c>
      <c r="P54" s="47">
        <f t="shared" si="7"/>
        <v>8.3414691094749625</v>
      </c>
      <c r="Q54" s="9"/>
    </row>
    <row r="55" spans="1:17">
      <c r="A55" s="12"/>
      <c r="B55" s="25">
        <v>344.3</v>
      </c>
      <c r="C55" s="20" t="s">
        <v>139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160465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160465</v>
      </c>
      <c r="P55" s="47">
        <f t="shared" si="7"/>
        <v>2.4977818595022026</v>
      </c>
      <c r="Q55" s="9"/>
    </row>
    <row r="56" spans="1:17">
      <c r="A56" s="12"/>
      <c r="B56" s="25">
        <v>344.5</v>
      </c>
      <c r="C56" s="20" t="s">
        <v>140</v>
      </c>
      <c r="D56" s="46">
        <v>124203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124203</v>
      </c>
      <c r="P56" s="47">
        <f t="shared" si="7"/>
        <v>1.933331257880236</v>
      </c>
      <c r="Q56" s="9"/>
    </row>
    <row r="57" spans="1:17">
      <c r="A57" s="12"/>
      <c r="B57" s="25">
        <v>345.1</v>
      </c>
      <c r="C57" s="20" t="s">
        <v>70</v>
      </c>
      <c r="D57" s="46">
        <v>56294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56294</v>
      </c>
      <c r="P57" s="47">
        <f t="shared" si="7"/>
        <v>0.8762666749684791</v>
      </c>
      <c r="Q57" s="9"/>
    </row>
    <row r="58" spans="1:17">
      <c r="A58" s="12"/>
      <c r="B58" s="25">
        <v>347.2</v>
      </c>
      <c r="C58" s="20" t="s">
        <v>71</v>
      </c>
      <c r="D58" s="46">
        <v>96562</v>
      </c>
      <c r="E58" s="46">
        <v>0</v>
      </c>
      <c r="F58" s="46">
        <v>0</v>
      </c>
      <c r="G58" s="46">
        <v>0</v>
      </c>
      <c r="H58" s="46">
        <v>0</v>
      </c>
      <c r="I58" s="46">
        <v>1497440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1594002</v>
      </c>
      <c r="P58" s="47">
        <f t="shared" si="7"/>
        <v>24.812072910667311</v>
      </c>
      <c r="Q58" s="9"/>
    </row>
    <row r="59" spans="1:17">
      <c r="A59" s="12"/>
      <c r="B59" s="25">
        <v>347.4</v>
      </c>
      <c r="C59" s="20" t="s">
        <v>158</v>
      </c>
      <c r="D59" s="46">
        <v>19359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19359</v>
      </c>
      <c r="P59" s="47">
        <f t="shared" si="7"/>
        <v>0.30134022383761655</v>
      </c>
      <c r="Q59" s="9"/>
    </row>
    <row r="60" spans="1:17">
      <c r="A60" s="12"/>
      <c r="B60" s="25">
        <v>347.9</v>
      </c>
      <c r="C60" s="20" t="s">
        <v>73</v>
      </c>
      <c r="D60" s="46">
        <v>216150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9"/>
        <v>216150</v>
      </c>
      <c r="P60" s="47">
        <f t="shared" si="7"/>
        <v>3.3645689024485157</v>
      </c>
      <c r="Q60" s="9"/>
    </row>
    <row r="61" spans="1:17">
      <c r="A61" s="12"/>
      <c r="B61" s="25">
        <v>349</v>
      </c>
      <c r="C61" s="20" t="s">
        <v>189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8285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7" si="10">SUM(D61:N61)</f>
        <v>8285</v>
      </c>
      <c r="P61" s="47">
        <f t="shared" si="7"/>
        <v>0.12896346683685381</v>
      </c>
      <c r="Q61" s="9"/>
    </row>
    <row r="62" spans="1:17" ht="15.75">
      <c r="A62" s="29" t="s">
        <v>57</v>
      </c>
      <c r="B62" s="30"/>
      <c r="C62" s="31"/>
      <c r="D62" s="32">
        <f t="shared" ref="D62:N62" si="11">SUM(D63:D65)</f>
        <v>414782</v>
      </c>
      <c r="E62" s="32">
        <f t="shared" si="11"/>
        <v>0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81519</v>
      </c>
      <c r="J62" s="32">
        <f t="shared" si="11"/>
        <v>2343322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si="11"/>
        <v>0</v>
      </c>
      <c r="O62" s="32">
        <f t="shared" si="10"/>
        <v>2839623</v>
      </c>
      <c r="P62" s="45">
        <f t="shared" si="7"/>
        <v>44.201282630014163</v>
      </c>
      <c r="Q62" s="10"/>
    </row>
    <row r="63" spans="1:17">
      <c r="A63" s="13"/>
      <c r="B63" s="39">
        <v>351.4</v>
      </c>
      <c r="C63" s="21" t="s">
        <v>159</v>
      </c>
      <c r="D63" s="46">
        <v>152058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152058</v>
      </c>
      <c r="P63" s="47">
        <f t="shared" si="7"/>
        <v>2.3669193530812698</v>
      </c>
      <c r="Q63" s="9"/>
    </row>
    <row r="64" spans="1:17">
      <c r="A64" s="13"/>
      <c r="B64" s="39">
        <v>355</v>
      </c>
      <c r="C64" s="21" t="s">
        <v>172</v>
      </c>
      <c r="D64" s="46">
        <v>41982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41982</v>
      </c>
      <c r="P64" s="47">
        <f t="shared" si="7"/>
        <v>0.65348753949846672</v>
      </c>
      <c r="Q64" s="9"/>
    </row>
    <row r="65" spans="1:120">
      <c r="A65" s="13"/>
      <c r="B65" s="39">
        <v>359</v>
      </c>
      <c r="C65" s="21" t="s">
        <v>77</v>
      </c>
      <c r="D65" s="46">
        <v>220742</v>
      </c>
      <c r="E65" s="46">
        <v>0</v>
      </c>
      <c r="F65" s="46">
        <v>0</v>
      </c>
      <c r="G65" s="46">
        <v>0</v>
      </c>
      <c r="H65" s="46">
        <v>0</v>
      </c>
      <c r="I65" s="46">
        <v>81519</v>
      </c>
      <c r="J65" s="46">
        <v>2343322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2645583</v>
      </c>
      <c r="P65" s="47">
        <f t="shared" si="7"/>
        <v>41.180875737434427</v>
      </c>
      <c r="Q65" s="9"/>
    </row>
    <row r="66" spans="1:120" ht="15.75">
      <c r="A66" s="29" t="s">
        <v>4</v>
      </c>
      <c r="B66" s="30"/>
      <c r="C66" s="31"/>
      <c r="D66" s="32">
        <f t="shared" ref="D66:N66" si="12">SUM(D67:D75)</f>
        <v>1462914</v>
      </c>
      <c r="E66" s="32">
        <f t="shared" si="12"/>
        <v>-17200</v>
      </c>
      <c r="F66" s="32">
        <f t="shared" si="12"/>
        <v>-1031</v>
      </c>
      <c r="G66" s="32">
        <f t="shared" si="12"/>
        <v>0</v>
      </c>
      <c r="H66" s="32">
        <f t="shared" si="12"/>
        <v>0</v>
      </c>
      <c r="I66" s="32">
        <f t="shared" si="12"/>
        <v>4453418</v>
      </c>
      <c r="J66" s="32">
        <f t="shared" si="12"/>
        <v>14041028</v>
      </c>
      <c r="K66" s="32">
        <f t="shared" si="12"/>
        <v>82398087</v>
      </c>
      <c r="L66" s="32">
        <f t="shared" si="12"/>
        <v>0</v>
      </c>
      <c r="M66" s="32">
        <f t="shared" si="12"/>
        <v>0</v>
      </c>
      <c r="N66" s="32">
        <f t="shared" si="12"/>
        <v>0</v>
      </c>
      <c r="O66" s="32">
        <f t="shared" si="10"/>
        <v>102337216</v>
      </c>
      <c r="P66" s="45">
        <f t="shared" si="7"/>
        <v>1592.9706894136327</v>
      </c>
      <c r="Q66" s="10"/>
    </row>
    <row r="67" spans="1:120">
      <c r="A67" s="12"/>
      <c r="B67" s="25">
        <v>361.1</v>
      </c>
      <c r="C67" s="20" t="s">
        <v>79</v>
      </c>
      <c r="D67" s="46">
        <v>695313</v>
      </c>
      <c r="E67" s="46">
        <v>426182</v>
      </c>
      <c r="F67" s="46">
        <v>15936</v>
      </c>
      <c r="G67" s="46">
        <v>0</v>
      </c>
      <c r="H67" s="46">
        <v>0</v>
      </c>
      <c r="I67" s="46">
        <v>1070247</v>
      </c>
      <c r="J67" s="46">
        <v>460525</v>
      </c>
      <c r="K67" s="46">
        <v>989427</v>
      </c>
      <c r="L67" s="46">
        <v>0</v>
      </c>
      <c r="M67" s="46">
        <v>0</v>
      </c>
      <c r="N67" s="46">
        <v>0</v>
      </c>
      <c r="O67" s="46">
        <f t="shared" si="10"/>
        <v>3657630</v>
      </c>
      <c r="P67" s="47">
        <f t="shared" si="7"/>
        <v>56.934296343570509</v>
      </c>
      <c r="Q67" s="9"/>
    </row>
    <row r="68" spans="1:120">
      <c r="A68" s="12"/>
      <c r="B68" s="25">
        <v>361.2</v>
      </c>
      <c r="C68" s="20" t="s">
        <v>80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3611578</v>
      </c>
      <c r="L68" s="46">
        <v>0</v>
      </c>
      <c r="M68" s="46">
        <v>0</v>
      </c>
      <c r="N68" s="46">
        <v>0</v>
      </c>
      <c r="O68" s="46">
        <f t="shared" ref="O68:O75" si="13">SUM(D68:N68)</f>
        <v>3611578</v>
      </c>
      <c r="P68" s="47">
        <f t="shared" si="7"/>
        <v>56.217455598275301</v>
      </c>
      <c r="Q68" s="9"/>
    </row>
    <row r="69" spans="1:120">
      <c r="A69" s="12"/>
      <c r="B69" s="25">
        <v>361.4</v>
      </c>
      <c r="C69" s="20" t="s">
        <v>142</v>
      </c>
      <c r="D69" s="46">
        <v>-776566</v>
      </c>
      <c r="E69" s="46">
        <v>-483682</v>
      </c>
      <c r="F69" s="46">
        <v>-16967</v>
      </c>
      <c r="G69" s="46">
        <v>0</v>
      </c>
      <c r="H69" s="46">
        <v>0</v>
      </c>
      <c r="I69" s="46">
        <v>-1203271</v>
      </c>
      <c r="J69" s="46">
        <v>-504208</v>
      </c>
      <c r="K69" s="46">
        <v>58797890</v>
      </c>
      <c r="L69" s="46">
        <v>0</v>
      </c>
      <c r="M69" s="46">
        <v>0</v>
      </c>
      <c r="N69" s="46">
        <v>0</v>
      </c>
      <c r="O69" s="46">
        <f t="shared" si="13"/>
        <v>55813196</v>
      </c>
      <c r="P69" s="47">
        <f t="shared" ref="P69:P78" si="14">(O69/P$80)</f>
        <v>868.7825288358265</v>
      </c>
      <c r="Q69" s="9"/>
    </row>
    <row r="70" spans="1:120">
      <c r="A70" s="12"/>
      <c r="B70" s="25">
        <v>362</v>
      </c>
      <c r="C70" s="20" t="s">
        <v>82</v>
      </c>
      <c r="D70" s="46">
        <v>153169</v>
      </c>
      <c r="E70" s="46">
        <v>0</v>
      </c>
      <c r="F70" s="46">
        <v>0</v>
      </c>
      <c r="G70" s="46">
        <v>0</v>
      </c>
      <c r="H70" s="46">
        <v>0</v>
      </c>
      <c r="I70" s="46">
        <v>1086916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1240085</v>
      </c>
      <c r="P70" s="47">
        <f t="shared" si="14"/>
        <v>19.303036906744705</v>
      </c>
      <c r="Q70" s="9"/>
    </row>
    <row r="71" spans="1:120">
      <c r="A71" s="12"/>
      <c r="B71" s="25">
        <v>364</v>
      </c>
      <c r="C71" s="20" t="s">
        <v>143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1633680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1633680</v>
      </c>
      <c r="P71" s="47">
        <f t="shared" si="14"/>
        <v>25.429696620643494</v>
      </c>
      <c r="Q71" s="9"/>
    </row>
    <row r="72" spans="1:120">
      <c r="A72" s="12"/>
      <c r="B72" s="25">
        <v>365</v>
      </c>
      <c r="C72" s="20" t="s">
        <v>144</v>
      </c>
      <c r="D72" s="46">
        <v>221125</v>
      </c>
      <c r="E72" s="46">
        <v>15000</v>
      </c>
      <c r="F72" s="46">
        <v>0</v>
      </c>
      <c r="G72" s="46">
        <v>0</v>
      </c>
      <c r="H72" s="46">
        <v>0</v>
      </c>
      <c r="I72" s="46">
        <v>40019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276144</v>
      </c>
      <c r="P72" s="47">
        <f t="shared" si="14"/>
        <v>4.2984294008685771</v>
      </c>
      <c r="Q72" s="9"/>
    </row>
    <row r="73" spans="1:120">
      <c r="A73" s="12"/>
      <c r="B73" s="25">
        <v>366</v>
      </c>
      <c r="C73" s="20" t="s">
        <v>85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47959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47959</v>
      </c>
      <c r="P73" s="47">
        <f t="shared" si="14"/>
        <v>0.74652491322011738</v>
      </c>
      <c r="Q73" s="9"/>
    </row>
    <row r="74" spans="1:120">
      <c r="A74" s="12"/>
      <c r="B74" s="25">
        <v>368</v>
      </c>
      <c r="C74" s="20" t="s">
        <v>87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18982867</v>
      </c>
      <c r="L74" s="46">
        <v>0</v>
      </c>
      <c r="M74" s="46">
        <v>0</v>
      </c>
      <c r="N74" s="46">
        <v>0</v>
      </c>
      <c r="O74" s="46">
        <f t="shared" si="13"/>
        <v>18982867</v>
      </c>
      <c r="P74" s="47">
        <f t="shared" si="14"/>
        <v>295.48537583861275</v>
      </c>
      <c r="Q74" s="9"/>
    </row>
    <row r="75" spans="1:120">
      <c r="A75" s="12"/>
      <c r="B75" s="25">
        <v>369.9</v>
      </c>
      <c r="C75" s="20" t="s">
        <v>89</v>
      </c>
      <c r="D75" s="46">
        <v>1169873</v>
      </c>
      <c r="E75" s="46">
        <v>25300</v>
      </c>
      <c r="F75" s="46">
        <v>0</v>
      </c>
      <c r="G75" s="46">
        <v>0</v>
      </c>
      <c r="H75" s="46">
        <v>0</v>
      </c>
      <c r="I75" s="46">
        <v>1777868</v>
      </c>
      <c r="J75" s="46">
        <v>14084711</v>
      </c>
      <c r="K75" s="46">
        <v>16325</v>
      </c>
      <c r="L75" s="46">
        <v>0</v>
      </c>
      <c r="M75" s="46">
        <v>0</v>
      </c>
      <c r="N75" s="46">
        <v>0</v>
      </c>
      <c r="O75" s="46">
        <f t="shared" si="13"/>
        <v>17074077</v>
      </c>
      <c r="P75" s="47">
        <f t="shared" si="14"/>
        <v>265.7733449558707</v>
      </c>
      <c r="Q75" s="9"/>
    </row>
    <row r="76" spans="1:120" ht="15.75">
      <c r="A76" s="29" t="s">
        <v>58</v>
      </c>
      <c r="B76" s="30"/>
      <c r="C76" s="31"/>
      <c r="D76" s="32">
        <f t="shared" ref="D76:N76" si="15">SUM(D77:D77)</f>
        <v>24400782</v>
      </c>
      <c r="E76" s="32">
        <f t="shared" si="15"/>
        <v>1337772</v>
      </c>
      <c r="F76" s="32">
        <f t="shared" si="15"/>
        <v>2617725</v>
      </c>
      <c r="G76" s="32">
        <f t="shared" si="15"/>
        <v>0</v>
      </c>
      <c r="H76" s="32">
        <f t="shared" si="15"/>
        <v>0</v>
      </c>
      <c r="I76" s="32">
        <f t="shared" si="15"/>
        <v>488469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si="15"/>
        <v>0</v>
      </c>
      <c r="O76" s="32">
        <f>SUM(D76:N76)</f>
        <v>28844748</v>
      </c>
      <c r="P76" s="45">
        <f t="shared" si="14"/>
        <v>448.99441184253538</v>
      </c>
      <c r="Q76" s="9"/>
    </row>
    <row r="77" spans="1:120" ht="15.75" thickBot="1">
      <c r="A77" s="12"/>
      <c r="B77" s="25">
        <v>381</v>
      </c>
      <c r="C77" s="20" t="s">
        <v>90</v>
      </c>
      <c r="D77" s="46">
        <v>24400782</v>
      </c>
      <c r="E77" s="46">
        <v>1337772</v>
      </c>
      <c r="F77" s="46">
        <v>2617725</v>
      </c>
      <c r="G77" s="46">
        <v>0</v>
      </c>
      <c r="H77" s="46">
        <v>0</v>
      </c>
      <c r="I77" s="46">
        <v>488469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>SUM(D77:N77)</f>
        <v>28844748</v>
      </c>
      <c r="P77" s="47">
        <f t="shared" si="14"/>
        <v>448.99441184253538</v>
      </c>
      <c r="Q77" s="9"/>
    </row>
    <row r="78" spans="1:120" ht="16.5" thickBot="1">
      <c r="A78" s="14" t="s">
        <v>74</v>
      </c>
      <c r="B78" s="23"/>
      <c r="C78" s="22"/>
      <c r="D78" s="15">
        <f t="shared" ref="D78:N78" si="16">SUM(D5,D16,D25,D45,D62,D66,D76)</f>
        <v>102993183</v>
      </c>
      <c r="E78" s="15">
        <f t="shared" si="16"/>
        <v>24341914</v>
      </c>
      <c r="F78" s="15">
        <f t="shared" si="16"/>
        <v>2616694</v>
      </c>
      <c r="G78" s="15">
        <f t="shared" si="16"/>
        <v>0</v>
      </c>
      <c r="H78" s="15">
        <f t="shared" si="16"/>
        <v>0</v>
      </c>
      <c r="I78" s="15">
        <f t="shared" si="16"/>
        <v>232754428</v>
      </c>
      <c r="J78" s="15">
        <f t="shared" si="16"/>
        <v>16384350</v>
      </c>
      <c r="K78" s="15">
        <f t="shared" si="16"/>
        <v>82398087</v>
      </c>
      <c r="L78" s="15">
        <f t="shared" si="16"/>
        <v>0</v>
      </c>
      <c r="M78" s="15">
        <f t="shared" si="16"/>
        <v>0</v>
      </c>
      <c r="N78" s="15">
        <f t="shared" si="16"/>
        <v>0</v>
      </c>
      <c r="O78" s="15">
        <f>SUM(D78:N78)</f>
        <v>461488656</v>
      </c>
      <c r="P78" s="38">
        <f t="shared" si="14"/>
        <v>7183.4854536681041</v>
      </c>
      <c r="Q78" s="6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</row>
    <row r="79" spans="1:120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9"/>
    </row>
    <row r="80" spans="1:120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118" t="s">
        <v>190</v>
      </c>
      <c r="N80" s="118"/>
      <c r="O80" s="118"/>
      <c r="P80" s="43">
        <v>64243</v>
      </c>
    </row>
    <row r="81" spans="1:16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7"/>
    </row>
    <row r="82" spans="1:16" ht="15.75" customHeight="1" thickBot="1">
      <c r="A82" s="120" t="s">
        <v>107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100"/>
    </row>
  </sheetData>
  <mergeCells count="10">
    <mergeCell ref="M80:O80"/>
    <mergeCell ref="A81:P81"/>
    <mergeCell ref="A82:P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44818244</v>
      </c>
      <c r="E5" s="27">
        <f t="shared" si="0"/>
        <v>12575594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57393838</v>
      </c>
      <c r="O5" s="33">
        <f t="shared" ref="O5:O36" si="1">(N5/O$80)</f>
        <v>925.36378440256033</v>
      </c>
      <c r="P5" s="6"/>
    </row>
    <row r="6" spans="1:133">
      <c r="A6" s="12"/>
      <c r="B6" s="25">
        <v>311</v>
      </c>
      <c r="C6" s="20" t="s">
        <v>3</v>
      </c>
      <c r="D6" s="46">
        <v>31458357</v>
      </c>
      <c r="E6" s="46">
        <v>848242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32306599</v>
      </c>
      <c r="O6" s="47">
        <f t="shared" si="1"/>
        <v>520.88094739048415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2174972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2174972</v>
      </c>
      <c r="O7" s="47">
        <f t="shared" si="1"/>
        <v>35.067184754042856</v>
      </c>
      <c r="P7" s="9"/>
    </row>
    <row r="8" spans="1:133">
      <c r="A8" s="12"/>
      <c r="B8" s="25">
        <v>312.42</v>
      </c>
      <c r="C8" s="20" t="s">
        <v>152</v>
      </c>
      <c r="D8" s="46">
        <v>0</v>
      </c>
      <c r="E8" s="46">
        <v>1410069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1410069</v>
      </c>
      <c r="O8" s="47">
        <f t="shared" si="1"/>
        <v>22.734614578462828</v>
      </c>
      <c r="P8" s="9"/>
    </row>
    <row r="9" spans="1:133">
      <c r="A9" s="12"/>
      <c r="B9" s="25">
        <v>312.51</v>
      </c>
      <c r="C9" s="20" t="s">
        <v>99</v>
      </c>
      <c r="D9" s="46">
        <v>520367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520367</v>
      </c>
      <c r="O9" s="47">
        <f t="shared" si="1"/>
        <v>8.3899037453847765</v>
      </c>
      <c r="P9" s="9"/>
    </row>
    <row r="10" spans="1:133">
      <c r="A10" s="12"/>
      <c r="B10" s="25">
        <v>312.52</v>
      </c>
      <c r="C10" s="20" t="s">
        <v>131</v>
      </c>
      <c r="D10" s="46">
        <v>688440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688440</v>
      </c>
      <c r="O10" s="47">
        <f t="shared" si="1"/>
        <v>11.09975331731777</v>
      </c>
      <c r="P10" s="9"/>
    </row>
    <row r="11" spans="1:133">
      <c r="A11" s="12"/>
      <c r="B11" s="25">
        <v>312.60000000000002</v>
      </c>
      <c r="C11" s="20" t="s">
        <v>166</v>
      </c>
      <c r="D11" s="46">
        <v>0</v>
      </c>
      <c r="E11" s="46">
        <v>8142311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8142311</v>
      </c>
      <c r="O11" s="47">
        <f t="shared" si="1"/>
        <v>131.27889653838093</v>
      </c>
      <c r="P11" s="9"/>
    </row>
    <row r="12" spans="1:133">
      <c r="A12" s="12"/>
      <c r="B12" s="25">
        <v>314.10000000000002</v>
      </c>
      <c r="C12" s="20" t="s">
        <v>14</v>
      </c>
      <c r="D12" s="46">
        <v>9095150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9095150</v>
      </c>
      <c r="O12" s="47">
        <f t="shared" si="1"/>
        <v>146.64156845041356</v>
      </c>
      <c r="P12" s="9"/>
    </row>
    <row r="13" spans="1:133">
      <c r="A13" s="12"/>
      <c r="B13" s="25">
        <v>314.8</v>
      </c>
      <c r="C13" s="20" t="s">
        <v>153</v>
      </c>
      <c r="D13" s="46">
        <v>224763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224763</v>
      </c>
      <c r="O13" s="47">
        <f t="shared" si="1"/>
        <v>3.623865340276994</v>
      </c>
      <c r="P13" s="9"/>
    </row>
    <row r="14" spans="1:133">
      <c r="A14" s="12"/>
      <c r="B14" s="25">
        <v>315</v>
      </c>
      <c r="C14" s="20" t="s">
        <v>132</v>
      </c>
      <c r="D14" s="46">
        <v>2437867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2437867</v>
      </c>
      <c r="O14" s="47">
        <f t="shared" si="1"/>
        <v>39.305854279863922</v>
      </c>
      <c r="P14" s="9"/>
    </row>
    <row r="15" spans="1:133">
      <c r="A15" s="12"/>
      <c r="B15" s="25">
        <v>316</v>
      </c>
      <c r="C15" s="20" t="s">
        <v>133</v>
      </c>
      <c r="D15" s="46">
        <v>393300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393300</v>
      </c>
      <c r="O15" s="47">
        <f t="shared" si="1"/>
        <v>6.3411960079325409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3048182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1533449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4581631</v>
      </c>
      <c r="O16" s="45">
        <f t="shared" si="1"/>
        <v>73.869870854360485</v>
      </c>
      <c r="P16" s="10"/>
    </row>
    <row r="17" spans="1:16">
      <c r="A17" s="12"/>
      <c r="B17" s="25">
        <v>322</v>
      </c>
      <c r="C17" s="20" t="s">
        <v>0</v>
      </c>
      <c r="D17" s="46">
        <v>1824778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1824778</v>
      </c>
      <c r="O17" s="47">
        <f t="shared" si="1"/>
        <v>29.420988987956079</v>
      </c>
      <c r="P17" s="9"/>
    </row>
    <row r="18" spans="1:16">
      <c r="A18" s="12"/>
      <c r="B18" s="25">
        <v>323.10000000000002</v>
      </c>
      <c r="C18" s="20" t="s">
        <v>18</v>
      </c>
      <c r="D18" s="46">
        <v>526377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526377</v>
      </c>
      <c r="O18" s="47">
        <f t="shared" si="1"/>
        <v>8.4868032826532094</v>
      </c>
      <c r="P18" s="9"/>
    </row>
    <row r="19" spans="1:16">
      <c r="A19" s="12"/>
      <c r="B19" s="25">
        <v>323.39999999999998</v>
      </c>
      <c r="C19" s="20" t="s">
        <v>19</v>
      </c>
      <c r="D19" s="46">
        <v>425617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425617</v>
      </c>
      <c r="O19" s="47">
        <f t="shared" si="1"/>
        <v>6.8622446511777886</v>
      </c>
      <c r="P19" s="9"/>
    </row>
    <row r="20" spans="1:16">
      <c r="A20" s="12"/>
      <c r="B20" s="25">
        <v>324.11</v>
      </c>
      <c r="C20" s="20" t="s">
        <v>20</v>
      </c>
      <c r="D20" s="46">
        <v>39705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39705</v>
      </c>
      <c r="O20" s="47">
        <f t="shared" si="1"/>
        <v>0.64016574496557732</v>
      </c>
      <c r="P20" s="9"/>
    </row>
    <row r="21" spans="1:16">
      <c r="A21" s="12"/>
      <c r="B21" s="25">
        <v>324.12</v>
      </c>
      <c r="C21" s="20" t="s">
        <v>21</v>
      </c>
      <c r="D21" s="46">
        <v>124837</v>
      </c>
      <c r="E21" s="46">
        <v>0</v>
      </c>
      <c r="F21" s="46">
        <v>0</v>
      </c>
      <c r="G21" s="46">
        <v>0</v>
      </c>
      <c r="H21" s="46">
        <v>0</v>
      </c>
      <c r="I21" s="46">
        <v>20688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145525</v>
      </c>
      <c r="O21" s="47">
        <f t="shared" si="1"/>
        <v>2.3463070151395451</v>
      </c>
      <c r="P21" s="9"/>
    </row>
    <row r="22" spans="1:16">
      <c r="A22" s="12"/>
      <c r="B22" s="25">
        <v>324.91000000000003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1511821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1511821</v>
      </c>
      <c r="O22" s="47">
        <f t="shared" si="1"/>
        <v>24.375167276655436</v>
      </c>
      <c r="P22" s="9"/>
    </row>
    <row r="23" spans="1:16">
      <c r="A23" s="12"/>
      <c r="B23" s="25">
        <v>329</v>
      </c>
      <c r="C23" s="20" t="s">
        <v>25</v>
      </c>
      <c r="D23" s="46">
        <v>106868</v>
      </c>
      <c r="E23" s="46">
        <v>0</v>
      </c>
      <c r="F23" s="46">
        <v>0</v>
      </c>
      <c r="G23" s="46">
        <v>0</v>
      </c>
      <c r="H23" s="46">
        <v>0</v>
      </c>
      <c r="I23" s="46">
        <v>940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107808</v>
      </c>
      <c r="O23" s="47">
        <f t="shared" si="1"/>
        <v>1.7381938958128436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SUM(D25:D44)</f>
        <v>8605402</v>
      </c>
      <c r="E24" s="32">
        <f t="shared" si="5"/>
        <v>776177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13187236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22568815</v>
      </c>
      <c r="O24" s="45">
        <f t="shared" si="1"/>
        <v>363.87815810263936</v>
      </c>
      <c r="P24" s="10"/>
    </row>
    <row r="25" spans="1:16">
      <c r="A25" s="12"/>
      <c r="B25" s="25">
        <v>331.2</v>
      </c>
      <c r="C25" s="20" t="s">
        <v>26</v>
      </c>
      <c r="D25" s="46">
        <v>128498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128498</v>
      </c>
      <c r="O25" s="47">
        <f t="shared" si="1"/>
        <v>2.0717798236138205</v>
      </c>
      <c r="P25" s="9"/>
    </row>
    <row r="26" spans="1:16">
      <c r="A26" s="12"/>
      <c r="B26" s="25">
        <v>331.39</v>
      </c>
      <c r="C26" s="20" t="s">
        <v>30</v>
      </c>
      <c r="D26" s="46">
        <v>90522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90522</v>
      </c>
      <c r="O26" s="47">
        <f t="shared" si="1"/>
        <v>1.4594908340454347</v>
      </c>
      <c r="P26" s="9"/>
    </row>
    <row r="27" spans="1:16">
      <c r="A27" s="12"/>
      <c r="B27" s="25">
        <v>331.41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1954250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1954250</v>
      </c>
      <c r="O27" s="47">
        <f t="shared" si="1"/>
        <v>31.508472663366817</v>
      </c>
      <c r="P27" s="9"/>
    </row>
    <row r="28" spans="1:16">
      <c r="A28" s="12"/>
      <c r="B28" s="25">
        <v>331.42</v>
      </c>
      <c r="C28" s="20" t="s">
        <v>32</v>
      </c>
      <c r="D28" s="46">
        <v>-5382</v>
      </c>
      <c r="E28" s="46">
        <v>0</v>
      </c>
      <c r="F28" s="46">
        <v>0</v>
      </c>
      <c r="G28" s="46">
        <v>0</v>
      </c>
      <c r="H28" s="46">
        <v>0</v>
      </c>
      <c r="I28" s="46">
        <v>3897078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3891696</v>
      </c>
      <c r="O28" s="47">
        <f t="shared" si="1"/>
        <v>62.746013575609048</v>
      </c>
      <c r="P28" s="9"/>
    </row>
    <row r="29" spans="1:16">
      <c r="A29" s="12"/>
      <c r="B29" s="25">
        <v>331.5</v>
      </c>
      <c r="C29" s="20" t="s">
        <v>28</v>
      </c>
      <c r="D29" s="46">
        <v>266658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266658</v>
      </c>
      <c r="O29" s="47">
        <f t="shared" si="1"/>
        <v>4.2993405672089384</v>
      </c>
      <c r="P29" s="9"/>
    </row>
    <row r="30" spans="1:16">
      <c r="A30" s="12"/>
      <c r="B30" s="25">
        <v>331.9</v>
      </c>
      <c r="C30" s="20" t="s">
        <v>111</v>
      </c>
      <c r="D30" s="46">
        <v>358484</v>
      </c>
      <c r="E30" s="46">
        <v>0</v>
      </c>
      <c r="F30" s="46">
        <v>0</v>
      </c>
      <c r="G30" s="46">
        <v>0</v>
      </c>
      <c r="H30" s="46">
        <v>0</v>
      </c>
      <c r="I30" s="46">
        <v>1519433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1877917</v>
      </c>
      <c r="O30" s="47">
        <f t="shared" si="1"/>
        <v>30.277751801750963</v>
      </c>
      <c r="P30" s="9"/>
    </row>
    <row r="31" spans="1:16">
      <c r="A31" s="12"/>
      <c r="B31" s="25">
        <v>334.2</v>
      </c>
      <c r="C31" s="20" t="s">
        <v>29</v>
      </c>
      <c r="D31" s="46">
        <v>152937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152937</v>
      </c>
      <c r="O31" s="47">
        <f t="shared" si="1"/>
        <v>2.4658110700869034</v>
      </c>
      <c r="P31" s="9"/>
    </row>
    <row r="32" spans="1:16">
      <c r="A32" s="12"/>
      <c r="B32" s="25">
        <v>334.35</v>
      </c>
      <c r="C32" s="20" t="s">
        <v>154</v>
      </c>
      <c r="D32" s="46">
        <v>641214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641214</v>
      </c>
      <c r="O32" s="47">
        <f t="shared" si="1"/>
        <v>10.338326104832078</v>
      </c>
      <c r="P32" s="9"/>
    </row>
    <row r="33" spans="1:16">
      <c r="A33" s="12"/>
      <c r="B33" s="25">
        <v>334.42</v>
      </c>
      <c r="C33" s="20" t="s">
        <v>36</v>
      </c>
      <c r="D33" s="46">
        <v>-673</v>
      </c>
      <c r="E33" s="46">
        <v>0</v>
      </c>
      <c r="F33" s="46">
        <v>0</v>
      </c>
      <c r="G33" s="46">
        <v>0</v>
      </c>
      <c r="H33" s="46">
        <v>0</v>
      </c>
      <c r="I33" s="46">
        <v>4246710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7">SUM(D33:M33)</f>
        <v>4246037</v>
      </c>
      <c r="O33" s="47">
        <f t="shared" si="1"/>
        <v>68.459071634716153</v>
      </c>
      <c r="P33" s="9"/>
    </row>
    <row r="34" spans="1:16">
      <c r="A34" s="12"/>
      <c r="B34" s="25">
        <v>334.5</v>
      </c>
      <c r="C34" s="20" t="s">
        <v>112</v>
      </c>
      <c r="D34" s="46">
        <v>11959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11959</v>
      </c>
      <c r="O34" s="47">
        <f t="shared" si="1"/>
        <v>0.19281556841816747</v>
      </c>
      <c r="P34" s="9"/>
    </row>
    <row r="35" spans="1:16">
      <c r="A35" s="12"/>
      <c r="B35" s="25">
        <v>334.7</v>
      </c>
      <c r="C35" s="20" t="s">
        <v>39</v>
      </c>
      <c r="D35" s="46">
        <v>25125</v>
      </c>
      <c r="E35" s="46">
        <v>0</v>
      </c>
      <c r="F35" s="46">
        <v>0</v>
      </c>
      <c r="G35" s="46">
        <v>0</v>
      </c>
      <c r="H35" s="46">
        <v>0</v>
      </c>
      <c r="I35" s="46">
        <v>1460319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1485444</v>
      </c>
      <c r="O35" s="47">
        <f t="shared" si="1"/>
        <v>23.949889557099784</v>
      </c>
      <c r="P35" s="9"/>
    </row>
    <row r="36" spans="1:16">
      <c r="A36" s="12"/>
      <c r="B36" s="25">
        <v>334.9</v>
      </c>
      <c r="C36" s="20" t="s">
        <v>40</v>
      </c>
      <c r="D36" s="46">
        <v>542485</v>
      </c>
      <c r="E36" s="46">
        <v>776177</v>
      </c>
      <c r="F36" s="46">
        <v>0</v>
      </c>
      <c r="G36" s="46">
        <v>0</v>
      </c>
      <c r="H36" s="46">
        <v>0</v>
      </c>
      <c r="I36" s="46">
        <v>109446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1428108</v>
      </c>
      <c r="O36" s="47">
        <f t="shared" si="1"/>
        <v>23.025458297728264</v>
      </c>
      <c r="P36" s="9"/>
    </row>
    <row r="37" spans="1:16">
      <c r="A37" s="12"/>
      <c r="B37" s="25">
        <v>335.12</v>
      </c>
      <c r="C37" s="20" t="s">
        <v>134</v>
      </c>
      <c r="D37" s="46">
        <v>2007481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2007481</v>
      </c>
      <c r="O37" s="47">
        <f t="shared" ref="O37:O68" si="8">(N37/O$80)</f>
        <v>32.36671879786531</v>
      </c>
      <c r="P37" s="9"/>
    </row>
    <row r="38" spans="1:16">
      <c r="A38" s="12"/>
      <c r="B38" s="25">
        <v>335.14</v>
      </c>
      <c r="C38" s="20" t="s">
        <v>148</v>
      </c>
      <c r="D38" s="46">
        <v>44763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44763</v>
      </c>
      <c r="O38" s="47">
        <f t="shared" si="8"/>
        <v>0.72171613756187225</v>
      </c>
      <c r="P38" s="9"/>
    </row>
    <row r="39" spans="1:16">
      <c r="A39" s="12"/>
      <c r="B39" s="25">
        <v>335.15</v>
      </c>
      <c r="C39" s="20" t="s">
        <v>149</v>
      </c>
      <c r="D39" s="46">
        <v>83275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83275</v>
      </c>
      <c r="O39" s="47">
        <f t="shared" si="8"/>
        <v>1.3426470825338988</v>
      </c>
      <c r="P39" s="9"/>
    </row>
    <row r="40" spans="1:16">
      <c r="A40" s="12"/>
      <c r="B40" s="25">
        <v>335.18</v>
      </c>
      <c r="C40" s="20" t="s">
        <v>135</v>
      </c>
      <c r="D40" s="46">
        <v>4139793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4139793</v>
      </c>
      <c r="O40" s="47">
        <f t="shared" si="8"/>
        <v>66.746094190864682</v>
      </c>
      <c r="P40" s="9"/>
    </row>
    <row r="41" spans="1:16">
      <c r="A41" s="12"/>
      <c r="B41" s="25">
        <v>335.49</v>
      </c>
      <c r="C41" s="20" t="s">
        <v>155</v>
      </c>
      <c r="D41" s="46">
        <v>13236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13236</v>
      </c>
      <c r="O41" s="47">
        <f t="shared" si="8"/>
        <v>0.21340470470631862</v>
      </c>
      <c r="P41" s="9"/>
    </row>
    <row r="42" spans="1:16">
      <c r="A42" s="12"/>
      <c r="B42" s="25">
        <v>335.9</v>
      </c>
      <c r="C42" s="20" t="s">
        <v>156</v>
      </c>
      <c r="D42" s="46">
        <v>27270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27270</v>
      </c>
      <c r="O42" s="47">
        <f t="shared" si="8"/>
        <v>0.43967560421134094</v>
      </c>
      <c r="P42" s="9"/>
    </row>
    <row r="43" spans="1:16">
      <c r="A43" s="12"/>
      <c r="B43" s="25">
        <v>337.1</v>
      </c>
      <c r="C43" s="20" t="s">
        <v>171</v>
      </c>
      <c r="D43" s="46">
        <v>4735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4735</v>
      </c>
      <c r="O43" s="47">
        <f t="shared" si="8"/>
        <v>7.6342647082533896E-2</v>
      </c>
      <c r="P43" s="9"/>
    </row>
    <row r="44" spans="1:16">
      <c r="A44" s="12"/>
      <c r="B44" s="25">
        <v>337.9</v>
      </c>
      <c r="C44" s="20" t="s">
        <v>51</v>
      </c>
      <c r="D44" s="46">
        <v>73022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73022</v>
      </c>
      <c r="O44" s="47">
        <f t="shared" si="8"/>
        <v>1.1773374393370202</v>
      </c>
      <c r="P44" s="9"/>
    </row>
    <row r="45" spans="1:16" ht="15.75">
      <c r="A45" s="29" t="s">
        <v>56</v>
      </c>
      <c r="B45" s="30"/>
      <c r="C45" s="31"/>
      <c r="D45" s="32">
        <f t="shared" ref="D45:M45" si="9">SUM(D46:D61)</f>
        <v>15802384</v>
      </c>
      <c r="E45" s="32">
        <f t="shared" si="9"/>
        <v>7314984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200934177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224051545</v>
      </c>
      <c r="O45" s="45">
        <f t="shared" si="8"/>
        <v>3612.394514938007</v>
      </c>
      <c r="P45" s="10"/>
    </row>
    <row r="46" spans="1:16">
      <c r="A46" s="12"/>
      <c r="B46" s="25">
        <v>341.2</v>
      </c>
      <c r="C46" s="20" t="s">
        <v>136</v>
      </c>
      <c r="D46" s="46">
        <v>93793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1" si="10">SUM(D46:M46)</f>
        <v>93793</v>
      </c>
      <c r="O46" s="47">
        <f t="shared" si="8"/>
        <v>1.512229334279219</v>
      </c>
      <c r="P46" s="9"/>
    </row>
    <row r="47" spans="1:16">
      <c r="A47" s="12"/>
      <c r="B47" s="25">
        <v>341.9</v>
      </c>
      <c r="C47" s="20" t="s">
        <v>137</v>
      </c>
      <c r="D47" s="46">
        <v>712227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712227</v>
      </c>
      <c r="O47" s="47">
        <f t="shared" si="8"/>
        <v>11.483272334456572</v>
      </c>
      <c r="P47" s="9"/>
    </row>
    <row r="48" spans="1:16">
      <c r="A48" s="12"/>
      <c r="B48" s="25">
        <v>342.1</v>
      </c>
      <c r="C48" s="20" t="s">
        <v>61</v>
      </c>
      <c r="D48" s="46">
        <v>2446196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2446196</v>
      </c>
      <c r="O48" s="47">
        <f t="shared" si="8"/>
        <v>39.440143172694</v>
      </c>
      <c r="P48" s="9"/>
    </row>
    <row r="49" spans="1:16">
      <c r="A49" s="12"/>
      <c r="B49" s="25">
        <v>342.2</v>
      </c>
      <c r="C49" s="20" t="s">
        <v>62</v>
      </c>
      <c r="D49" s="46">
        <v>8045329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8045329</v>
      </c>
      <c r="O49" s="47">
        <f t="shared" si="8"/>
        <v>129.71525079406027</v>
      </c>
      <c r="P49" s="9"/>
    </row>
    <row r="50" spans="1:16">
      <c r="A50" s="12"/>
      <c r="B50" s="25">
        <v>343.1</v>
      </c>
      <c r="C50" s="20" t="s">
        <v>63</v>
      </c>
      <c r="D50" s="46">
        <v>3887530</v>
      </c>
      <c r="E50" s="46">
        <v>0</v>
      </c>
      <c r="F50" s="46">
        <v>0</v>
      </c>
      <c r="G50" s="46">
        <v>0</v>
      </c>
      <c r="H50" s="46">
        <v>0</v>
      </c>
      <c r="I50" s="46">
        <v>146151739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150039269</v>
      </c>
      <c r="O50" s="47">
        <f t="shared" si="8"/>
        <v>2419.0908050239427</v>
      </c>
      <c r="P50" s="9"/>
    </row>
    <row r="51" spans="1:16">
      <c r="A51" s="12"/>
      <c r="B51" s="25">
        <v>343.4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14142070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14142070</v>
      </c>
      <c r="O51" s="47">
        <f t="shared" si="8"/>
        <v>228.01331764023024</v>
      </c>
      <c r="P51" s="9"/>
    </row>
    <row r="52" spans="1:16">
      <c r="A52" s="12"/>
      <c r="B52" s="25">
        <v>343.6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31332514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31332514</v>
      </c>
      <c r="O52" s="47">
        <f t="shared" si="8"/>
        <v>505.17572513422442</v>
      </c>
      <c r="P52" s="9"/>
    </row>
    <row r="53" spans="1:16">
      <c r="A53" s="12"/>
      <c r="B53" s="25">
        <v>343.9</v>
      </c>
      <c r="C53" s="20" t="s">
        <v>66</v>
      </c>
      <c r="D53" s="46">
        <v>0</v>
      </c>
      <c r="E53" s="46">
        <v>7314984</v>
      </c>
      <c r="F53" s="46">
        <v>0</v>
      </c>
      <c r="G53" s="46">
        <v>0</v>
      </c>
      <c r="H53" s="46">
        <v>0</v>
      </c>
      <c r="I53" s="46">
        <v>7144558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14459542</v>
      </c>
      <c r="O53" s="47">
        <f t="shared" si="8"/>
        <v>233.13193492736565</v>
      </c>
      <c r="P53" s="9"/>
    </row>
    <row r="54" spans="1:16">
      <c r="A54" s="12"/>
      <c r="B54" s="25">
        <v>344.1</v>
      </c>
      <c r="C54" s="20" t="s">
        <v>138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321524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321524</v>
      </c>
      <c r="O54" s="47">
        <f t="shared" si="8"/>
        <v>5.1839478902987599</v>
      </c>
      <c r="P54" s="9"/>
    </row>
    <row r="55" spans="1:16">
      <c r="A55" s="12"/>
      <c r="B55" s="25">
        <v>344.3</v>
      </c>
      <c r="C55" s="20" t="s">
        <v>139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253580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253580</v>
      </c>
      <c r="O55" s="47">
        <f t="shared" si="8"/>
        <v>4.0884833045805591</v>
      </c>
      <c r="P55" s="9"/>
    </row>
    <row r="56" spans="1:16">
      <c r="A56" s="12"/>
      <c r="B56" s="25">
        <v>344.5</v>
      </c>
      <c r="C56" s="20" t="s">
        <v>140</v>
      </c>
      <c r="D56" s="46">
        <v>76209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76209</v>
      </c>
      <c r="O56" s="47">
        <f t="shared" si="8"/>
        <v>1.2287216032762041</v>
      </c>
      <c r="P56" s="9"/>
    </row>
    <row r="57" spans="1:16">
      <c r="A57" s="12"/>
      <c r="B57" s="25">
        <v>345.1</v>
      </c>
      <c r="C57" s="20" t="s">
        <v>70</v>
      </c>
      <c r="D57" s="46">
        <v>54897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54897</v>
      </c>
      <c r="O57" s="47">
        <f t="shared" si="8"/>
        <v>0.88510713767473359</v>
      </c>
      <c r="P57" s="9"/>
    </row>
    <row r="58" spans="1:16">
      <c r="A58" s="12"/>
      <c r="B58" s="25">
        <v>347.2</v>
      </c>
      <c r="C58" s="20" t="s">
        <v>71</v>
      </c>
      <c r="D58" s="46">
        <v>85594</v>
      </c>
      <c r="E58" s="46">
        <v>0</v>
      </c>
      <c r="F58" s="46">
        <v>0</v>
      </c>
      <c r="G58" s="46">
        <v>0</v>
      </c>
      <c r="H58" s="46">
        <v>0</v>
      </c>
      <c r="I58" s="46">
        <v>1277878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1363472</v>
      </c>
      <c r="O58" s="47">
        <f t="shared" si="8"/>
        <v>21.983328765135514</v>
      </c>
      <c r="P58" s="9"/>
    </row>
    <row r="59" spans="1:16">
      <c r="A59" s="12"/>
      <c r="B59" s="25">
        <v>347.4</v>
      </c>
      <c r="C59" s="20" t="s">
        <v>158</v>
      </c>
      <c r="D59" s="46">
        <v>44060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44060</v>
      </c>
      <c r="O59" s="47">
        <f t="shared" si="8"/>
        <v>0.71038163262015708</v>
      </c>
      <c r="P59" s="9"/>
    </row>
    <row r="60" spans="1:16">
      <c r="A60" s="12"/>
      <c r="B60" s="25">
        <v>347.9</v>
      </c>
      <c r="C60" s="20" t="s">
        <v>73</v>
      </c>
      <c r="D60" s="46">
        <v>178131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178131</v>
      </c>
      <c r="O60" s="47">
        <f t="shared" si="8"/>
        <v>2.8720152201602631</v>
      </c>
      <c r="P60" s="9"/>
    </row>
    <row r="61" spans="1:16">
      <c r="A61" s="12"/>
      <c r="B61" s="25">
        <v>349</v>
      </c>
      <c r="C61" s="20" t="s">
        <v>1</v>
      </c>
      <c r="D61" s="46">
        <v>178418</v>
      </c>
      <c r="E61" s="46">
        <v>0</v>
      </c>
      <c r="F61" s="46">
        <v>0</v>
      </c>
      <c r="G61" s="46">
        <v>0</v>
      </c>
      <c r="H61" s="46">
        <v>0</v>
      </c>
      <c r="I61" s="46">
        <v>310314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488732</v>
      </c>
      <c r="O61" s="47">
        <f t="shared" si="8"/>
        <v>7.8798510230075935</v>
      </c>
      <c r="P61" s="9"/>
    </row>
    <row r="62" spans="1:16" ht="15.75">
      <c r="A62" s="29" t="s">
        <v>57</v>
      </c>
      <c r="B62" s="30"/>
      <c r="C62" s="31"/>
      <c r="D62" s="32">
        <f t="shared" ref="D62:M62" si="11">SUM(D63:D65)</f>
        <v>799414</v>
      </c>
      <c r="E62" s="32">
        <f t="shared" si="11"/>
        <v>0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122985</v>
      </c>
      <c r="J62" s="32">
        <f t="shared" si="11"/>
        <v>971656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7" si="12">SUM(D62:M62)</f>
        <v>1894055</v>
      </c>
      <c r="O62" s="45">
        <f t="shared" si="8"/>
        <v>30.537945600825502</v>
      </c>
      <c r="P62" s="10"/>
    </row>
    <row r="63" spans="1:16">
      <c r="A63" s="13"/>
      <c r="B63" s="39">
        <v>351.4</v>
      </c>
      <c r="C63" s="21" t="s">
        <v>159</v>
      </c>
      <c r="D63" s="46">
        <v>154282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154282</v>
      </c>
      <c r="O63" s="47">
        <f t="shared" si="8"/>
        <v>2.4874965738516357</v>
      </c>
      <c r="P63" s="9"/>
    </row>
    <row r="64" spans="1:16">
      <c r="A64" s="13"/>
      <c r="B64" s="39">
        <v>355</v>
      </c>
      <c r="C64" s="21" t="s">
        <v>172</v>
      </c>
      <c r="D64" s="46">
        <v>333643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333643</v>
      </c>
      <c r="O64" s="47">
        <f t="shared" si="8"/>
        <v>5.3793431468971189</v>
      </c>
      <c r="P64" s="9"/>
    </row>
    <row r="65" spans="1:119">
      <c r="A65" s="13"/>
      <c r="B65" s="39">
        <v>359</v>
      </c>
      <c r="C65" s="21" t="s">
        <v>77</v>
      </c>
      <c r="D65" s="46">
        <v>311489</v>
      </c>
      <c r="E65" s="46">
        <v>0</v>
      </c>
      <c r="F65" s="46">
        <v>0</v>
      </c>
      <c r="G65" s="46">
        <v>0</v>
      </c>
      <c r="H65" s="46">
        <v>0</v>
      </c>
      <c r="I65" s="46">
        <v>122985</v>
      </c>
      <c r="J65" s="46">
        <v>971656</v>
      </c>
      <c r="K65" s="46">
        <v>0</v>
      </c>
      <c r="L65" s="46">
        <v>0</v>
      </c>
      <c r="M65" s="46">
        <v>0</v>
      </c>
      <c r="N65" s="46">
        <f t="shared" si="12"/>
        <v>1406130</v>
      </c>
      <c r="O65" s="47">
        <f t="shared" si="8"/>
        <v>22.671105880076745</v>
      </c>
      <c r="P65" s="9"/>
    </row>
    <row r="66" spans="1:119" ht="15.75">
      <c r="A66" s="29" t="s">
        <v>4</v>
      </c>
      <c r="B66" s="30"/>
      <c r="C66" s="31"/>
      <c r="D66" s="32">
        <f t="shared" ref="D66:M66" si="13">SUM(D67:D75)</f>
        <v>3566903</v>
      </c>
      <c r="E66" s="32">
        <f t="shared" si="13"/>
        <v>1411496</v>
      </c>
      <c r="F66" s="32">
        <f t="shared" si="13"/>
        <v>45594</v>
      </c>
      <c r="G66" s="32">
        <f t="shared" si="13"/>
        <v>0</v>
      </c>
      <c r="H66" s="32">
        <f t="shared" si="13"/>
        <v>0</v>
      </c>
      <c r="I66" s="32">
        <f t="shared" si="13"/>
        <v>14490335</v>
      </c>
      <c r="J66" s="32">
        <f t="shared" si="13"/>
        <v>15518854</v>
      </c>
      <c r="K66" s="32">
        <f t="shared" si="13"/>
        <v>53713125</v>
      </c>
      <c r="L66" s="32">
        <f t="shared" si="13"/>
        <v>0</v>
      </c>
      <c r="M66" s="32">
        <f t="shared" si="13"/>
        <v>0</v>
      </c>
      <c r="N66" s="32">
        <f t="shared" si="12"/>
        <v>88746307</v>
      </c>
      <c r="O66" s="45">
        <f t="shared" si="8"/>
        <v>1430.861245022008</v>
      </c>
      <c r="P66" s="10"/>
    </row>
    <row r="67" spans="1:119">
      <c r="A67" s="12"/>
      <c r="B67" s="25">
        <v>361.1</v>
      </c>
      <c r="C67" s="20" t="s">
        <v>79</v>
      </c>
      <c r="D67" s="46">
        <v>1009367</v>
      </c>
      <c r="E67" s="46">
        <v>617199</v>
      </c>
      <c r="F67" s="46">
        <v>23980</v>
      </c>
      <c r="G67" s="46">
        <v>0</v>
      </c>
      <c r="H67" s="46">
        <v>0</v>
      </c>
      <c r="I67" s="46">
        <v>1839426</v>
      </c>
      <c r="J67" s="46">
        <v>745268</v>
      </c>
      <c r="K67" s="46">
        <v>1154833</v>
      </c>
      <c r="L67" s="46">
        <v>0</v>
      </c>
      <c r="M67" s="46">
        <v>0</v>
      </c>
      <c r="N67" s="46">
        <f t="shared" si="12"/>
        <v>5390073</v>
      </c>
      <c r="O67" s="47">
        <f t="shared" si="8"/>
        <v>86.904422552923918</v>
      </c>
      <c r="P67" s="9"/>
    </row>
    <row r="68" spans="1:119">
      <c r="A68" s="12"/>
      <c r="B68" s="25">
        <v>361.2</v>
      </c>
      <c r="C68" s="20" t="s">
        <v>80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4899104</v>
      </c>
      <c r="L68" s="46">
        <v>0</v>
      </c>
      <c r="M68" s="46">
        <v>0</v>
      </c>
      <c r="N68" s="46">
        <f t="shared" ref="N68:N75" si="14">SUM(D68:M68)</f>
        <v>4899104</v>
      </c>
      <c r="O68" s="47">
        <f t="shared" si="8"/>
        <v>78.988504264547018</v>
      </c>
      <c r="P68" s="9"/>
    </row>
    <row r="69" spans="1:119">
      <c r="A69" s="12"/>
      <c r="B69" s="25">
        <v>361.4</v>
      </c>
      <c r="C69" s="20" t="s">
        <v>142</v>
      </c>
      <c r="D69" s="46">
        <v>1204716</v>
      </c>
      <c r="E69" s="46">
        <v>697972</v>
      </c>
      <c r="F69" s="46">
        <v>21614</v>
      </c>
      <c r="G69" s="46">
        <v>0</v>
      </c>
      <c r="H69" s="46">
        <v>0</v>
      </c>
      <c r="I69" s="46">
        <v>1982973</v>
      </c>
      <c r="J69" s="46">
        <v>822485</v>
      </c>
      <c r="K69" s="46">
        <v>25093556</v>
      </c>
      <c r="L69" s="46">
        <v>0</v>
      </c>
      <c r="M69" s="46">
        <v>0</v>
      </c>
      <c r="N69" s="46">
        <f t="shared" si="14"/>
        <v>29823316</v>
      </c>
      <c r="O69" s="47">
        <f t="shared" ref="O69:O78" si="15">(N69/O$80)</f>
        <v>480.84284862067295</v>
      </c>
      <c r="P69" s="9"/>
    </row>
    <row r="70" spans="1:119">
      <c r="A70" s="12"/>
      <c r="B70" s="25">
        <v>362</v>
      </c>
      <c r="C70" s="20" t="s">
        <v>82</v>
      </c>
      <c r="D70" s="46">
        <v>119356</v>
      </c>
      <c r="E70" s="46">
        <v>0</v>
      </c>
      <c r="F70" s="46">
        <v>0</v>
      </c>
      <c r="G70" s="46">
        <v>0</v>
      </c>
      <c r="H70" s="46">
        <v>0</v>
      </c>
      <c r="I70" s="46">
        <v>995923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1115279</v>
      </c>
      <c r="O70" s="47">
        <f t="shared" si="15"/>
        <v>17.98170033697177</v>
      </c>
      <c r="P70" s="9"/>
    </row>
    <row r="71" spans="1:119">
      <c r="A71" s="12"/>
      <c r="B71" s="25">
        <v>364</v>
      </c>
      <c r="C71" s="20" t="s">
        <v>143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908904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908904</v>
      </c>
      <c r="O71" s="47">
        <f t="shared" si="15"/>
        <v>14.654305660803251</v>
      </c>
      <c r="P71" s="9"/>
    </row>
    <row r="72" spans="1:119">
      <c r="A72" s="12"/>
      <c r="B72" s="25">
        <v>365</v>
      </c>
      <c r="C72" s="20" t="s">
        <v>144</v>
      </c>
      <c r="D72" s="46">
        <v>372054</v>
      </c>
      <c r="E72" s="46">
        <v>0</v>
      </c>
      <c r="F72" s="46">
        <v>0</v>
      </c>
      <c r="G72" s="46">
        <v>0</v>
      </c>
      <c r="H72" s="46">
        <v>0</v>
      </c>
      <c r="I72" s="46">
        <v>-115673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256381</v>
      </c>
      <c r="O72" s="47">
        <f t="shared" si="15"/>
        <v>4.1336439707850312</v>
      </c>
      <c r="P72" s="9"/>
    </row>
    <row r="73" spans="1:119">
      <c r="A73" s="12"/>
      <c r="B73" s="25">
        <v>366</v>
      </c>
      <c r="C73" s="20" t="s">
        <v>85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5347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5347</v>
      </c>
      <c r="O73" s="47">
        <f t="shared" si="15"/>
        <v>8.6209954371765318E-2</v>
      </c>
      <c r="P73" s="9"/>
    </row>
    <row r="74" spans="1:119">
      <c r="A74" s="12"/>
      <c r="B74" s="25">
        <v>368</v>
      </c>
      <c r="C74" s="20" t="s">
        <v>87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22565632</v>
      </c>
      <c r="L74" s="46">
        <v>0</v>
      </c>
      <c r="M74" s="46">
        <v>0</v>
      </c>
      <c r="N74" s="46">
        <f t="shared" si="14"/>
        <v>22565632</v>
      </c>
      <c r="O74" s="47">
        <f t="shared" si="15"/>
        <v>363.82683843090467</v>
      </c>
      <c r="P74" s="9"/>
    </row>
    <row r="75" spans="1:119">
      <c r="A75" s="12"/>
      <c r="B75" s="25">
        <v>369.9</v>
      </c>
      <c r="C75" s="20" t="s">
        <v>89</v>
      </c>
      <c r="D75" s="46">
        <v>861410</v>
      </c>
      <c r="E75" s="46">
        <v>96325</v>
      </c>
      <c r="F75" s="46">
        <v>0</v>
      </c>
      <c r="G75" s="46">
        <v>0</v>
      </c>
      <c r="H75" s="46">
        <v>0</v>
      </c>
      <c r="I75" s="46">
        <v>8873435</v>
      </c>
      <c r="J75" s="46">
        <v>13951101</v>
      </c>
      <c r="K75" s="46">
        <v>0</v>
      </c>
      <c r="L75" s="46">
        <v>0</v>
      </c>
      <c r="M75" s="46">
        <v>0</v>
      </c>
      <c r="N75" s="46">
        <f t="shared" si="14"/>
        <v>23782271</v>
      </c>
      <c r="O75" s="47">
        <f t="shared" si="15"/>
        <v>383.44277123002757</v>
      </c>
      <c r="P75" s="9"/>
    </row>
    <row r="76" spans="1:119" ht="15.75">
      <c r="A76" s="29" t="s">
        <v>58</v>
      </c>
      <c r="B76" s="30"/>
      <c r="C76" s="31"/>
      <c r="D76" s="32">
        <f t="shared" ref="D76:M76" si="16">SUM(D77:D77)</f>
        <v>24334790</v>
      </c>
      <c r="E76" s="32">
        <f t="shared" si="16"/>
        <v>1146210</v>
      </c>
      <c r="F76" s="32">
        <f t="shared" si="16"/>
        <v>2617025</v>
      </c>
      <c r="G76" s="32">
        <f t="shared" si="16"/>
        <v>0</v>
      </c>
      <c r="H76" s="32">
        <f t="shared" si="16"/>
        <v>0</v>
      </c>
      <c r="I76" s="32">
        <f t="shared" si="16"/>
        <v>663125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28761150</v>
      </c>
      <c r="O76" s="45">
        <f t="shared" si="15"/>
        <v>463.71749189816683</v>
      </c>
      <c r="P76" s="9"/>
    </row>
    <row r="77" spans="1:119" ht="15.75" thickBot="1">
      <c r="A77" s="12"/>
      <c r="B77" s="25">
        <v>381</v>
      </c>
      <c r="C77" s="20" t="s">
        <v>90</v>
      </c>
      <c r="D77" s="46">
        <v>24334790</v>
      </c>
      <c r="E77" s="46">
        <v>1146210</v>
      </c>
      <c r="F77" s="46">
        <v>2617025</v>
      </c>
      <c r="G77" s="46">
        <v>0</v>
      </c>
      <c r="H77" s="46">
        <v>0</v>
      </c>
      <c r="I77" s="46">
        <v>663125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28761150</v>
      </c>
      <c r="O77" s="47">
        <f t="shared" si="15"/>
        <v>463.71749189816683</v>
      </c>
      <c r="P77" s="9"/>
    </row>
    <row r="78" spans="1:119" ht="16.5" thickBot="1">
      <c r="A78" s="14" t="s">
        <v>74</v>
      </c>
      <c r="B78" s="23"/>
      <c r="C78" s="22"/>
      <c r="D78" s="15">
        <f t="shared" ref="D78:M78" si="17">SUM(D5,D16,D24,D45,D62,D66,D76)</f>
        <v>100975319</v>
      </c>
      <c r="E78" s="15">
        <f t="shared" si="17"/>
        <v>23224461</v>
      </c>
      <c r="F78" s="15">
        <f t="shared" si="17"/>
        <v>2662619</v>
      </c>
      <c r="G78" s="15">
        <f t="shared" si="17"/>
        <v>0</v>
      </c>
      <c r="H78" s="15">
        <f t="shared" si="17"/>
        <v>0</v>
      </c>
      <c r="I78" s="15">
        <f t="shared" si="17"/>
        <v>230931307</v>
      </c>
      <c r="J78" s="15">
        <f t="shared" si="17"/>
        <v>16490510</v>
      </c>
      <c r="K78" s="15">
        <f t="shared" si="17"/>
        <v>53713125</v>
      </c>
      <c r="L78" s="15">
        <f t="shared" si="17"/>
        <v>0</v>
      </c>
      <c r="M78" s="15">
        <f t="shared" si="17"/>
        <v>0</v>
      </c>
      <c r="N78" s="15">
        <f>SUM(D78:M78)</f>
        <v>427997341</v>
      </c>
      <c r="O78" s="38">
        <f t="shared" si="15"/>
        <v>6900.6230108185673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173</v>
      </c>
      <c r="M80" s="118"/>
      <c r="N80" s="118"/>
      <c r="O80" s="43">
        <v>62023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107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44233552</v>
      </c>
      <c r="E5" s="27">
        <f t="shared" si="0"/>
        <v>11924411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532464</v>
      </c>
      <c r="N5" s="28">
        <f>SUM(D5:M5)</f>
        <v>56690427</v>
      </c>
      <c r="O5" s="33">
        <f t="shared" ref="O5:O36" si="1">(N5/O$78)</f>
        <v>921.0617069326878</v>
      </c>
      <c r="P5" s="6"/>
    </row>
    <row r="6" spans="1:133">
      <c r="A6" s="12"/>
      <c r="B6" s="25">
        <v>311</v>
      </c>
      <c r="C6" s="20" t="s">
        <v>3</v>
      </c>
      <c r="D6" s="46">
        <v>29777929</v>
      </c>
      <c r="E6" s="46">
        <v>79911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532464</v>
      </c>
      <c r="N6" s="46">
        <f>SUM(D6:M6)</f>
        <v>30390304</v>
      </c>
      <c r="O6" s="47">
        <f t="shared" si="1"/>
        <v>493.75788396237147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2255590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2255590</v>
      </c>
      <c r="O7" s="47">
        <f t="shared" si="1"/>
        <v>36.647061690685469</v>
      </c>
      <c r="P7" s="9"/>
    </row>
    <row r="8" spans="1:133">
      <c r="A8" s="12"/>
      <c r="B8" s="25">
        <v>312.42</v>
      </c>
      <c r="C8" s="20" t="s">
        <v>152</v>
      </c>
      <c r="D8" s="46">
        <v>0</v>
      </c>
      <c r="E8" s="46">
        <v>1457750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1457750</v>
      </c>
      <c r="O8" s="47">
        <f t="shared" si="1"/>
        <v>23.684381549659619</v>
      </c>
      <c r="P8" s="9"/>
    </row>
    <row r="9" spans="1:133">
      <c r="A9" s="12"/>
      <c r="B9" s="25">
        <v>312.51</v>
      </c>
      <c r="C9" s="20" t="s">
        <v>99</v>
      </c>
      <c r="D9" s="46">
        <v>488641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488641</v>
      </c>
      <c r="O9" s="47">
        <f t="shared" si="1"/>
        <v>7.9390566865424299</v>
      </c>
      <c r="P9" s="9"/>
    </row>
    <row r="10" spans="1:133">
      <c r="A10" s="12"/>
      <c r="B10" s="25">
        <v>312.52</v>
      </c>
      <c r="C10" s="20" t="s">
        <v>131</v>
      </c>
      <c r="D10" s="46">
        <v>636601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636601</v>
      </c>
      <c r="O10" s="47">
        <f t="shared" si="1"/>
        <v>10.342995012104177</v>
      </c>
      <c r="P10" s="9"/>
    </row>
    <row r="11" spans="1:133">
      <c r="A11" s="12"/>
      <c r="B11" s="25">
        <v>312.60000000000002</v>
      </c>
      <c r="C11" s="20" t="s">
        <v>166</v>
      </c>
      <c r="D11" s="46">
        <v>0</v>
      </c>
      <c r="E11" s="46">
        <v>8131160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8131160</v>
      </c>
      <c r="O11" s="47">
        <f t="shared" si="1"/>
        <v>132.10872638060732</v>
      </c>
      <c r="P11" s="9"/>
    </row>
    <row r="12" spans="1:133">
      <c r="A12" s="12"/>
      <c r="B12" s="25">
        <v>314.10000000000002</v>
      </c>
      <c r="C12" s="20" t="s">
        <v>14</v>
      </c>
      <c r="D12" s="46">
        <v>10148667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10148667</v>
      </c>
      <c r="O12" s="47">
        <f t="shared" si="1"/>
        <v>164.88760174820061</v>
      </c>
      <c r="P12" s="9"/>
    </row>
    <row r="13" spans="1:133">
      <c r="A13" s="12"/>
      <c r="B13" s="25">
        <v>314.8</v>
      </c>
      <c r="C13" s="20" t="s">
        <v>153</v>
      </c>
      <c r="D13" s="46">
        <v>224425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224425</v>
      </c>
      <c r="O13" s="47">
        <f t="shared" si="1"/>
        <v>3.6462818242375992</v>
      </c>
      <c r="P13" s="9"/>
    </row>
    <row r="14" spans="1:133">
      <c r="A14" s="12"/>
      <c r="B14" s="25">
        <v>315</v>
      </c>
      <c r="C14" s="20" t="s">
        <v>132</v>
      </c>
      <c r="D14" s="46">
        <v>2557723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2557723</v>
      </c>
      <c r="O14" s="47">
        <f t="shared" si="1"/>
        <v>41.555882305155244</v>
      </c>
      <c r="P14" s="9"/>
    </row>
    <row r="15" spans="1:133">
      <c r="A15" s="12"/>
      <c r="B15" s="25">
        <v>316</v>
      </c>
      <c r="C15" s="20" t="s">
        <v>133</v>
      </c>
      <c r="D15" s="46">
        <v>399566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399566</v>
      </c>
      <c r="O15" s="47">
        <f t="shared" si="1"/>
        <v>6.491835773123853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3254884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1289352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4544236</v>
      </c>
      <c r="O16" s="45">
        <f t="shared" si="1"/>
        <v>73.831191408471298</v>
      </c>
      <c r="P16" s="10"/>
    </row>
    <row r="17" spans="1:16">
      <c r="A17" s="12"/>
      <c r="B17" s="25">
        <v>322</v>
      </c>
      <c r="C17" s="20" t="s">
        <v>0</v>
      </c>
      <c r="D17" s="46">
        <v>1866209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1866209</v>
      </c>
      <c r="O17" s="47">
        <f t="shared" si="1"/>
        <v>30.320703829469203</v>
      </c>
      <c r="P17" s="9"/>
    </row>
    <row r="18" spans="1:16">
      <c r="A18" s="12"/>
      <c r="B18" s="25">
        <v>323.10000000000002</v>
      </c>
      <c r="C18" s="20" t="s">
        <v>18</v>
      </c>
      <c r="D18" s="46">
        <v>569950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569950</v>
      </c>
      <c r="O18" s="47">
        <f t="shared" si="1"/>
        <v>9.2601017075825762</v>
      </c>
      <c r="P18" s="9"/>
    </row>
    <row r="19" spans="1:16">
      <c r="A19" s="12"/>
      <c r="B19" s="25">
        <v>323.39999999999998</v>
      </c>
      <c r="C19" s="20" t="s">
        <v>19</v>
      </c>
      <c r="D19" s="46">
        <v>461660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461660</v>
      </c>
      <c r="O19" s="47">
        <f t="shared" si="1"/>
        <v>7.5006905067507192</v>
      </c>
      <c r="P19" s="9"/>
    </row>
    <row r="20" spans="1:16">
      <c r="A20" s="12"/>
      <c r="B20" s="25">
        <v>324.11</v>
      </c>
      <c r="C20" s="20" t="s">
        <v>20</v>
      </c>
      <c r="D20" s="46">
        <v>78872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78872</v>
      </c>
      <c r="O20" s="47">
        <f t="shared" si="1"/>
        <v>1.2814505515930397</v>
      </c>
      <c r="P20" s="9"/>
    </row>
    <row r="21" spans="1:16">
      <c r="A21" s="12"/>
      <c r="B21" s="25">
        <v>324.12</v>
      </c>
      <c r="C21" s="20" t="s">
        <v>21</v>
      </c>
      <c r="D21" s="46">
        <v>188412</v>
      </c>
      <c r="E21" s="46">
        <v>0</v>
      </c>
      <c r="F21" s="46">
        <v>0</v>
      </c>
      <c r="G21" s="46">
        <v>0</v>
      </c>
      <c r="H21" s="46">
        <v>0</v>
      </c>
      <c r="I21" s="46">
        <v>47278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235690</v>
      </c>
      <c r="O21" s="47">
        <f t="shared" si="1"/>
        <v>3.8293067312222782</v>
      </c>
      <c r="P21" s="9"/>
    </row>
    <row r="22" spans="1:16">
      <c r="A22" s="12"/>
      <c r="B22" s="25">
        <v>324.70999999999998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1240314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1240314</v>
      </c>
      <c r="O22" s="47">
        <f t="shared" si="1"/>
        <v>20.151651529675544</v>
      </c>
      <c r="P22" s="9"/>
    </row>
    <row r="23" spans="1:16">
      <c r="A23" s="12"/>
      <c r="B23" s="25">
        <v>329</v>
      </c>
      <c r="C23" s="20" t="s">
        <v>25</v>
      </c>
      <c r="D23" s="46">
        <v>89781</v>
      </c>
      <c r="E23" s="46">
        <v>0</v>
      </c>
      <c r="F23" s="46">
        <v>0</v>
      </c>
      <c r="G23" s="46">
        <v>0</v>
      </c>
      <c r="H23" s="46">
        <v>0</v>
      </c>
      <c r="I23" s="46">
        <v>1760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91541</v>
      </c>
      <c r="O23" s="47">
        <f t="shared" si="1"/>
        <v>1.4872865521779395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SUM(D25:D42)</f>
        <v>11524794</v>
      </c>
      <c r="E24" s="32">
        <f t="shared" si="5"/>
        <v>581097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8158021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20263912</v>
      </c>
      <c r="O24" s="45">
        <f t="shared" si="1"/>
        <v>329.23218898763588</v>
      </c>
      <c r="P24" s="10"/>
    </row>
    <row r="25" spans="1:16">
      <c r="A25" s="12"/>
      <c r="B25" s="25">
        <v>331.2</v>
      </c>
      <c r="C25" s="20" t="s">
        <v>26</v>
      </c>
      <c r="D25" s="46">
        <v>55592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55592</v>
      </c>
      <c r="O25" s="47">
        <f t="shared" si="1"/>
        <v>0.90321532437570062</v>
      </c>
      <c r="P25" s="9"/>
    </row>
    <row r="26" spans="1:16">
      <c r="A26" s="12"/>
      <c r="B26" s="25">
        <v>331.39</v>
      </c>
      <c r="C26" s="20" t="s">
        <v>30</v>
      </c>
      <c r="D26" s="46">
        <v>140250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140250</v>
      </c>
      <c r="O26" s="47">
        <f t="shared" si="1"/>
        <v>2.2786722773724999</v>
      </c>
      <c r="P26" s="9"/>
    </row>
    <row r="27" spans="1:16">
      <c r="A27" s="12"/>
      <c r="B27" s="25">
        <v>331.42</v>
      </c>
      <c r="C27" s="20" t="s">
        <v>32</v>
      </c>
      <c r="D27" s="46">
        <v>477284</v>
      </c>
      <c r="E27" s="46">
        <v>0</v>
      </c>
      <c r="F27" s="46">
        <v>0</v>
      </c>
      <c r="G27" s="46">
        <v>0</v>
      </c>
      <c r="H27" s="46">
        <v>0</v>
      </c>
      <c r="I27" s="46">
        <v>2005989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2483273</v>
      </c>
      <c r="O27" s="47">
        <f t="shared" si="1"/>
        <v>40.346276950072301</v>
      </c>
      <c r="P27" s="9"/>
    </row>
    <row r="28" spans="1:16">
      <c r="A28" s="12"/>
      <c r="B28" s="25">
        <v>331.5</v>
      </c>
      <c r="C28" s="20" t="s">
        <v>28</v>
      </c>
      <c r="D28" s="46">
        <v>962580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962580</v>
      </c>
      <c r="O28" s="47">
        <f t="shared" si="1"/>
        <v>15.639246778989099</v>
      </c>
      <c r="P28" s="9"/>
    </row>
    <row r="29" spans="1:16">
      <c r="A29" s="12"/>
      <c r="B29" s="25">
        <v>331.9</v>
      </c>
      <c r="C29" s="20" t="s">
        <v>111</v>
      </c>
      <c r="D29" s="46">
        <v>2168652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2168652</v>
      </c>
      <c r="O29" s="47">
        <f t="shared" si="1"/>
        <v>35.23456108141481</v>
      </c>
      <c r="P29" s="9"/>
    </row>
    <row r="30" spans="1:16">
      <c r="A30" s="12"/>
      <c r="B30" s="25">
        <v>334.2</v>
      </c>
      <c r="C30" s="20" t="s">
        <v>29</v>
      </c>
      <c r="D30" s="46">
        <v>38846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38846</v>
      </c>
      <c r="O30" s="47">
        <f t="shared" si="1"/>
        <v>0.63113941737477453</v>
      </c>
      <c r="P30" s="9"/>
    </row>
    <row r="31" spans="1:16">
      <c r="A31" s="12"/>
      <c r="B31" s="25">
        <v>334.35</v>
      </c>
      <c r="C31" s="20" t="s">
        <v>154</v>
      </c>
      <c r="D31" s="46">
        <v>775730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775730</v>
      </c>
      <c r="O31" s="47">
        <f t="shared" si="1"/>
        <v>12.603454158475362</v>
      </c>
      <c r="P31" s="9"/>
    </row>
    <row r="32" spans="1:16">
      <c r="A32" s="12"/>
      <c r="B32" s="25">
        <v>334.42</v>
      </c>
      <c r="C32" s="20" t="s">
        <v>36</v>
      </c>
      <c r="D32" s="46">
        <v>6542</v>
      </c>
      <c r="E32" s="46">
        <v>0</v>
      </c>
      <c r="F32" s="46">
        <v>0</v>
      </c>
      <c r="G32" s="46">
        <v>0</v>
      </c>
      <c r="H32" s="46">
        <v>0</v>
      </c>
      <c r="I32" s="46">
        <v>4589312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6">SUM(D32:M32)</f>
        <v>4595854</v>
      </c>
      <c r="O32" s="47">
        <f t="shared" si="1"/>
        <v>74.66984028985037</v>
      </c>
      <c r="P32" s="9"/>
    </row>
    <row r="33" spans="1:16">
      <c r="A33" s="12"/>
      <c r="B33" s="25">
        <v>334.7</v>
      </c>
      <c r="C33" s="20" t="s">
        <v>39</v>
      </c>
      <c r="D33" s="46">
        <v>53925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53925</v>
      </c>
      <c r="O33" s="47">
        <f t="shared" si="1"/>
        <v>0.87613121252985426</v>
      </c>
      <c r="P33" s="9"/>
    </row>
    <row r="34" spans="1:16">
      <c r="A34" s="12"/>
      <c r="B34" s="25">
        <v>334.9</v>
      </c>
      <c r="C34" s="20" t="s">
        <v>40</v>
      </c>
      <c r="D34" s="46">
        <v>0</v>
      </c>
      <c r="E34" s="46">
        <v>581097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581097</v>
      </c>
      <c r="O34" s="47">
        <f t="shared" si="1"/>
        <v>9.4412094428829061</v>
      </c>
      <c r="P34" s="9"/>
    </row>
    <row r="35" spans="1:16">
      <c r="A35" s="12"/>
      <c r="B35" s="25">
        <v>335.12</v>
      </c>
      <c r="C35" s="20" t="s">
        <v>134</v>
      </c>
      <c r="D35" s="46">
        <v>2137362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2137362</v>
      </c>
      <c r="O35" s="47">
        <f t="shared" si="1"/>
        <v>34.726185640709026</v>
      </c>
      <c r="P35" s="9"/>
    </row>
    <row r="36" spans="1:16">
      <c r="A36" s="12"/>
      <c r="B36" s="25">
        <v>335.14</v>
      </c>
      <c r="C36" s="20" t="s">
        <v>148</v>
      </c>
      <c r="D36" s="46">
        <v>49534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49534</v>
      </c>
      <c r="O36" s="47">
        <f t="shared" si="1"/>
        <v>0.80478967976733984</v>
      </c>
      <c r="P36" s="9"/>
    </row>
    <row r="37" spans="1:16">
      <c r="A37" s="12"/>
      <c r="B37" s="25">
        <v>335.15</v>
      </c>
      <c r="C37" s="20" t="s">
        <v>149</v>
      </c>
      <c r="D37" s="46">
        <v>167041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167041</v>
      </c>
      <c r="O37" s="47">
        <f t="shared" ref="O37:O68" si="7">(N37/O$78)</f>
        <v>2.7139514858080553</v>
      </c>
      <c r="P37" s="9"/>
    </row>
    <row r="38" spans="1:16">
      <c r="A38" s="12"/>
      <c r="B38" s="25">
        <v>335.18</v>
      </c>
      <c r="C38" s="20" t="s">
        <v>135</v>
      </c>
      <c r="D38" s="46">
        <v>4377139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4377139</v>
      </c>
      <c r="O38" s="47">
        <f t="shared" si="7"/>
        <v>71.116330078474064</v>
      </c>
      <c r="P38" s="9"/>
    </row>
    <row r="39" spans="1:16">
      <c r="A39" s="12"/>
      <c r="B39" s="25">
        <v>335.49</v>
      </c>
      <c r="C39" s="20" t="s">
        <v>155</v>
      </c>
      <c r="D39" s="46">
        <v>1516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1516</v>
      </c>
      <c r="O39" s="47">
        <f t="shared" si="7"/>
        <v>2.4630781978586168E-2</v>
      </c>
      <c r="P39" s="9"/>
    </row>
    <row r="40" spans="1:16">
      <c r="A40" s="12"/>
      <c r="B40" s="25">
        <v>335.9</v>
      </c>
      <c r="C40" s="20" t="s">
        <v>156</v>
      </c>
      <c r="D40" s="46">
        <v>28559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28559</v>
      </c>
      <c r="O40" s="47">
        <f t="shared" si="7"/>
        <v>0.46400428926546328</v>
      </c>
      <c r="P40" s="9"/>
    </row>
    <row r="41" spans="1:16">
      <c r="A41" s="12"/>
      <c r="B41" s="25">
        <v>337.4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1562720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1562720</v>
      </c>
      <c r="O41" s="47">
        <f t="shared" si="7"/>
        <v>25.389851987847081</v>
      </c>
      <c r="P41" s="9"/>
    </row>
    <row r="42" spans="1:16">
      <c r="A42" s="12"/>
      <c r="B42" s="25">
        <v>337.9</v>
      </c>
      <c r="C42" s="20" t="s">
        <v>51</v>
      </c>
      <c r="D42" s="46">
        <v>84242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84242</v>
      </c>
      <c r="O42" s="47">
        <f t="shared" si="7"/>
        <v>1.3686981104485856</v>
      </c>
      <c r="P42" s="9"/>
    </row>
    <row r="43" spans="1:16" ht="15.75">
      <c r="A43" s="29" t="s">
        <v>56</v>
      </c>
      <c r="B43" s="30"/>
      <c r="C43" s="31"/>
      <c r="D43" s="32">
        <f t="shared" ref="D43:M43" si="8">SUM(D44:D60)</f>
        <v>16239776</v>
      </c>
      <c r="E43" s="32">
        <f t="shared" si="8"/>
        <v>6657366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202663341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225560483</v>
      </c>
      <c r="O43" s="45">
        <f t="shared" si="7"/>
        <v>3664.7302636923428</v>
      </c>
      <c r="P43" s="10"/>
    </row>
    <row r="44" spans="1:16">
      <c r="A44" s="12"/>
      <c r="B44" s="25">
        <v>341.2</v>
      </c>
      <c r="C44" s="20" t="s">
        <v>136</v>
      </c>
      <c r="D44" s="46">
        <v>122490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60" si="9">SUM(D44:M44)</f>
        <v>122490</v>
      </c>
      <c r="O44" s="47">
        <f t="shared" si="7"/>
        <v>1.9901216916603033</v>
      </c>
      <c r="P44" s="9"/>
    </row>
    <row r="45" spans="1:16">
      <c r="A45" s="12"/>
      <c r="B45" s="25">
        <v>341.9</v>
      </c>
      <c r="C45" s="20" t="s">
        <v>137</v>
      </c>
      <c r="D45" s="46">
        <v>746514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746514</v>
      </c>
      <c r="O45" s="47">
        <f t="shared" si="7"/>
        <v>12.128775447204665</v>
      </c>
      <c r="P45" s="9"/>
    </row>
    <row r="46" spans="1:16">
      <c r="A46" s="12"/>
      <c r="B46" s="25">
        <v>342.1</v>
      </c>
      <c r="C46" s="20" t="s">
        <v>61</v>
      </c>
      <c r="D46" s="46">
        <v>2253291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2253291</v>
      </c>
      <c r="O46" s="47">
        <f t="shared" si="7"/>
        <v>36.609709337275994</v>
      </c>
      <c r="P46" s="9"/>
    </row>
    <row r="47" spans="1:16">
      <c r="A47" s="12"/>
      <c r="B47" s="25">
        <v>342.2</v>
      </c>
      <c r="C47" s="20" t="s">
        <v>62</v>
      </c>
      <c r="D47" s="46">
        <v>8343044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8343044</v>
      </c>
      <c r="O47" s="47">
        <f t="shared" si="7"/>
        <v>135.55125184812101</v>
      </c>
      <c r="P47" s="9"/>
    </row>
    <row r="48" spans="1:16">
      <c r="A48" s="12"/>
      <c r="B48" s="25">
        <v>343.1</v>
      </c>
      <c r="C48" s="20" t="s">
        <v>63</v>
      </c>
      <c r="D48" s="46">
        <v>3670972</v>
      </c>
      <c r="E48" s="46">
        <v>0</v>
      </c>
      <c r="F48" s="46">
        <v>0</v>
      </c>
      <c r="G48" s="46">
        <v>0</v>
      </c>
      <c r="H48" s="46">
        <v>0</v>
      </c>
      <c r="I48" s="46">
        <v>149572716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153243688</v>
      </c>
      <c r="O48" s="47">
        <f t="shared" si="7"/>
        <v>2489.7835545662806</v>
      </c>
      <c r="P48" s="9"/>
    </row>
    <row r="49" spans="1:16">
      <c r="A49" s="12"/>
      <c r="B49" s="25">
        <v>343.4</v>
      </c>
      <c r="C49" s="20" t="s">
        <v>64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13296665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13296665</v>
      </c>
      <c r="O49" s="47">
        <f t="shared" si="7"/>
        <v>216.03381045995874</v>
      </c>
      <c r="P49" s="9"/>
    </row>
    <row r="50" spans="1:16">
      <c r="A50" s="12"/>
      <c r="B50" s="25">
        <v>343.6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30733189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30733189</v>
      </c>
      <c r="O50" s="47">
        <f t="shared" si="7"/>
        <v>499.3288111910835</v>
      </c>
      <c r="P50" s="9"/>
    </row>
    <row r="51" spans="1:16">
      <c r="A51" s="12"/>
      <c r="B51" s="25">
        <v>343.9</v>
      </c>
      <c r="C51" s="20" t="s">
        <v>66</v>
      </c>
      <c r="D51" s="46">
        <v>0</v>
      </c>
      <c r="E51" s="46">
        <v>6657366</v>
      </c>
      <c r="F51" s="46">
        <v>0</v>
      </c>
      <c r="G51" s="46">
        <v>0</v>
      </c>
      <c r="H51" s="46">
        <v>0</v>
      </c>
      <c r="I51" s="46">
        <v>6769174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13426540</v>
      </c>
      <c r="O51" s="47">
        <f t="shared" si="7"/>
        <v>218.1439178540675</v>
      </c>
      <c r="P51" s="9"/>
    </row>
    <row r="52" spans="1:16">
      <c r="A52" s="12"/>
      <c r="B52" s="25">
        <v>344.1</v>
      </c>
      <c r="C52" s="20" t="s">
        <v>138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226197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226197</v>
      </c>
      <c r="O52" s="47">
        <f t="shared" si="7"/>
        <v>3.675071893938163</v>
      </c>
      <c r="P52" s="9"/>
    </row>
    <row r="53" spans="1:16">
      <c r="A53" s="12"/>
      <c r="B53" s="25">
        <v>344.3</v>
      </c>
      <c r="C53" s="20" t="s">
        <v>139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314765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314765</v>
      </c>
      <c r="O53" s="47">
        <f t="shared" si="7"/>
        <v>5.114055468001105</v>
      </c>
      <c r="P53" s="9"/>
    </row>
    <row r="54" spans="1:16">
      <c r="A54" s="12"/>
      <c r="B54" s="25">
        <v>344.5</v>
      </c>
      <c r="C54" s="20" t="s">
        <v>140</v>
      </c>
      <c r="D54" s="46">
        <v>126190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126190</v>
      </c>
      <c r="O54" s="47">
        <f t="shared" si="7"/>
        <v>2.0502363970170108</v>
      </c>
      <c r="P54" s="9"/>
    </row>
    <row r="55" spans="1:16">
      <c r="A55" s="12"/>
      <c r="B55" s="25">
        <v>345.1</v>
      </c>
      <c r="C55" s="20" t="s">
        <v>70</v>
      </c>
      <c r="D55" s="46">
        <v>103704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103704</v>
      </c>
      <c r="O55" s="47">
        <f t="shared" si="7"/>
        <v>1.684901460624868</v>
      </c>
      <c r="P55" s="9"/>
    </row>
    <row r="56" spans="1:16">
      <c r="A56" s="12"/>
      <c r="B56" s="25">
        <v>347.2</v>
      </c>
      <c r="C56" s="20" t="s">
        <v>71</v>
      </c>
      <c r="D56" s="46">
        <v>198057</v>
      </c>
      <c r="E56" s="46">
        <v>0</v>
      </c>
      <c r="F56" s="46">
        <v>0</v>
      </c>
      <c r="G56" s="46">
        <v>0</v>
      </c>
      <c r="H56" s="46">
        <v>0</v>
      </c>
      <c r="I56" s="46">
        <v>1449408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1647465</v>
      </c>
      <c r="O56" s="47">
        <f t="shared" si="7"/>
        <v>26.766722448780648</v>
      </c>
      <c r="P56" s="9"/>
    </row>
    <row r="57" spans="1:16">
      <c r="A57" s="12"/>
      <c r="B57" s="25">
        <v>347.4</v>
      </c>
      <c r="C57" s="20" t="s">
        <v>158</v>
      </c>
      <c r="D57" s="46">
        <v>116737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116737</v>
      </c>
      <c r="O57" s="47">
        <f t="shared" si="7"/>
        <v>1.8966514484394548</v>
      </c>
      <c r="P57" s="9"/>
    </row>
    <row r="58" spans="1:16">
      <c r="A58" s="12"/>
      <c r="B58" s="25">
        <v>347.5</v>
      </c>
      <c r="C58" s="20" t="s">
        <v>72</v>
      </c>
      <c r="D58" s="46">
        <v>771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771</v>
      </c>
      <c r="O58" s="47">
        <f t="shared" si="7"/>
        <v>1.252660481892476E-2</v>
      </c>
      <c r="P58" s="9"/>
    </row>
    <row r="59" spans="1:16">
      <c r="A59" s="12"/>
      <c r="B59" s="25">
        <v>347.9</v>
      </c>
      <c r="C59" s="20" t="s">
        <v>73</v>
      </c>
      <c r="D59" s="46">
        <v>365268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365268</v>
      </c>
      <c r="O59" s="47">
        <f t="shared" si="7"/>
        <v>5.9345887016848362</v>
      </c>
      <c r="P59" s="9"/>
    </row>
    <row r="60" spans="1:16">
      <c r="A60" s="12"/>
      <c r="B60" s="25">
        <v>349</v>
      </c>
      <c r="C60" s="20" t="s">
        <v>1</v>
      </c>
      <c r="D60" s="46">
        <v>192738</v>
      </c>
      <c r="E60" s="46">
        <v>0</v>
      </c>
      <c r="F60" s="46">
        <v>0</v>
      </c>
      <c r="G60" s="46">
        <v>0</v>
      </c>
      <c r="H60" s="46">
        <v>0</v>
      </c>
      <c r="I60" s="46">
        <v>301227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493965</v>
      </c>
      <c r="O60" s="47">
        <f t="shared" si="7"/>
        <v>8.0255568733854332</v>
      </c>
      <c r="P60" s="9"/>
    </row>
    <row r="61" spans="1:16" ht="15.75">
      <c r="A61" s="29" t="s">
        <v>57</v>
      </c>
      <c r="B61" s="30"/>
      <c r="C61" s="31"/>
      <c r="D61" s="32">
        <f t="shared" ref="D61:M61" si="10">SUM(D62:D63)</f>
        <v>488024</v>
      </c>
      <c r="E61" s="32">
        <f t="shared" si="10"/>
        <v>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135766</v>
      </c>
      <c r="J61" s="32">
        <f t="shared" si="10"/>
        <v>927149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>SUM(D61:M61)</f>
        <v>1550939</v>
      </c>
      <c r="O61" s="45">
        <f t="shared" si="7"/>
        <v>25.19844351654779</v>
      </c>
      <c r="P61" s="10"/>
    </row>
    <row r="62" spans="1:16">
      <c r="A62" s="13"/>
      <c r="B62" s="39">
        <v>351.4</v>
      </c>
      <c r="C62" s="21" t="s">
        <v>159</v>
      </c>
      <c r="D62" s="46">
        <v>184861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184861</v>
      </c>
      <c r="O62" s="47">
        <f t="shared" si="7"/>
        <v>3.0034769045800909</v>
      </c>
      <c r="P62" s="9"/>
    </row>
    <row r="63" spans="1:16">
      <c r="A63" s="13"/>
      <c r="B63" s="39">
        <v>359</v>
      </c>
      <c r="C63" s="21" t="s">
        <v>77</v>
      </c>
      <c r="D63" s="46">
        <v>303163</v>
      </c>
      <c r="E63" s="46">
        <v>0</v>
      </c>
      <c r="F63" s="46">
        <v>0</v>
      </c>
      <c r="G63" s="46">
        <v>0</v>
      </c>
      <c r="H63" s="46">
        <v>0</v>
      </c>
      <c r="I63" s="46">
        <v>135766</v>
      </c>
      <c r="J63" s="46">
        <v>927149</v>
      </c>
      <c r="K63" s="46">
        <v>0</v>
      </c>
      <c r="L63" s="46">
        <v>0</v>
      </c>
      <c r="M63" s="46">
        <v>0</v>
      </c>
      <c r="N63" s="46">
        <f>SUM(D63:M63)</f>
        <v>1366078</v>
      </c>
      <c r="O63" s="47">
        <f t="shared" si="7"/>
        <v>22.1949666119677</v>
      </c>
      <c r="P63" s="9"/>
    </row>
    <row r="64" spans="1:16" ht="15.75">
      <c r="A64" s="29" t="s">
        <v>4</v>
      </c>
      <c r="B64" s="30"/>
      <c r="C64" s="31"/>
      <c r="D64" s="32">
        <f t="shared" ref="D64:M64" si="11">SUM(D65:D73)</f>
        <v>3410852</v>
      </c>
      <c r="E64" s="32">
        <f t="shared" si="11"/>
        <v>773154</v>
      </c>
      <c r="F64" s="32">
        <f t="shared" si="11"/>
        <v>50233</v>
      </c>
      <c r="G64" s="32">
        <f t="shared" si="11"/>
        <v>0</v>
      </c>
      <c r="H64" s="32">
        <f t="shared" si="11"/>
        <v>0</v>
      </c>
      <c r="I64" s="32">
        <f t="shared" si="11"/>
        <v>7684488</v>
      </c>
      <c r="J64" s="32">
        <f t="shared" si="11"/>
        <v>15181352</v>
      </c>
      <c r="K64" s="32">
        <f t="shared" si="11"/>
        <v>33163267</v>
      </c>
      <c r="L64" s="32">
        <f t="shared" si="11"/>
        <v>0</v>
      </c>
      <c r="M64" s="32">
        <f t="shared" si="11"/>
        <v>147075</v>
      </c>
      <c r="N64" s="32">
        <f>SUM(D64:M64)</f>
        <v>60410421</v>
      </c>
      <c r="O64" s="45">
        <f t="shared" si="7"/>
        <v>981.50125915936894</v>
      </c>
      <c r="P64" s="10"/>
    </row>
    <row r="65" spans="1:119">
      <c r="A65" s="12"/>
      <c r="B65" s="25">
        <v>361.1</v>
      </c>
      <c r="C65" s="20" t="s">
        <v>79</v>
      </c>
      <c r="D65" s="46">
        <v>712347</v>
      </c>
      <c r="E65" s="46">
        <v>301641</v>
      </c>
      <c r="F65" s="46">
        <v>27071</v>
      </c>
      <c r="G65" s="46">
        <v>0</v>
      </c>
      <c r="H65" s="46">
        <v>0</v>
      </c>
      <c r="I65" s="46">
        <v>2661695</v>
      </c>
      <c r="J65" s="46">
        <v>767415</v>
      </c>
      <c r="K65" s="46">
        <v>1169274</v>
      </c>
      <c r="L65" s="46">
        <v>0</v>
      </c>
      <c r="M65" s="46">
        <v>74169</v>
      </c>
      <c r="N65" s="46">
        <f>SUM(D65:M65)</f>
        <v>5713612</v>
      </c>
      <c r="O65" s="47">
        <f t="shared" si="7"/>
        <v>92.830297811499776</v>
      </c>
      <c r="P65" s="9"/>
    </row>
    <row r="66" spans="1:119">
      <c r="A66" s="12"/>
      <c r="B66" s="25">
        <v>361.2</v>
      </c>
      <c r="C66" s="20" t="s">
        <v>80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4760432</v>
      </c>
      <c r="L66" s="46">
        <v>0</v>
      </c>
      <c r="M66" s="46">
        <v>0</v>
      </c>
      <c r="N66" s="46">
        <f t="shared" ref="N66:N73" si="12">SUM(D66:M66)</f>
        <v>4760432</v>
      </c>
      <c r="O66" s="47">
        <f t="shared" si="7"/>
        <v>77.343774878552054</v>
      </c>
      <c r="P66" s="9"/>
    </row>
    <row r="67" spans="1:119">
      <c r="A67" s="12"/>
      <c r="B67" s="25">
        <v>361.4</v>
      </c>
      <c r="C67" s="20" t="s">
        <v>142</v>
      </c>
      <c r="D67" s="46">
        <v>1728618</v>
      </c>
      <c r="E67" s="46">
        <v>379441</v>
      </c>
      <c r="F67" s="46">
        <v>23162</v>
      </c>
      <c r="G67" s="46">
        <v>0</v>
      </c>
      <c r="H67" s="46">
        <v>0</v>
      </c>
      <c r="I67" s="46">
        <v>2667412</v>
      </c>
      <c r="J67" s="46">
        <v>751325</v>
      </c>
      <c r="K67" s="46">
        <v>3912107</v>
      </c>
      <c r="L67" s="46">
        <v>0</v>
      </c>
      <c r="M67" s="46">
        <v>72906</v>
      </c>
      <c r="N67" s="46">
        <f t="shared" si="12"/>
        <v>9534971</v>
      </c>
      <c r="O67" s="47">
        <f t="shared" si="7"/>
        <v>154.9167492566898</v>
      </c>
      <c r="P67" s="9"/>
    </row>
    <row r="68" spans="1:119">
      <c r="A68" s="12"/>
      <c r="B68" s="25">
        <v>362</v>
      </c>
      <c r="C68" s="20" t="s">
        <v>82</v>
      </c>
      <c r="D68" s="46">
        <v>137681</v>
      </c>
      <c r="E68" s="46">
        <v>0</v>
      </c>
      <c r="F68" s="46">
        <v>0</v>
      </c>
      <c r="G68" s="46">
        <v>0</v>
      </c>
      <c r="H68" s="46">
        <v>0</v>
      </c>
      <c r="I68" s="46">
        <v>920014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1057695</v>
      </c>
      <c r="O68" s="47">
        <f t="shared" si="7"/>
        <v>17.184600887098085</v>
      </c>
      <c r="P68" s="9"/>
    </row>
    <row r="69" spans="1:119">
      <c r="A69" s="12"/>
      <c r="B69" s="25">
        <v>364</v>
      </c>
      <c r="C69" s="20" t="s">
        <v>143</v>
      </c>
      <c r="D69" s="46">
        <v>5048</v>
      </c>
      <c r="E69" s="46">
        <v>0</v>
      </c>
      <c r="F69" s="46">
        <v>0</v>
      </c>
      <c r="G69" s="46">
        <v>0</v>
      </c>
      <c r="H69" s="46">
        <v>0</v>
      </c>
      <c r="I69" s="46">
        <v>242302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247350</v>
      </c>
      <c r="O69" s="47">
        <f t="shared" ref="O69:O76" si="13">(N69/O$78)</f>
        <v>4.0187492891842274</v>
      </c>
      <c r="P69" s="9"/>
    </row>
    <row r="70" spans="1:119">
      <c r="A70" s="12"/>
      <c r="B70" s="25">
        <v>365</v>
      </c>
      <c r="C70" s="20" t="s">
        <v>144</v>
      </c>
      <c r="D70" s="46">
        <v>308775</v>
      </c>
      <c r="E70" s="46">
        <v>0</v>
      </c>
      <c r="F70" s="46">
        <v>0</v>
      </c>
      <c r="G70" s="46">
        <v>0</v>
      </c>
      <c r="H70" s="46">
        <v>0</v>
      </c>
      <c r="I70" s="46">
        <v>-134650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174125</v>
      </c>
      <c r="O70" s="47">
        <f t="shared" si="13"/>
        <v>2.8290467757396547</v>
      </c>
      <c r="P70" s="9"/>
    </row>
    <row r="71" spans="1:119">
      <c r="A71" s="12"/>
      <c r="B71" s="25">
        <v>366</v>
      </c>
      <c r="C71" s="20" t="s">
        <v>85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3702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3702</v>
      </c>
      <c r="O71" s="47">
        <f t="shared" si="13"/>
        <v>6.0147199792035616E-2</v>
      </c>
      <c r="P71" s="9"/>
    </row>
    <row r="72" spans="1:119">
      <c r="A72" s="12"/>
      <c r="B72" s="25">
        <v>368</v>
      </c>
      <c r="C72" s="20" t="s">
        <v>87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23277912</v>
      </c>
      <c r="L72" s="46">
        <v>0</v>
      </c>
      <c r="M72" s="46">
        <v>0</v>
      </c>
      <c r="N72" s="46">
        <f t="shared" si="12"/>
        <v>23277912</v>
      </c>
      <c r="O72" s="47">
        <f t="shared" si="13"/>
        <v>378.20130302685664</v>
      </c>
      <c r="P72" s="9"/>
    </row>
    <row r="73" spans="1:119">
      <c r="A73" s="12"/>
      <c r="B73" s="25">
        <v>369.9</v>
      </c>
      <c r="C73" s="20" t="s">
        <v>89</v>
      </c>
      <c r="D73" s="46">
        <v>518383</v>
      </c>
      <c r="E73" s="46">
        <v>92072</v>
      </c>
      <c r="F73" s="46">
        <v>0</v>
      </c>
      <c r="G73" s="46">
        <v>0</v>
      </c>
      <c r="H73" s="46">
        <v>0</v>
      </c>
      <c r="I73" s="46">
        <v>1324013</v>
      </c>
      <c r="J73" s="46">
        <v>13662612</v>
      </c>
      <c r="K73" s="46">
        <v>43542</v>
      </c>
      <c r="L73" s="46">
        <v>0</v>
      </c>
      <c r="M73" s="46">
        <v>0</v>
      </c>
      <c r="N73" s="46">
        <f t="shared" si="12"/>
        <v>15640622</v>
      </c>
      <c r="O73" s="47">
        <f t="shared" si="13"/>
        <v>254.1165900339567</v>
      </c>
      <c r="P73" s="9"/>
    </row>
    <row r="74" spans="1:119" ht="15.75">
      <c r="A74" s="29" t="s">
        <v>58</v>
      </c>
      <c r="B74" s="30"/>
      <c r="C74" s="31"/>
      <c r="D74" s="32">
        <f t="shared" ref="D74:M74" si="14">SUM(D75:D75)</f>
        <v>23846422</v>
      </c>
      <c r="E74" s="32">
        <f t="shared" si="14"/>
        <v>0</v>
      </c>
      <c r="F74" s="32">
        <f t="shared" si="14"/>
        <v>2629571</v>
      </c>
      <c r="G74" s="32">
        <f t="shared" si="14"/>
        <v>0</v>
      </c>
      <c r="H74" s="32">
        <f t="shared" si="14"/>
        <v>0</v>
      </c>
      <c r="I74" s="32">
        <f t="shared" si="14"/>
        <v>1213605</v>
      </c>
      <c r="J74" s="32">
        <f t="shared" si="14"/>
        <v>0</v>
      </c>
      <c r="K74" s="32">
        <f t="shared" si="14"/>
        <v>0</v>
      </c>
      <c r="L74" s="32">
        <f t="shared" si="14"/>
        <v>0</v>
      </c>
      <c r="M74" s="32">
        <f t="shared" si="14"/>
        <v>885349</v>
      </c>
      <c r="N74" s="32">
        <f>SUM(D74:M74)</f>
        <v>28574947</v>
      </c>
      <c r="O74" s="45">
        <f t="shared" si="13"/>
        <v>464.26338364555068</v>
      </c>
      <c r="P74" s="9"/>
    </row>
    <row r="75" spans="1:119" ht="15.75" thickBot="1">
      <c r="A75" s="12"/>
      <c r="B75" s="25">
        <v>381</v>
      </c>
      <c r="C75" s="20" t="s">
        <v>90</v>
      </c>
      <c r="D75" s="46">
        <v>23846422</v>
      </c>
      <c r="E75" s="46">
        <v>0</v>
      </c>
      <c r="F75" s="46">
        <v>2629571</v>
      </c>
      <c r="G75" s="46">
        <v>0</v>
      </c>
      <c r="H75" s="46">
        <v>0</v>
      </c>
      <c r="I75" s="46">
        <v>1213605</v>
      </c>
      <c r="J75" s="46">
        <v>0</v>
      </c>
      <c r="K75" s="46">
        <v>0</v>
      </c>
      <c r="L75" s="46">
        <v>0</v>
      </c>
      <c r="M75" s="46">
        <v>885349</v>
      </c>
      <c r="N75" s="46">
        <f>SUM(D75:M75)</f>
        <v>28574947</v>
      </c>
      <c r="O75" s="47">
        <f t="shared" si="13"/>
        <v>464.26338364555068</v>
      </c>
      <c r="P75" s="9"/>
    </row>
    <row r="76" spans="1:119" ht="16.5" thickBot="1">
      <c r="A76" s="14" t="s">
        <v>74</v>
      </c>
      <c r="B76" s="23"/>
      <c r="C76" s="22"/>
      <c r="D76" s="15">
        <f t="shared" ref="D76:M76" si="15">SUM(D5,D16,D24,D43,D61,D64,D74)</f>
        <v>102998304</v>
      </c>
      <c r="E76" s="15">
        <f t="shared" si="15"/>
        <v>19936028</v>
      </c>
      <c r="F76" s="15">
        <f t="shared" si="15"/>
        <v>2679804</v>
      </c>
      <c r="G76" s="15">
        <f t="shared" si="15"/>
        <v>0</v>
      </c>
      <c r="H76" s="15">
        <f t="shared" si="15"/>
        <v>0</v>
      </c>
      <c r="I76" s="15">
        <f t="shared" si="15"/>
        <v>221144573</v>
      </c>
      <c r="J76" s="15">
        <f t="shared" si="15"/>
        <v>16108501</v>
      </c>
      <c r="K76" s="15">
        <f t="shared" si="15"/>
        <v>33163267</v>
      </c>
      <c r="L76" s="15">
        <f t="shared" si="15"/>
        <v>0</v>
      </c>
      <c r="M76" s="15">
        <f t="shared" si="15"/>
        <v>1564888</v>
      </c>
      <c r="N76" s="15">
        <f>SUM(D76:M76)</f>
        <v>397595365</v>
      </c>
      <c r="O76" s="38">
        <f t="shared" si="13"/>
        <v>6459.8184373426047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169</v>
      </c>
      <c r="M78" s="118"/>
      <c r="N78" s="118"/>
      <c r="O78" s="43">
        <v>61549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107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41420299</v>
      </c>
      <c r="E5" s="27">
        <f t="shared" si="0"/>
        <v>11011102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418603</v>
      </c>
      <c r="N5" s="28">
        <f>SUM(D5:M5)</f>
        <v>52850004</v>
      </c>
      <c r="O5" s="33">
        <f t="shared" ref="O5:O36" si="1">(N5/O$82)</f>
        <v>880.21724792645148</v>
      </c>
      <c r="P5" s="6"/>
    </row>
    <row r="6" spans="1:133">
      <c r="A6" s="12"/>
      <c r="B6" s="25">
        <v>311</v>
      </c>
      <c r="C6" s="20" t="s">
        <v>3</v>
      </c>
      <c r="D6" s="46">
        <v>27589980</v>
      </c>
      <c r="E6" s="46">
        <v>77669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418603</v>
      </c>
      <c r="N6" s="46">
        <f>SUM(D6:M6)</f>
        <v>28086252</v>
      </c>
      <c r="O6" s="47">
        <f t="shared" si="1"/>
        <v>467.77675627061058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2283073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2283073</v>
      </c>
      <c r="O7" s="47">
        <f t="shared" si="1"/>
        <v>38.024599447053731</v>
      </c>
      <c r="P7" s="9"/>
    </row>
    <row r="8" spans="1:133">
      <c r="A8" s="12"/>
      <c r="B8" s="25">
        <v>312.42</v>
      </c>
      <c r="C8" s="20" t="s">
        <v>152</v>
      </c>
      <c r="D8" s="46">
        <v>0</v>
      </c>
      <c r="E8" s="46">
        <v>1274232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1274232</v>
      </c>
      <c r="O8" s="47">
        <f t="shared" si="1"/>
        <v>21.222344358948735</v>
      </c>
      <c r="P8" s="9"/>
    </row>
    <row r="9" spans="1:133">
      <c r="A9" s="12"/>
      <c r="B9" s="25">
        <v>312.51</v>
      </c>
      <c r="C9" s="20" t="s">
        <v>99</v>
      </c>
      <c r="D9" s="46">
        <v>472989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472989</v>
      </c>
      <c r="O9" s="47">
        <f t="shared" si="1"/>
        <v>7.8776356550414706</v>
      </c>
      <c r="P9" s="9"/>
    </row>
    <row r="10" spans="1:133">
      <c r="A10" s="12"/>
      <c r="B10" s="25">
        <v>312.52</v>
      </c>
      <c r="C10" s="20" t="s">
        <v>131</v>
      </c>
      <c r="D10" s="46">
        <v>584333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584333</v>
      </c>
      <c r="O10" s="47">
        <f t="shared" si="1"/>
        <v>9.7320708837147336</v>
      </c>
      <c r="P10" s="9"/>
    </row>
    <row r="11" spans="1:133">
      <c r="A11" s="12"/>
      <c r="B11" s="25">
        <v>312.60000000000002</v>
      </c>
      <c r="C11" s="20" t="s">
        <v>166</v>
      </c>
      <c r="D11" s="46">
        <v>0</v>
      </c>
      <c r="E11" s="46">
        <v>7376128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7376128</v>
      </c>
      <c r="O11" s="47">
        <f t="shared" si="1"/>
        <v>122.84947203624129</v>
      </c>
      <c r="P11" s="9"/>
    </row>
    <row r="12" spans="1:133">
      <c r="A12" s="12"/>
      <c r="B12" s="25">
        <v>314.10000000000002</v>
      </c>
      <c r="C12" s="20" t="s">
        <v>14</v>
      </c>
      <c r="D12" s="46">
        <v>9531115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9531115</v>
      </c>
      <c r="O12" s="47">
        <f t="shared" si="1"/>
        <v>158.74079810799108</v>
      </c>
      <c r="P12" s="9"/>
    </row>
    <row r="13" spans="1:133">
      <c r="A13" s="12"/>
      <c r="B13" s="25">
        <v>314.8</v>
      </c>
      <c r="C13" s="20" t="s">
        <v>153</v>
      </c>
      <c r="D13" s="46">
        <v>236136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236136</v>
      </c>
      <c r="O13" s="47">
        <f t="shared" si="1"/>
        <v>3.9328470070950337</v>
      </c>
      <c r="P13" s="9"/>
    </row>
    <row r="14" spans="1:133">
      <c r="A14" s="12"/>
      <c r="B14" s="25">
        <v>315</v>
      </c>
      <c r="C14" s="20" t="s">
        <v>132</v>
      </c>
      <c r="D14" s="46">
        <v>2543312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2543312</v>
      </c>
      <c r="O14" s="47">
        <f t="shared" si="1"/>
        <v>42.358882115852239</v>
      </c>
      <c r="P14" s="9"/>
    </row>
    <row r="15" spans="1:133">
      <c r="A15" s="12"/>
      <c r="B15" s="25">
        <v>316</v>
      </c>
      <c r="C15" s="20" t="s">
        <v>133</v>
      </c>
      <c r="D15" s="46">
        <v>462434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462434</v>
      </c>
      <c r="O15" s="47">
        <f t="shared" si="1"/>
        <v>7.7018420439026016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3828575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1786983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5615558</v>
      </c>
      <c r="O16" s="45">
        <f t="shared" si="1"/>
        <v>93.527164318310511</v>
      </c>
      <c r="P16" s="10"/>
    </row>
    <row r="17" spans="1:16">
      <c r="A17" s="12"/>
      <c r="B17" s="25">
        <v>322</v>
      </c>
      <c r="C17" s="20" t="s">
        <v>0</v>
      </c>
      <c r="D17" s="46">
        <v>2485885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2485885</v>
      </c>
      <c r="O17" s="47">
        <f t="shared" si="1"/>
        <v>41.402434962193134</v>
      </c>
      <c r="P17" s="9"/>
    </row>
    <row r="18" spans="1:16">
      <c r="A18" s="12"/>
      <c r="B18" s="25">
        <v>323.10000000000002</v>
      </c>
      <c r="C18" s="20" t="s">
        <v>18</v>
      </c>
      <c r="D18" s="46">
        <v>500619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500619</v>
      </c>
      <c r="O18" s="47">
        <f t="shared" si="1"/>
        <v>8.3378135305286296</v>
      </c>
      <c r="P18" s="9"/>
    </row>
    <row r="19" spans="1:16">
      <c r="A19" s="12"/>
      <c r="B19" s="25">
        <v>323.39999999999998</v>
      </c>
      <c r="C19" s="20" t="s">
        <v>19</v>
      </c>
      <c r="D19" s="46">
        <v>422499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422499</v>
      </c>
      <c r="O19" s="47">
        <f t="shared" si="1"/>
        <v>7.0367242929949034</v>
      </c>
      <c r="P19" s="9"/>
    </row>
    <row r="20" spans="1:16">
      <c r="A20" s="12"/>
      <c r="B20" s="25">
        <v>324.11</v>
      </c>
      <c r="C20" s="20" t="s">
        <v>20</v>
      </c>
      <c r="D20" s="46">
        <v>76428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76428</v>
      </c>
      <c r="O20" s="47">
        <f t="shared" si="1"/>
        <v>1.2729089637253923</v>
      </c>
      <c r="P20" s="9"/>
    </row>
    <row r="21" spans="1:16">
      <c r="A21" s="12"/>
      <c r="B21" s="25">
        <v>324.12</v>
      </c>
      <c r="C21" s="20" t="s">
        <v>21</v>
      </c>
      <c r="D21" s="46">
        <v>234978</v>
      </c>
      <c r="E21" s="46">
        <v>0</v>
      </c>
      <c r="F21" s="46">
        <v>0</v>
      </c>
      <c r="G21" s="46">
        <v>0</v>
      </c>
      <c r="H21" s="46">
        <v>0</v>
      </c>
      <c r="I21" s="46">
        <v>17196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252174</v>
      </c>
      <c r="O21" s="47">
        <f t="shared" si="1"/>
        <v>4.1999600279804135</v>
      </c>
      <c r="P21" s="9"/>
    </row>
    <row r="22" spans="1:16">
      <c r="A22" s="12"/>
      <c r="B22" s="25">
        <v>324.70999999999998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1767967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1767967</v>
      </c>
      <c r="O22" s="47">
        <f t="shared" si="1"/>
        <v>29.445504813297358</v>
      </c>
      <c r="P22" s="9"/>
    </row>
    <row r="23" spans="1:16">
      <c r="A23" s="12"/>
      <c r="B23" s="25">
        <v>329</v>
      </c>
      <c r="C23" s="20" t="s">
        <v>25</v>
      </c>
      <c r="D23" s="46">
        <v>108166</v>
      </c>
      <c r="E23" s="46">
        <v>0</v>
      </c>
      <c r="F23" s="46">
        <v>0</v>
      </c>
      <c r="G23" s="46">
        <v>0</v>
      </c>
      <c r="H23" s="46">
        <v>0</v>
      </c>
      <c r="I23" s="46">
        <v>1820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109986</v>
      </c>
      <c r="O23" s="47">
        <f t="shared" si="1"/>
        <v>1.8318177275906866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SUM(D25:D44)</f>
        <v>8344206</v>
      </c>
      <c r="E24" s="32">
        <f t="shared" si="5"/>
        <v>2512477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5470931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16327614</v>
      </c>
      <c r="O24" s="45">
        <f t="shared" si="1"/>
        <v>271.93654441890675</v>
      </c>
      <c r="P24" s="10"/>
    </row>
    <row r="25" spans="1:16">
      <c r="A25" s="12"/>
      <c r="B25" s="25">
        <v>331.2</v>
      </c>
      <c r="C25" s="20" t="s">
        <v>26</v>
      </c>
      <c r="D25" s="46">
        <v>28770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28770</v>
      </c>
      <c r="O25" s="47">
        <f t="shared" si="1"/>
        <v>0.47916458479064655</v>
      </c>
      <c r="P25" s="9"/>
    </row>
    <row r="26" spans="1:16">
      <c r="A26" s="12"/>
      <c r="B26" s="25">
        <v>331.39</v>
      </c>
      <c r="C26" s="20" t="s">
        <v>30</v>
      </c>
      <c r="D26" s="46">
        <v>1556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1556</v>
      </c>
      <c r="O26" s="47">
        <f t="shared" si="1"/>
        <v>2.5915192698444424E-2</v>
      </c>
      <c r="P26" s="9"/>
    </row>
    <row r="27" spans="1:16">
      <c r="A27" s="12"/>
      <c r="B27" s="25">
        <v>331.42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2952369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2952369</v>
      </c>
      <c r="O27" s="47">
        <f t="shared" si="1"/>
        <v>49.171729789147598</v>
      </c>
      <c r="P27" s="9"/>
    </row>
    <row r="28" spans="1:16">
      <c r="A28" s="12"/>
      <c r="B28" s="25">
        <v>331.49</v>
      </c>
      <c r="C28" s="20" t="s">
        <v>33</v>
      </c>
      <c r="D28" s="46">
        <v>839358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839358</v>
      </c>
      <c r="O28" s="47">
        <f t="shared" si="1"/>
        <v>13.979514339962027</v>
      </c>
      <c r="P28" s="9"/>
    </row>
    <row r="29" spans="1:16">
      <c r="A29" s="12"/>
      <c r="B29" s="25">
        <v>331.5</v>
      </c>
      <c r="C29" s="20" t="s">
        <v>28</v>
      </c>
      <c r="D29" s="46">
        <v>577379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577379</v>
      </c>
      <c r="O29" s="47">
        <f t="shared" si="1"/>
        <v>9.6162519569634597</v>
      </c>
      <c r="P29" s="9"/>
    </row>
    <row r="30" spans="1:16">
      <c r="A30" s="12"/>
      <c r="B30" s="25">
        <v>334.2</v>
      </c>
      <c r="C30" s="20" t="s">
        <v>29</v>
      </c>
      <c r="D30" s="46">
        <v>4257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4257</v>
      </c>
      <c r="O30" s="47">
        <f t="shared" si="1"/>
        <v>7.0900369741181177E-2</v>
      </c>
      <c r="P30" s="9"/>
    </row>
    <row r="31" spans="1:16">
      <c r="A31" s="12"/>
      <c r="B31" s="25">
        <v>334.35</v>
      </c>
      <c r="C31" s="20" t="s">
        <v>154</v>
      </c>
      <c r="D31" s="46">
        <v>323998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323998</v>
      </c>
      <c r="O31" s="47">
        <f t="shared" si="1"/>
        <v>5.3961893341327736</v>
      </c>
      <c r="P31" s="9"/>
    </row>
    <row r="32" spans="1:16">
      <c r="A32" s="12"/>
      <c r="B32" s="25">
        <v>334.42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1820060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6">SUM(D32:M32)</f>
        <v>1820060</v>
      </c>
      <c r="O32" s="47">
        <f t="shared" si="1"/>
        <v>30.313114153425936</v>
      </c>
      <c r="P32" s="9"/>
    </row>
    <row r="33" spans="1:16">
      <c r="A33" s="12"/>
      <c r="B33" s="25">
        <v>334.49</v>
      </c>
      <c r="C33" s="20" t="s">
        <v>37</v>
      </c>
      <c r="D33" s="46">
        <v>12484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12484</v>
      </c>
      <c r="O33" s="47">
        <f t="shared" si="1"/>
        <v>0.20792112188134973</v>
      </c>
      <c r="P33" s="9"/>
    </row>
    <row r="34" spans="1:16">
      <c r="A34" s="12"/>
      <c r="B34" s="25">
        <v>334.7</v>
      </c>
      <c r="C34" s="20" t="s">
        <v>39</v>
      </c>
      <c r="D34" s="46">
        <v>11163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11163</v>
      </c>
      <c r="O34" s="47">
        <f t="shared" si="1"/>
        <v>0.1859198561007295</v>
      </c>
      <c r="P34" s="9"/>
    </row>
    <row r="35" spans="1:16">
      <c r="A35" s="12"/>
      <c r="B35" s="25">
        <v>334.9</v>
      </c>
      <c r="C35" s="20" t="s">
        <v>40</v>
      </c>
      <c r="D35" s="46">
        <v>4918</v>
      </c>
      <c r="E35" s="46">
        <v>2512477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2517395</v>
      </c>
      <c r="O35" s="47">
        <f t="shared" si="1"/>
        <v>41.927234269344794</v>
      </c>
      <c r="P35" s="9"/>
    </row>
    <row r="36" spans="1:16">
      <c r="A36" s="12"/>
      <c r="B36" s="25">
        <v>335.12</v>
      </c>
      <c r="C36" s="20" t="s">
        <v>134</v>
      </c>
      <c r="D36" s="46">
        <v>2061970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2061970</v>
      </c>
      <c r="O36" s="47">
        <f t="shared" si="1"/>
        <v>34.342127177642318</v>
      </c>
      <c r="P36" s="9"/>
    </row>
    <row r="37" spans="1:16">
      <c r="A37" s="12"/>
      <c r="B37" s="25">
        <v>335.14</v>
      </c>
      <c r="C37" s="20" t="s">
        <v>148</v>
      </c>
      <c r="D37" s="46">
        <v>47425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47425</v>
      </c>
      <c r="O37" s="47">
        <f t="shared" ref="O37:O68" si="7">(N37/O$82)</f>
        <v>0.78986376203324338</v>
      </c>
      <c r="P37" s="9"/>
    </row>
    <row r="38" spans="1:16">
      <c r="A38" s="12"/>
      <c r="B38" s="25">
        <v>335.15</v>
      </c>
      <c r="C38" s="20" t="s">
        <v>149</v>
      </c>
      <c r="D38" s="46">
        <v>13619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13619</v>
      </c>
      <c r="O38" s="47">
        <f t="shared" si="7"/>
        <v>0.22682455614403252</v>
      </c>
      <c r="P38" s="9"/>
    </row>
    <row r="39" spans="1:16">
      <c r="A39" s="12"/>
      <c r="B39" s="25">
        <v>335.18</v>
      </c>
      <c r="C39" s="20" t="s">
        <v>135</v>
      </c>
      <c r="D39" s="46">
        <v>4272370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4272370</v>
      </c>
      <c r="O39" s="47">
        <f t="shared" si="7"/>
        <v>71.156357216615035</v>
      </c>
      <c r="P39" s="9"/>
    </row>
    <row r="40" spans="1:16">
      <c r="A40" s="12"/>
      <c r="B40" s="25">
        <v>335.49</v>
      </c>
      <c r="C40" s="20" t="s">
        <v>155</v>
      </c>
      <c r="D40" s="46">
        <v>12613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12613</v>
      </c>
      <c r="O40" s="47">
        <f t="shared" si="7"/>
        <v>0.2100696179341128</v>
      </c>
      <c r="P40" s="9"/>
    </row>
    <row r="41" spans="1:16">
      <c r="A41" s="12"/>
      <c r="B41" s="25">
        <v>335.9</v>
      </c>
      <c r="C41" s="20" t="s">
        <v>156</v>
      </c>
      <c r="D41" s="46">
        <v>20970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20970</v>
      </c>
      <c r="O41" s="47">
        <f t="shared" si="7"/>
        <v>0.34925552113520536</v>
      </c>
      <c r="P41" s="9"/>
    </row>
    <row r="42" spans="1:16">
      <c r="A42" s="12"/>
      <c r="B42" s="25">
        <v>337.2</v>
      </c>
      <c r="C42" s="20" t="s">
        <v>46</v>
      </c>
      <c r="D42" s="46">
        <v>1000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1000</v>
      </c>
      <c r="O42" s="47">
        <f t="shared" si="7"/>
        <v>1.6655008160953999E-2</v>
      </c>
      <c r="P42" s="9"/>
    </row>
    <row r="43" spans="1:16">
      <c r="A43" s="12"/>
      <c r="B43" s="25">
        <v>337.4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698502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698502</v>
      </c>
      <c r="O43" s="47">
        <f t="shared" si="7"/>
        <v>11.633556510442689</v>
      </c>
      <c r="P43" s="9"/>
    </row>
    <row r="44" spans="1:16">
      <c r="A44" s="12"/>
      <c r="B44" s="25">
        <v>337.9</v>
      </c>
      <c r="C44" s="20" t="s">
        <v>51</v>
      </c>
      <c r="D44" s="46">
        <v>110356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110356</v>
      </c>
      <c r="O44" s="47">
        <f t="shared" si="7"/>
        <v>1.8379800806102395</v>
      </c>
      <c r="P44" s="9"/>
    </row>
    <row r="45" spans="1:16" ht="15.75">
      <c r="A45" s="29" t="s">
        <v>56</v>
      </c>
      <c r="B45" s="30"/>
      <c r="C45" s="31"/>
      <c r="D45" s="32">
        <f t="shared" ref="D45:M45" si="8">SUM(D46:D63)</f>
        <v>15362691</v>
      </c>
      <c r="E45" s="32">
        <f t="shared" si="8"/>
        <v>6054831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192098115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213515637</v>
      </c>
      <c r="O45" s="45">
        <f t="shared" si="7"/>
        <v>3556.1046767262915</v>
      </c>
      <c r="P45" s="10"/>
    </row>
    <row r="46" spans="1:16">
      <c r="A46" s="12"/>
      <c r="B46" s="25">
        <v>341.2</v>
      </c>
      <c r="C46" s="20" t="s">
        <v>136</v>
      </c>
      <c r="D46" s="46">
        <v>82938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3" si="9">SUM(D46:M46)</f>
        <v>82938</v>
      </c>
      <c r="O46" s="47">
        <f t="shared" si="7"/>
        <v>1.3813330668532027</v>
      </c>
      <c r="P46" s="9"/>
    </row>
    <row r="47" spans="1:16">
      <c r="A47" s="12"/>
      <c r="B47" s="25">
        <v>341.3</v>
      </c>
      <c r="C47" s="20" t="s">
        <v>157</v>
      </c>
      <c r="D47" s="46">
        <v>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</v>
      </c>
      <c r="O47" s="47">
        <f t="shared" si="7"/>
        <v>1.99860097931448E-4</v>
      </c>
      <c r="P47" s="9"/>
    </row>
    <row r="48" spans="1:16">
      <c r="A48" s="12"/>
      <c r="B48" s="25">
        <v>341.9</v>
      </c>
      <c r="C48" s="20" t="s">
        <v>137</v>
      </c>
      <c r="D48" s="46">
        <v>995435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995435</v>
      </c>
      <c r="O48" s="47">
        <f t="shared" si="7"/>
        <v>16.578978048699245</v>
      </c>
      <c r="P48" s="9"/>
    </row>
    <row r="49" spans="1:16">
      <c r="A49" s="12"/>
      <c r="B49" s="25">
        <v>342.1</v>
      </c>
      <c r="C49" s="20" t="s">
        <v>61</v>
      </c>
      <c r="D49" s="46">
        <v>1456725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1456725</v>
      </c>
      <c r="O49" s="47">
        <f t="shared" si="7"/>
        <v>24.261766763265715</v>
      </c>
      <c r="P49" s="9"/>
    </row>
    <row r="50" spans="1:16">
      <c r="A50" s="12"/>
      <c r="B50" s="25">
        <v>342.2</v>
      </c>
      <c r="C50" s="20" t="s">
        <v>62</v>
      </c>
      <c r="D50" s="46">
        <v>8124532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8124532</v>
      </c>
      <c r="O50" s="47">
        <f t="shared" si="7"/>
        <v>135.31414676393192</v>
      </c>
      <c r="P50" s="9"/>
    </row>
    <row r="51" spans="1:16">
      <c r="A51" s="12"/>
      <c r="B51" s="25">
        <v>343.1</v>
      </c>
      <c r="C51" s="20" t="s">
        <v>63</v>
      </c>
      <c r="D51" s="46">
        <v>3666132</v>
      </c>
      <c r="E51" s="46">
        <v>0</v>
      </c>
      <c r="F51" s="46">
        <v>0</v>
      </c>
      <c r="G51" s="46">
        <v>0</v>
      </c>
      <c r="H51" s="46">
        <v>0</v>
      </c>
      <c r="I51" s="46">
        <v>142187150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145853282</v>
      </c>
      <c r="O51" s="47">
        <f t="shared" si="7"/>
        <v>2429.1876020119248</v>
      </c>
      <c r="P51" s="9"/>
    </row>
    <row r="52" spans="1:16">
      <c r="A52" s="12"/>
      <c r="B52" s="25">
        <v>343.4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12463210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12463210</v>
      </c>
      <c r="O52" s="47">
        <f t="shared" si="7"/>
        <v>207.5748642616835</v>
      </c>
      <c r="P52" s="9"/>
    </row>
    <row r="53" spans="1:16">
      <c r="A53" s="12"/>
      <c r="B53" s="25">
        <v>343.6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29976415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29976415</v>
      </c>
      <c r="O53" s="47">
        <f t="shared" si="7"/>
        <v>499.25743646114387</v>
      </c>
      <c r="P53" s="9"/>
    </row>
    <row r="54" spans="1:16">
      <c r="A54" s="12"/>
      <c r="B54" s="25">
        <v>343.9</v>
      </c>
      <c r="C54" s="20" t="s">
        <v>66</v>
      </c>
      <c r="D54" s="46">
        <v>0</v>
      </c>
      <c r="E54" s="46">
        <v>6054831</v>
      </c>
      <c r="F54" s="46">
        <v>0</v>
      </c>
      <c r="G54" s="46">
        <v>0</v>
      </c>
      <c r="H54" s="46">
        <v>0</v>
      </c>
      <c r="I54" s="46">
        <v>5187897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11242728</v>
      </c>
      <c r="O54" s="47">
        <f t="shared" si="7"/>
        <v>187.24772659138603</v>
      </c>
      <c r="P54" s="9"/>
    </row>
    <row r="55" spans="1:16">
      <c r="A55" s="12"/>
      <c r="B55" s="25">
        <v>344.1</v>
      </c>
      <c r="C55" s="20" t="s">
        <v>138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210319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210319</v>
      </c>
      <c r="O55" s="47">
        <f t="shared" si="7"/>
        <v>3.502864661403684</v>
      </c>
      <c r="P55" s="9"/>
    </row>
    <row r="56" spans="1:16">
      <c r="A56" s="12"/>
      <c r="B56" s="25">
        <v>344.3</v>
      </c>
      <c r="C56" s="20" t="s">
        <v>139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342775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342775</v>
      </c>
      <c r="O56" s="47">
        <f t="shared" si="7"/>
        <v>5.7089204223710066</v>
      </c>
      <c r="P56" s="9"/>
    </row>
    <row r="57" spans="1:16">
      <c r="A57" s="12"/>
      <c r="B57" s="25">
        <v>344.5</v>
      </c>
      <c r="C57" s="20" t="s">
        <v>140</v>
      </c>
      <c r="D57" s="46">
        <v>132115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132115</v>
      </c>
      <c r="O57" s="47">
        <f t="shared" si="7"/>
        <v>2.2003764031844377</v>
      </c>
      <c r="P57" s="9"/>
    </row>
    <row r="58" spans="1:16">
      <c r="A58" s="12"/>
      <c r="B58" s="25">
        <v>345.1</v>
      </c>
      <c r="C58" s="20" t="s">
        <v>70</v>
      </c>
      <c r="D58" s="46">
        <v>135074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135074</v>
      </c>
      <c r="O58" s="47">
        <f t="shared" si="7"/>
        <v>2.2496585723327005</v>
      </c>
      <c r="P58" s="9"/>
    </row>
    <row r="59" spans="1:16">
      <c r="A59" s="12"/>
      <c r="B59" s="25">
        <v>347.2</v>
      </c>
      <c r="C59" s="20" t="s">
        <v>71</v>
      </c>
      <c r="D59" s="46">
        <v>157001</v>
      </c>
      <c r="E59" s="46">
        <v>0</v>
      </c>
      <c r="F59" s="46">
        <v>0</v>
      </c>
      <c r="G59" s="46">
        <v>0</v>
      </c>
      <c r="H59" s="46">
        <v>0</v>
      </c>
      <c r="I59" s="46">
        <v>1440564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1597565</v>
      </c>
      <c r="O59" s="47">
        <f t="shared" si="7"/>
        <v>26.607458112654474</v>
      </c>
      <c r="P59" s="9"/>
    </row>
    <row r="60" spans="1:16">
      <c r="A60" s="12"/>
      <c r="B60" s="25">
        <v>347.4</v>
      </c>
      <c r="C60" s="20" t="s">
        <v>158</v>
      </c>
      <c r="D60" s="46">
        <v>34290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34290</v>
      </c>
      <c r="O60" s="47">
        <f t="shared" si="7"/>
        <v>0.57110022983911257</v>
      </c>
      <c r="P60" s="9"/>
    </row>
    <row r="61" spans="1:16">
      <c r="A61" s="12"/>
      <c r="B61" s="25">
        <v>347.5</v>
      </c>
      <c r="C61" s="20" t="s">
        <v>72</v>
      </c>
      <c r="D61" s="46">
        <v>75412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75412</v>
      </c>
      <c r="O61" s="47">
        <f t="shared" si="7"/>
        <v>1.2559874754338629</v>
      </c>
      <c r="P61" s="9"/>
    </row>
    <row r="62" spans="1:16">
      <c r="A62" s="12"/>
      <c r="B62" s="25">
        <v>347.9</v>
      </c>
      <c r="C62" s="20" t="s">
        <v>73</v>
      </c>
      <c r="D62" s="46">
        <v>285938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285938</v>
      </c>
      <c r="O62" s="47">
        <f t="shared" si="7"/>
        <v>4.7622997235268647</v>
      </c>
      <c r="P62" s="9"/>
    </row>
    <row r="63" spans="1:16">
      <c r="A63" s="12"/>
      <c r="B63" s="25">
        <v>349</v>
      </c>
      <c r="C63" s="20" t="s">
        <v>1</v>
      </c>
      <c r="D63" s="46">
        <v>217087</v>
      </c>
      <c r="E63" s="46">
        <v>0</v>
      </c>
      <c r="F63" s="46">
        <v>0</v>
      </c>
      <c r="G63" s="46">
        <v>0</v>
      </c>
      <c r="H63" s="46">
        <v>0</v>
      </c>
      <c r="I63" s="46">
        <v>289785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506872</v>
      </c>
      <c r="O63" s="47">
        <f t="shared" si="7"/>
        <v>8.4419572965590746</v>
      </c>
      <c r="P63" s="9"/>
    </row>
    <row r="64" spans="1:16" ht="15.75">
      <c r="A64" s="29" t="s">
        <v>57</v>
      </c>
      <c r="B64" s="30"/>
      <c r="C64" s="31"/>
      <c r="D64" s="32">
        <f t="shared" ref="D64:M64" si="10">SUM(D65:D66)</f>
        <v>1212005</v>
      </c>
      <c r="E64" s="32">
        <f t="shared" si="10"/>
        <v>0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62072</v>
      </c>
      <c r="J64" s="32">
        <f t="shared" si="10"/>
        <v>911386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>SUM(D64:M64)</f>
        <v>2185463</v>
      </c>
      <c r="O64" s="45">
        <f t="shared" si="7"/>
        <v>36.398904100463007</v>
      </c>
      <c r="P64" s="10"/>
    </row>
    <row r="65" spans="1:119">
      <c r="A65" s="13"/>
      <c r="B65" s="39">
        <v>351.4</v>
      </c>
      <c r="C65" s="21" t="s">
        <v>159</v>
      </c>
      <c r="D65" s="46">
        <v>336903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336903</v>
      </c>
      <c r="O65" s="47">
        <f t="shared" si="7"/>
        <v>5.6111222144498853</v>
      </c>
      <c r="P65" s="9"/>
    </row>
    <row r="66" spans="1:119">
      <c r="A66" s="13"/>
      <c r="B66" s="39">
        <v>359</v>
      </c>
      <c r="C66" s="21" t="s">
        <v>77</v>
      </c>
      <c r="D66" s="46">
        <v>875102</v>
      </c>
      <c r="E66" s="46">
        <v>0</v>
      </c>
      <c r="F66" s="46">
        <v>0</v>
      </c>
      <c r="G66" s="46">
        <v>0</v>
      </c>
      <c r="H66" s="46">
        <v>0</v>
      </c>
      <c r="I66" s="46">
        <v>62072</v>
      </c>
      <c r="J66" s="46">
        <v>911386</v>
      </c>
      <c r="K66" s="46">
        <v>0</v>
      </c>
      <c r="L66" s="46">
        <v>0</v>
      </c>
      <c r="M66" s="46">
        <v>0</v>
      </c>
      <c r="N66" s="46">
        <f>SUM(D66:M66)</f>
        <v>1848560</v>
      </c>
      <c r="O66" s="47">
        <f t="shared" si="7"/>
        <v>30.787781886013125</v>
      </c>
      <c r="P66" s="9"/>
    </row>
    <row r="67" spans="1:119" ht="15.75">
      <c r="A67" s="29" t="s">
        <v>4</v>
      </c>
      <c r="B67" s="30"/>
      <c r="C67" s="31"/>
      <c r="D67" s="32">
        <f t="shared" ref="D67:M67" si="11">SUM(D68:D77)</f>
        <v>1608749</v>
      </c>
      <c r="E67" s="32">
        <f t="shared" si="11"/>
        <v>52346</v>
      </c>
      <c r="F67" s="32">
        <f t="shared" si="11"/>
        <v>13088</v>
      </c>
      <c r="G67" s="32">
        <f t="shared" si="11"/>
        <v>0</v>
      </c>
      <c r="H67" s="32">
        <f t="shared" si="11"/>
        <v>0</v>
      </c>
      <c r="I67" s="32">
        <f t="shared" si="11"/>
        <v>11695460</v>
      </c>
      <c r="J67" s="32">
        <f t="shared" si="11"/>
        <v>13146933</v>
      </c>
      <c r="K67" s="32">
        <f t="shared" si="11"/>
        <v>44077509</v>
      </c>
      <c r="L67" s="32">
        <f t="shared" si="11"/>
        <v>0</v>
      </c>
      <c r="M67" s="32">
        <f t="shared" si="11"/>
        <v>252</v>
      </c>
      <c r="N67" s="32">
        <f>SUM(D67:M67)</f>
        <v>70594337</v>
      </c>
      <c r="O67" s="45">
        <f t="shared" si="7"/>
        <v>1175.7492588521368</v>
      </c>
      <c r="P67" s="10"/>
    </row>
    <row r="68" spans="1:119">
      <c r="A68" s="12"/>
      <c r="B68" s="25">
        <v>361.1</v>
      </c>
      <c r="C68" s="20" t="s">
        <v>79</v>
      </c>
      <c r="D68" s="46">
        <v>849364</v>
      </c>
      <c r="E68" s="46">
        <v>246561</v>
      </c>
      <c r="F68" s="46">
        <v>36062</v>
      </c>
      <c r="G68" s="46">
        <v>0</v>
      </c>
      <c r="H68" s="46">
        <v>0</v>
      </c>
      <c r="I68" s="46">
        <v>2284055</v>
      </c>
      <c r="J68" s="46">
        <v>640390</v>
      </c>
      <c r="K68" s="46">
        <v>1042833</v>
      </c>
      <c r="L68" s="46">
        <v>0</v>
      </c>
      <c r="M68" s="46">
        <v>54981</v>
      </c>
      <c r="N68" s="46">
        <f>SUM(D68:M68)</f>
        <v>5154246</v>
      </c>
      <c r="O68" s="47">
        <f t="shared" si="7"/>
        <v>85.844009193564503</v>
      </c>
      <c r="P68" s="9"/>
    </row>
    <row r="69" spans="1:119">
      <c r="A69" s="12"/>
      <c r="B69" s="25">
        <v>361.2</v>
      </c>
      <c r="C69" s="20" t="s">
        <v>80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3778610</v>
      </c>
      <c r="L69" s="46">
        <v>0</v>
      </c>
      <c r="M69" s="46">
        <v>0</v>
      </c>
      <c r="N69" s="46">
        <f t="shared" ref="N69:N77" si="12">SUM(D69:M69)</f>
        <v>3778610</v>
      </c>
      <c r="O69" s="47">
        <f t="shared" ref="O69:O80" si="13">(N69/O$82)</f>
        <v>62.932780387062387</v>
      </c>
      <c r="P69" s="9"/>
    </row>
    <row r="70" spans="1:119">
      <c r="A70" s="12"/>
      <c r="B70" s="25">
        <v>361.4</v>
      </c>
      <c r="C70" s="20" t="s">
        <v>142</v>
      </c>
      <c r="D70" s="46">
        <v>-812965</v>
      </c>
      <c r="E70" s="46">
        <v>-237019</v>
      </c>
      <c r="F70" s="46">
        <v>-22974</v>
      </c>
      <c r="G70" s="46">
        <v>0</v>
      </c>
      <c r="H70" s="46">
        <v>0</v>
      </c>
      <c r="I70" s="46">
        <v>-2221925</v>
      </c>
      <c r="J70" s="46">
        <v>-613158</v>
      </c>
      <c r="K70" s="46">
        <v>14051433</v>
      </c>
      <c r="L70" s="46">
        <v>0</v>
      </c>
      <c r="M70" s="46">
        <v>-54729</v>
      </c>
      <c r="N70" s="46">
        <f t="shared" si="12"/>
        <v>10088663</v>
      </c>
      <c r="O70" s="47">
        <f t="shared" si="13"/>
        <v>168.02676459811465</v>
      </c>
      <c r="P70" s="9"/>
    </row>
    <row r="71" spans="1:119">
      <c r="A71" s="12"/>
      <c r="B71" s="25">
        <v>362</v>
      </c>
      <c r="C71" s="20" t="s">
        <v>82</v>
      </c>
      <c r="D71" s="46">
        <v>126690</v>
      </c>
      <c r="E71" s="46">
        <v>0</v>
      </c>
      <c r="F71" s="46">
        <v>0</v>
      </c>
      <c r="G71" s="46">
        <v>0</v>
      </c>
      <c r="H71" s="46">
        <v>0</v>
      </c>
      <c r="I71" s="46">
        <v>940602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1067292</v>
      </c>
      <c r="O71" s="47">
        <f t="shared" si="13"/>
        <v>17.775756970120916</v>
      </c>
      <c r="P71" s="9"/>
    </row>
    <row r="72" spans="1:119">
      <c r="A72" s="12"/>
      <c r="B72" s="25">
        <v>364</v>
      </c>
      <c r="C72" s="20" t="s">
        <v>143</v>
      </c>
      <c r="D72" s="46">
        <v>174538</v>
      </c>
      <c r="E72" s="46">
        <v>0</v>
      </c>
      <c r="F72" s="46">
        <v>0</v>
      </c>
      <c r="G72" s="46">
        <v>0</v>
      </c>
      <c r="H72" s="46">
        <v>0</v>
      </c>
      <c r="I72" s="46">
        <v>155174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329712</v>
      </c>
      <c r="O72" s="47">
        <f t="shared" si="13"/>
        <v>5.4913560507644652</v>
      </c>
      <c r="P72" s="9"/>
    </row>
    <row r="73" spans="1:119">
      <c r="A73" s="12"/>
      <c r="B73" s="25">
        <v>365</v>
      </c>
      <c r="C73" s="20" t="s">
        <v>144</v>
      </c>
      <c r="D73" s="46">
        <v>325014</v>
      </c>
      <c r="E73" s="46">
        <v>0</v>
      </c>
      <c r="F73" s="46">
        <v>0</v>
      </c>
      <c r="G73" s="46">
        <v>0</v>
      </c>
      <c r="H73" s="46">
        <v>0</v>
      </c>
      <c r="I73" s="46">
        <v>23162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348176</v>
      </c>
      <c r="O73" s="47">
        <f t="shared" si="13"/>
        <v>5.7988741214483195</v>
      </c>
      <c r="P73" s="9"/>
    </row>
    <row r="74" spans="1:119">
      <c r="A74" s="12"/>
      <c r="B74" s="25">
        <v>366</v>
      </c>
      <c r="C74" s="20" t="s">
        <v>85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1844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2"/>
        <v>1844</v>
      </c>
      <c r="O74" s="47">
        <f t="shared" si="13"/>
        <v>3.0711835048799173E-2</v>
      </c>
      <c r="P74" s="9"/>
    </row>
    <row r="75" spans="1:119">
      <c r="A75" s="12"/>
      <c r="B75" s="25">
        <v>368</v>
      </c>
      <c r="C75" s="20" t="s">
        <v>87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25188999</v>
      </c>
      <c r="L75" s="46">
        <v>0</v>
      </c>
      <c r="M75" s="46">
        <v>0</v>
      </c>
      <c r="N75" s="46">
        <f t="shared" si="12"/>
        <v>25188999</v>
      </c>
      <c r="O75" s="47">
        <f t="shared" si="13"/>
        <v>419.52298391126214</v>
      </c>
      <c r="P75" s="9"/>
    </row>
    <row r="76" spans="1:119">
      <c r="A76" s="12"/>
      <c r="B76" s="25">
        <v>369.3</v>
      </c>
      <c r="C76" s="20" t="s">
        <v>88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1700000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2"/>
        <v>1700000</v>
      </c>
      <c r="O76" s="47">
        <f t="shared" si="13"/>
        <v>28.313513873621798</v>
      </c>
      <c r="P76" s="9"/>
    </row>
    <row r="77" spans="1:119">
      <c r="A77" s="12"/>
      <c r="B77" s="25">
        <v>369.9</v>
      </c>
      <c r="C77" s="20" t="s">
        <v>89</v>
      </c>
      <c r="D77" s="46">
        <v>946108</v>
      </c>
      <c r="E77" s="46">
        <v>42804</v>
      </c>
      <c r="F77" s="46">
        <v>0</v>
      </c>
      <c r="G77" s="46">
        <v>0</v>
      </c>
      <c r="H77" s="46">
        <v>0</v>
      </c>
      <c r="I77" s="46">
        <v>8812548</v>
      </c>
      <c r="J77" s="46">
        <v>13119701</v>
      </c>
      <c r="K77" s="46">
        <v>15634</v>
      </c>
      <c r="L77" s="46">
        <v>0</v>
      </c>
      <c r="M77" s="46">
        <v>0</v>
      </c>
      <c r="N77" s="46">
        <f t="shared" si="12"/>
        <v>22936795</v>
      </c>
      <c r="O77" s="47">
        <f t="shared" si="13"/>
        <v>382.01250791112886</v>
      </c>
      <c r="P77" s="9"/>
    </row>
    <row r="78" spans="1:119" ht="15.75">
      <c r="A78" s="29" t="s">
        <v>58</v>
      </c>
      <c r="B78" s="30"/>
      <c r="C78" s="31"/>
      <c r="D78" s="32">
        <f t="shared" ref="D78:M78" si="14">SUM(D79:D79)</f>
        <v>16314844</v>
      </c>
      <c r="E78" s="32">
        <f t="shared" si="14"/>
        <v>6283</v>
      </c>
      <c r="F78" s="32">
        <f t="shared" si="14"/>
        <v>3368798</v>
      </c>
      <c r="G78" s="32">
        <f t="shared" si="14"/>
        <v>0</v>
      </c>
      <c r="H78" s="32">
        <f t="shared" si="14"/>
        <v>0</v>
      </c>
      <c r="I78" s="32">
        <f t="shared" si="14"/>
        <v>1389823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1315029</v>
      </c>
      <c r="N78" s="32">
        <f>SUM(D78:M78)</f>
        <v>22394777</v>
      </c>
      <c r="O78" s="45">
        <f t="shared" si="13"/>
        <v>372.98519369774493</v>
      </c>
      <c r="P78" s="9"/>
    </row>
    <row r="79" spans="1:119" ht="15.75" thickBot="1">
      <c r="A79" s="12"/>
      <c r="B79" s="25">
        <v>381</v>
      </c>
      <c r="C79" s="20" t="s">
        <v>90</v>
      </c>
      <c r="D79" s="46">
        <v>16314844</v>
      </c>
      <c r="E79" s="46">
        <v>6283</v>
      </c>
      <c r="F79" s="46">
        <v>3368798</v>
      </c>
      <c r="G79" s="46">
        <v>0</v>
      </c>
      <c r="H79" s="46">
        <v>0</v>
      </c>
      <c r="I79" s="46">
        <v>1389823</v>
      </c>
      <c r="J79" s="46">
        <v>0</v>
      </c>
      <c r="K79" s="46">
        <v>0</v>
      </c>
      <c r="L79" s="46">
        <v>0</v>
      </c>
      <c r="M79" s="46">
        <v>1315029</v>
      </c>
      <c r="N79" s="46">
        <f>SUM(D79:M79)</f>
        <v>22394777</v>
      </c>
      <c r="O79" s="47">
        <f t="shared" si="13"/>
        <v>372.98519369774493</v>
      </c>
      <c r="P79" s="9"/>
    </row>
    <row r="80" spans="1:119" ht="16.5" thickBot="1">
      <c r="A80" s="14" t="s">
        <v>74</v>
      </c>
      <c r="B80" s="23"/>
      <c r="C80" s="22"/>
      <c r="D80" s="15">
        <f t="shared" ref="D80:M80" si="15">SUM(D5,D16,D24,D45,D64,D67,D78)</f>
        <v>88091369</v>
      </c>
      <c r="E80" s="15">
        <f t="shared" si="15"/>
        <v>19637039</v>
      </c>
      <c r="F80" s="15">
        <f t="shared" si="15"/>
        <v>3381886</v>
      </c>
      <c r="G80" s="15">
        <f t="shared" si="15"/>
        <v>0</v>
      </c>
      <c r="H80" s="15">
        <f t="shared" si="15"/>
        <v>0</v>
      </c>
      <c r="I80" s="15">
        <f t="shared" si="15"/>
        <v>212503384</v>
      </c>
      <c r="J80" s="15">
        <f t="shared" si="15"/>
        <v>14058319</v>
      </c>
      <c r="K80" s="15">
        <f t="shared" si="15"/>
        <v>44077509</v>
      </c>
      <c r="L80" s="15">
        <f t="shared" si="15"/>
        <v>0</v>
      </c>
      <c r="M80" s="15">
        <f t="shared" si="15"/>
        <v>1733884</v>
      </c>
      <c r="N80" s="15">
        <f>SUM(D80:M80)</f>
        <v>383483390</v>
      </c>
      <c r="O80" s="38">
        <f t="shared" si="13"/>
        <v>6386.9189900403053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167</v>
      </c>
      <c r="M82" s="118"/>
      <c r="N82" s="118"/>
      <c r="O82" s="43">
        <v>60042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107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39155888</v>
      </c>
      <c r="E5" s="27">
        <f t="shared" si="0"/>
        <v>8377632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293107</v>
      </c>
      <c r="N5" s="28">
        <f>SUM(D5:M5)</f>
        <v>47826627</v>
      </c>
      <c r="O5" s="33">
        <f t="shared" ref="O5:O36" si="1">(N5/O$78)</f>
        <v>801.54566937051686</v>
      </c>
      <c r="P5" s="6"/>
    </row>
    <row r="6" spans="1:133">
      <c r="A6" s="12"/>
      <c r="B6" s="25">
        <v>311</v>
      </c>
      <c r="C6" s="20" t="s">
        <v>3</v>
      </c>
      <c r="D6" s="46">
        <v>26213160</v>
      </c>
      <c r="E6" s="46">
        <v>73272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293107</v>
      </c>
      <c r="N6" s="46">
        <f>SUM(D6:M6)</f>
        <v>26579539</v>
      </c>
      <c r="O6" s="47">
        <f t="shared" si="1"/>
        <v>445.45717972782734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2123735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2123735</v>
      </c>
      <c r="O7" s="47">
        <f t="shared" si="1"/>
        <v>35.592528658577464</v>
      </c>
      <c r="P7" s="9"/>
    </row>
    <row r="8" spans="1:133">
      <c r="A8" s="12"/>
      <c r="B8" s="25">
        <v>312.42</v>
      </c>
      <c r="C8" s="20" t="s">
        <v>152</v>
      </c>
      <c r="D8" s="46">
        <v>0</v>
      </c>
      <c r="E8" s="46">
        <v>1400230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1400230</v>
      </c>
      <c r="O8" s="47">
        <f t="shared" si="1"/>
        <v>23.467017496815714</v>
      </c>
      <c r="P8" s="9"/>
    </row>
    <row r="9" spans="1:133">
      <c r="A9" s="12"/>
      <c r="B9" s="25">
        <v>312.51</v>
      </c>
      <c r="C9" s="20" t="s">
        <v>99</v>
      </c>
      <c r="D9" s="46">
        <v>434616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434616</v>
      </c>
      <c r="O9" s="47">
        <f t="shared" si="1"/>
        <v>7.2839042702956363</v>
      </c>
      <c r="P9" s="9"/>
    </row>
    <row r="10" spans="1:133">
      <c r="A10" s="12"/>
      <c r="B10" s="25">
        <v>312.52</v>
      </c>
      <c r="C10" s="20" t="s">
        <v>131</v>
      </c>
      <c r="D10" s="46">
        <v>530026</v>
      </c>
      <c r="E10" s="46">
        <v>4780395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5310421</v>
      </c>
      <c r="O10" s="47">
        <f t="shared" si="1"/>
        <v>88.999480458537235</v>
      </c>
      <c r="P10" s="9"/>
    </row>
    <row r="11" spans="1:133">
      <c r="A11" s="12"/>
      <c r="B11" s="25">
        <v>314.10000000000002</v>
      </c>
      <c r="C11" s="20" t="s">
        <v>14</v>
      </c>
      <c r="D11" s="46">
        <v>8851526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8851526</v>
      </c>
      <c r="O11" s="47">
        <f t="shared" si="1"/>
        <v>148.34628276463096</v>
      </c>
      <c r="P11" s="9"/>
    </row>
    <row r="12" spans="1:133">
      <c r="A12" s="12"/>
      <c r="B12" s="25">
        <v>314.8</v>
      </c>
      <c r="C12" s="20" t="s">
        <v>153</v>
      </c>
      <c r="D12" s="46">
        <v>232205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232205</v>
      </c>
      <c r="O12" s="47">
        <f t="shared" si="1"/>
        <v>3.8916169471073272</v>
      </c>
      <c r="P12" s="9"/>
    </row>
    <row r="13" spans="1:133">
      <c r="A13" s="12"/>
      <c r="B13" s="25">
        <v>315</v>
      </c>
      <c r="C13" s="20" t="s">
        <v>132</v>
      </c>
      <c r="D13" s="46">
        <v>2467314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2467314</v>
      </c>
      <c r="O13" s="47">
        <f t="shared" si="1"/>
        <v>41.350707246765438</v>
      </c>
      <c r="P13" s="9"/>
    </row>
    <row r="14" spans="1:133">
      <c r="A14" s="12"/>
      <c r="B14" s="25">
        <v>316</v>
      </c>
      <c r="C14" s="20" t="s">
        <v>133</v>
      </c>
      <c r="D14" s="46">
        <v>427041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427041</v>
      </c>
      <c r="O14" s="47">
        <f t="shared" si="1"/>
        <v>7.1569517999597778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SUM(D16:D21)</f>
        <v>2860444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19000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2879444</v>
      </c>
      <c r="O15" s="45">
        <f t="shared" si="1"/>
        <v>48.257759603137359</v>
      </c>
      <c r="P15" s="10"/>
    </row>
    <row r="16" spans="1:133">
      <c r="A16" s="12"/>
      <c r="B16" s="25">
        <v>322</v>
      </c>
      <c r="C16" s="20" t="s">
        <v>0</v>
      </c>
      <c r="D16" s="46">
        <v>1667918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1667918</v>
      </c>
      <c r="O16" s="47">
        <f t="shared" si="1"/>
        <v>27.953308305959645</v>
      </c>
      <c r="P16" s="9"/>
    </row>
    <row r="17" spans="1:16">
      <c r="A17" s="12"/>
      <c r="B17" s="25">
        <v>323.10000000000002</v>
      </c>
      <c r="C17" s="20" t="s">
        <v>18</v>
      </c>
      <c r="D17" s="46">
        <v>507360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507360</v>
      </c>
      <c r="O17" s="47">
        <f t="shared" si="1"/>
        <v>8.5030502111684658</v>
      </c>
      <c r="P17" s="9"/>
    </row>
    <row r="18" spans="1:16">
      <c r="A18" s="12"/>
      <c r="B18" s="25">
        <v>323.39999999999998</v>
      </c>
      <c r="C18" s="20" t="s">
        <v>19</v>
      </c>
      <c r="D18" s="46">
        <v>377633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377633</v>
      </c>
      <c r="O18" s="47">
        <f t="shared" si="1"/>
        <v>6.3289032647315144</v>
      </c>
      <c r="P18" s="9"/>
    </row>
    <row r="19" spans="1:16">
      <c r="A19" s="12"/>
      <c r="B19" s="25">
        <v>324.11</v>
      </c>
      <c r="C19" s="20" t="s">
        <v>20</v>
      </c>
      <c r="D19" s="46">
        <v>47478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47478</v>
      </c>
      <c r="O19" s="47">
        <f t="shared" si="1"/>
        <v>0.79570288932090905</v>
      </c>
      <c r="P19" s="9"/>
    </row>
    <row r="20" spans="1:16">
      <c r="A20" s="12"/>
      <c r="B20" s="25">
        <v>324.12</v>
      </c>
      <c r="C20" s="20" t="s">
        <v>21</v>
      </c>
      <c r="D20" s="46">
        <v>179041</v>
      </c>
      <c r="E20" s="46">
        <v>0</v>
      </c>
      <c r="F20" s="46">
        <v>0</v>
      </c>
      <c r="G20" s="46">
        <v>0</v>
      </c>
      <c r="H20" s="46">
        <v>0</v>
      </c>
      <c r="I20" s="46">
        <v>17460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196501</v>
      </c>
      <c r="O20" s="47">
        <f t="shared" si="1"/>
        <v>3.2932392572233025</v>
      </c>
      <c r="P20" s="9"/>
    </row>
    <row r="21" spans="1:16">
      <c r="A21" s="12"/>
      <c r="B21" s="25">
        <v>329</v>
      </c>
      <c r="C21" s="20" t="s">
        <v>25</v>
      </c>
      <c r="D21" s="46">
        <v>81014</v>
      </c>
      <c r="E21" s="46">
        <v>0</v>
      </c>
      <c r="F21" s="46">
        <v>0</v>
      </c>
      <c r="G21" s="46">
        <v>0</v>
      </c>
      <c r="H21" s="46">
        <v>0</v>
      </c>
      <c r="I21" s="46">
        <v>1540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82554</v>
      </c>
      <c r="O21" s="47">
        <f t="shared" si="1"/>
        <v>1.3835556747335256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SUM(D23:D41)</f>
        <v>9239754</v>
      </c>
      <c r="E22" s="32">
        <f t="shared" si="5"/>
        <v>2079260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9807825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21126839</v>
      </c>
      <c r="O22" s="45">
        <f t="shared" si="1"/>
        <v>354.07318830864114</v>
      </c>
      <c r="P22" s="10"/>
    </row>
    <row r="23" spans="1:16">
      <c r="A23" s="12"/>
      <c r="B23" s="25">
        <v>331.2</v>
      </c>
      <c r="C23" s="20" t="s">
        <v>26</v>
      </c>
      <c r="D23" s="46">
        <v>110652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110652</v>
      </c>
      <c r="O23" s="47">
        <f t="shared" si="1"/>
        <v>1.8544613528189313</v>
      </c>
      <c r="P23" s="9"/>
    </row>
    <row r="24" spans="1:16">
      <c r="A24" s="12"/>
      <c r="B24" s="25">
        <v>331.39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2269148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2269148</v>
      </c>
      <c r="O24" s="47">
        <f t="shared" si="1"/>
        <v>38.029563585171282</v>
      </c>
      <c r="P24" s="9"/>
    </row>
    <row r="25" spans="1:16">
      <c r="A25" s="12"/>
      <c r="B25" s="25">
        <v>331.42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2739807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2739807</v>
      </c>
      <c r="O25" s="47">
        <f t="shared" si="1"/>
        <v>45.917526982637263</v>
      </c>
      <c r="P25" s="9"/>
    </row>
    <row r="26" spans="1:16">
      <c r="A26" s="12"/>
      <c r="B26" s="25">
        <v>331.49</v>
      </c>
      <c r="C26" s="20" t="s">
        <v>33</v>
      </c>
      <c r="D26" s="46">
        <v>1579527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1579527</v>
      </c>
      <c r="O26" s="47">
        <f t="shared" si="1"/>
        <v>26.471928001608902</v>
      </c>
      <c r="P26" s="9"/>
    </row>
    <row r="27" spans="1:16">
      <c r="A27" s="12"/>
      <c r="B27" s="25">
        <v>331.5</v>
      </c>
      <c r="C27" s="20" t="s">
        <v>28</v>
      </c>
      <c r="D27" s="46">
        <v>453904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453904</v>
      </c>
      <c r="O27" s="47">
        <f t="shared" si="1"/>
        <v>7.607159616544882</v>
      </c>
      <c r="P27" s="9"/>
    </row>
    <row r="28" spans="1:16">
      <c r="A28" s="12"/>
      <c r="B28" s="25">
        <v>334.2</v>
      </c>
      <c r="C28" s="20" t="s">
        <v>29</v>
      </c>
      <c r="D28" s="46">
        <v>22529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22529</v>
      </c>
      <c r="O28" s="47">
        <f t="shared" si="1"/>
        <v>0.37757256821076624</v>
      </c>
      <c r="P28" s="9"/>
    </row>
    <row r="29" spans="1:16">
      <c r="A29" s="12"/>
      <c r="B29" s="25">
        <v>334.35</v>
      </c>
      <c r="C29" s="20" t="s">
        <v>154</v>
      </c>
      <c r="D29" s="46">
        <v>416723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416723</v>
      </c>
      <c r="O29" s="47">
        <f t="shared" si="1"/>
        <v>6.9840282898706176</v>
      </c>
      <c r="P29" s="9"/>
    </row>
    <row r="30" spans="1:16">
      <c r="A30" s="12"/>
      <c r="B30" s="25">
        <v>334.42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1567488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6">SUM(D30:M30)</f>
        <v>1567488</v>
      </c>
      <c r="O30" s="47">
        <f t="shared" si="1"/>
        <v>26.270161560635515</v>
      </c>
      <c r="P30" s="9"/>
    </row>
    <row r="31" spans="1:16">
      <c r="A31" s="12"/>
      <c r="B31" s="25">
        <v>334.49</v>
      </c>
      <c r="C31" s="20" t="s">
        <v>37</v>
      </c>
      <c r="D31" s="46">
        <v>20738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20738</v>
      </c>
      <c r="O31" s="47">
        <f t="shared" si="1"/>
        <v>0.34755647918482269</v>
      </c>
      <c r="P31" s="9"/>
    </row>
    <row r="32" spans="1:16">
      <c r="A32" s="12"/>
      <c r="B32" s="25">
        <v>334.7</v>
      </c>
      <c r="C32" s="20" t="s">
        <v>39</v>
      </c>
      <c r="D32" s="46">
        <v>48649</v>
      </c>
      <c r="E32" s="46">
        <v>0</v>
      </c>
      <c r="F32" s="46">
        <v>0</v>
      </c>
      <c r="G32" s="46">
        <v>0</v>
      </c>
      <c r="H32" s="46">
        <v>0</v>
      </c>
      <c r="I32" s="46">
        <v>2153775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2202424</v>
      </c>
      <c r="O32" s="47">
        <f t="shared" si="1"/>
        <v>36.911309244486155</v>
      </c>
      <c r="P32" s="9"/>
    </row>
    <row r="33" spans="1:16">
      <c r="A33" s="12"/>
      <c r="B33" s="25">
        <v>334.9</v>
      </c>
      <c r="C33" s="20" t="s">
        <v>40</v>
      </c>
      <c r="D33" s="46">
        <v>260081</v>
      </c>
      <c r="E33" s="46">
        <v>2079260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2339341</v>
      </c>
      <c r="O33" s="47">
        <f t="shared" si="1"/>
        <v>39.205956291479517</v>
      </c>
      <c r="P33" s="9"/>
    </row>
    <row r="34" spans="1:16">
      <c r="A34" s="12"/>
      <c r="B34" s="25">
        <v>335.12</v>
      </c>
      <c r="C34" s="20" t="s">
        <v>134</v>
      </c>
      <c r="D34" s="46">
        <v>1973177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1973177</v>
      </c>
      <c r="O34" s="47">
        <f t="shared" si="1"/>
        <v>33.069266608567403</v>
      </c>
      <c r="P34" s="9"/>
    </row>
    <row r="35" spans="1:16">
      <c r="A35" s="12"/>
      <c r="B35" s="25">
        <v>335.14</v>
      </c>
      <c r="C35" s="20" t="s">
        <v>148</v>
      </c>
      <c r="D35" s="46">
        <v>46039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46039</v>
      </c>
      <c r="O35" s="47">
        <f t="shared" si="1"/>
        <v>0.77158610980760212</v>
      </c>
      <c r="P35" s="9"/>
    </row>
    <row r="36" spans="1:16">
      <c r="A36" s="12"/>
      <c r="B36" s="25">
        <v>335.15</v>
      </c>
      <c r="C36" s="20" t="s">
        <v>149</v>
      </c>
      <c r="D36" s="46">
        <v>81725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81725</v>
      </c>
      <c r="O36" s="47">
        <f t="shared" si="1"/>
        <v>1.3696621304551853</v>
      </c>
      <c r="P36" s="9"/>
    </row>
    <row r="37" spans="1:16">
      <c r="A37" s="12"/>
      <c r="B37" s="25">
        <v>335.18</v>
      </c>
      <c r="C37" s="20" t="s">
        <v>135</v>
      </c>
      <c r="D37" s="46">
        <v>3963687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3963687</v>
      </c>
      <c r="O37" s="47">
        <f t="shared" ref="O37:O68" si="7">(N37/O$78)</f>
        <v>66.429023932426091</v>
      </c>
      <c r="P37" s="9"/>
    </row>
    <row r="38" spans="1:16">
      <c r="A38" s="12"/>
      <c r="B38" s="25">
        <v>335.49</v>
      </c>
      <c r="C38" s="20" t="s">
        <v>155</v>
      </c>
      <c r="D38" s="46">
        <v>96603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96603</v>
      </c>
      <c r="O38" s="47">
        <f t="shared" si="7"/>
        <v>1.6190085137762285</v>
      </c>
      <c r="P38" s="9"/>
    </row>
    <row r="39" spans="1:16">
      <c r="A39" s="12"/>
      <c r="B39" s="25">
        <v>335.9</v>
      </c>
      <c r="C39" s="20" t="s">
        <v>156</v>
      </c>
      <c r="D39" s="46">
        <v>33426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33426</v>
      </c>
      <c r="O39" s="47">
        <f t="shared" si="7"/>
        <v>0.56019977207213245</v>
      </c>
      <c r="P39" s="9"/>
    </row>
    <row r="40" spans="1:16">
      <c r="A40" s="12"/>
      <c r="B40" s="25">
        <v>337.4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1077607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1077607</v>
      </c>
      <c r="O40" s="47">
        <f t="shared" si="7"/>
        <v>18.06004893745391</v>
      </c>
      <c r="P40" s="9"/>
    </row>
    <row r="41" spans="1:16">
      <c r="A41" s="12"/>
      <c r="B41" s="25">
        <v>337.9</v>
      </c>
      <c r="C41" s="20" t="s">
        <v>51</v>
      </c>
      <c r="D41" s="46">
        <v>132294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132294</v>
      </c>
      <c r="O41" s="47">
        <f t="shared" si="7"/>
        <v>2.2171683314339345</v>
      </c>
      <c r="P41" s="9"/>
    </row>
    <row r="42" spans="1:16" ht="15.75">
      <c r="A42" s="29" t="s">
        <v>56</v>
      </c>
      <c r="B42" s="30"/>
      <c r="C42" s="31"/>
      <c r="D42" s="32">
        <f t="shared" ref="D42:M42" si="8">SUM(D43:D60)</f>
        <v>14381814</v>
      </c>
      <c r="E42" s="32">
        <f t="shared" si="8"/>
        <v>5528091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192657645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212567550</v>
      </c>
      <c r="O42" s="45">
        <f t="shared" si="7"/>
        <v>3562.5050278206072</v>
      </c>
      <c r="P42" s="10"/>
    </row>
    <row r="43" spans="1:16">
      <c r="A43" s="12"/>
      <c r="B43" s="25">
        <v>341.2</v>
      </c>
      <c r="C43" s="20" t="s">
        <v>136</v>
      </c>
      <c r="D43" s="46">
        <v>117110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60" si="9">SUM(D43:M43)</f>
        <v>117110</v>
      </c>
      <c r="O43" s="47">
        <f t="shared" si="7"/>
        <v>1.9626935710933835</v>
      </c>
      <c r="P43" s="9"/>
    </row>
    <row r="44" spans="1:16">
      <c r="A44" s="12"/>
      <c r="B44" s="25">
        <v>341.3</v>
      </c>
      <c r="C44" s="20" t="s">
        <v>157</v>
      </c>
      <c r="D44" s="46">
        <v>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20</v>
      </c>
      <c r="O44" s="47">
        <f t="shared" si="7"/>
        <v>3.3518804049071532E-4</v>
      </c>
      <c r="P44" s="9"/>
    </row>
    <row r="45" spans="1:16">
      <c r="A45" s="12"/>
      <c r="B45" s="25">
        <v>341.9</v>
      </c>
      <c r="C45" s="20" t="s">
        <v>137</v>
      </c>
      <c r="D45" s="46">
        <v>745611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745611</v>
      </c>
      <c r="O45" s="47">
        <f t="shared" si="7"/>
        <v>12.495994502916137</v>
      </c>
      <c r="P45" s="9"/>
    </row>
    <row r="46" spans="1:16">
      <c r="A46" s="12"/>
      <c r="B46" s="25">
        <v>342.1</v>
      </c>
      <c r="C46" s="20" t="s">
        <v>61</v>
      </c>
      <c r="D46" s="46">
        <v>1047177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1047177</v>
      </c>
      <c r="O46" s="47">
        <f t="shared" si="7"/>
        <v>17.550060333847288</v>
      </c>
      <c r="P46" s="9"/>
    </row>
    <row r="47" spans="1:16">
      <c r="A47" s="12"/>
      <c r="B47" s="25">
        <v>342.2</v>
      </c>
      <c r="C47" s="20" t="s">
        <v>62</v>
      </c>
      <c r="D47" s="46">
        <v>8025504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8025504</v>
      </c>
      <c r="O47" s="47">
        <f t="shared" si="7"/>
        <v>134.50264798551987</v>
      </c>
      <c r="P47" s="9"/>
    </row>
    <row r="48" spans="1:16">
      <c r="A48" s="12"/>
      <c r="B48" s="25">
        <v>343.1</v>
      </c>
      <c r="C48" s="20" t="s">
        <v>63</v>
      </c>
      <c r="D48" s="46">
        <v>3389147</v>
      </c>
      <c r="E48" s="46">
        <v>0</v>
      </c>
      <c r="F48" s="46">
        <v>0</v>
      </c>
      <c r="G48" s="46">
        <v>0</v>
      </c>
      <c r="H48" s="46">
        <v>0</v>
      </c>
      <c r="I48" s="46">
        <v>145851620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149240767</v>
      </c>
      <c r="O48" s="47">
        <f t="shared" si="7"/>
        <v>2501.1860126030701</v>
      </c>
      <c r="P48" s="9"/>
    </row>
    <row r="49" spans="1:16">
      <c r="A49" s="12"/>
      <c r="B49" s="25">
        <v>343.4</v>
      </c>
      <c r="C49" s="20" t="s">
        <v>64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11176929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11176929</v>
      </c>
      <c r="O49" s="47">
        <f t="shared" si="7"/>
        <v>187.3186465106925</v>
      </c>
      <c r="P49" s="9"/>
    </row>
    <row r="50" spans="1:16">
      <c r="A50" s="12"/>
      <c r="B50" s="25">
        <v>343.6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29230070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29230070</v>
      </c>
      <c r="O50" s="47">
        <f t="shared" si="7"/>
        <v>489.8784943353221</v>
      </c>
      <c r="P50" s="9"/>
    </row>
    <row r="51" spans="1:16">
      <c r="A51" s="12"/>
      <c r="B51" s="25">
        <v>343.9</v>
      </c>
      <c r="C51" s="20" t="s">
        <v>66</v>
      </c>
      <c r="D51" s="46">
        <v>0</v>
      </c>
      <c r="E51" s="46">
        <v>5528091</v>
      </c>
      <c r="F51" s="46">
        <v>0</v>
      </c>
      <c r="G51" s="46">
        <v>0</v>
      </c>
      <c r="H51" s="46">
        <v>0</v>
      </c>
      <c r="I51" s="46">
        <v>4035579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9563670</v>
      </c>
      <c r="O51" s="47">
        <f t="shared" si="7"/>
        <v>160.28139035999195</v>
      </c>
      <c r="P51" s="9"/>
    </row>
    <row r="52" spans="1:16">
      <c r="A52" s="12"/>
      <c r="B52" s="25">
        <v>344.1</v>
      </c>
      <c r="C52" s="20" t="s">
        <v>138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246919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246919</v>
      </c>
      <c r="O52" s="47">
        <f t="shared" si="7"/>
        <v>4.1382147884963461</v>
      </c>
      <c r="P52" s="9"/>
    </row>
    <row r="53" spans="1:16">
      <c r="A53" s="12"/>
      <c r="B53" s="25">
        <v>344.3</v>
      </c>
      <c r="C53" s="20" t="s">
        <v>139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384897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384897</v>
      </c>
      <c r="O53" s="47">
        <f t="shared" si="7"/>
        <v>6.4506435610377419</v>
      </c>
      <c r="P53" s="9"/>
    </row>
    <row r="54" spans="1:16">
      <c r="A54" s="12"/>
      <c r="B54" s="25">
        <v>344.5</v>
      </c>
      <c r="C54" s="20" t="s">
        <v>140</v>
      </c>
      <c r="D54" s="46">
        <v>105530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105530</v>
      </c>
      <c r="O54" s="47">
        <f t="shared" si="7"/>
        <v>1.7686196956492592</v>
      </c>
      <c r="P54" s="9"/>
    </row>
    <row r="55" spans="1:16">
      <c r="A55" s="12"/>
      <c r="B55" s="25">
        <v>345.1</v>
      </c>
      <c r="C55" s="20" t="s">
        <v>70</v>
      </c>
      <c r="D55" s="46">
        <v>103689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103689</v>
      </c>
      <c r="O55" s="47">
        <f t="shared" si="7"/>
        <v>1.7377656365220888</v>
      </c>
      <c r="P55" s="9"/>
    </row>
    <row r="56" spans="1:16">
      <c r="A56" s="12"/>
      <c r="B56" s="25">
        <v>347.2</v>
      </c>
      <c r="C56" s="20" t="s">
        <v>71</v>
      </c>
      <c r="D56" s="46">
        <v>143155</v>
      </c>
      <c r="E56" s="46">
        <v>0</v>
      </c>
      <c r="F56" s="46">
        <v>0</v>
      </c>
      <c r="G56" s="46">
        <v>0</v>
      </c>
      <c r="H56" s="46">
        <v>0</v>
      </c>
      <c r="I56" s="46">
        <v>1450870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1594025</v>
      </c>
      <c r="O56" s="47">
        <f t="shared" si="7"/>
        <v>26.714905812160623</v>
      </c>
      <c r="P56" s="9"/>
    </row>
    <row r="57" spans="1:16">
      <c r="A57" s="12"/>
      <c r="B57" s="25">
        <v>347.4</v>
      </c>
      <c r="C57" s="20" t="s">
        <v>158</v>
      </c>
      <c r="D57" s="46">
        <v>144455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144455</v>
      </c>
      <c r="O57" s="47">
        <f t="shared" si="7"/>
        <v>2.4209794194543139</v>
      </c>
      <c r="P57" s="9"/>
    </row>
    <row r="58" spans="1:16">
      <c r="A58" s="12"/>
      <c r="B58" s="25">
        <v>347.5</v>
      </c>
      <c r="C58" s="20" t="s">
        <v>72</v>
      </c>
      <c r="D58" s="46">
        <v>74769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74769</v>
      </c>
      <c r="O58" s="47">
        <f t="shared" si="7"/>
        <v>1.2530837299725146</v>
      </c>
      <c r="P58" s="9"/>
    </row>
    <row r="59" spans="1:16">
      <c r="A59" s="12"/>
      <c r="B59" s="25">
        <v>347.9</v>
      </c>
      <c r="C59" s="20" t="s">
        <v>73</v>
      </c>
      <c r="D59" s="46">
        <v>265235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265235</v>
      </c>
      <c r="O59" s="47">
        <f t="shared" si="7"/>
        <v>4.4451799959777434</v>
      </c>
      <c r="P59" s="9"/>
    </row>
    <row r="60" spans="1:16">
      <c r="A60" s="12"/>
      <c r="B60" s="25">
        <v>349</v>
      </c>
      <c r="C60" s="20" t="s">
        <v>1</v>
      </c>
      <c r="D60" s="46">
        <v>220412</v>
      </c>
      <c r="E60" s="46">
        <v>0</v>
      </c>
      <c r="F60" s="46">
        <v>0</v>
      </c>
      <c r="G60" s="46">
        <v>0</v>
      </c>
      <c r="H60" s="46">
        <v>0</v>
      </c>
      <c r="I60" s="46">
        <v>280761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501173</v>
      </c>
      <c r="O60" s="47">
        <f t="shared" si="7"/>
        <v>8.3993597908426629</v>
      </c>
      <c r="P60" s="9"/>
    </row>
    <row r="61" spans="1:16" ht="15.75">
      <c r="A61" s="29" t="s">
        <v>57</v>
      </c>
      <c r="B61" s="30"/>
      <c r="C61" s="31"/>
      <c r="D61" s="32">
        <f t="shared" ref="D61:M61" si="10">SUM(D62:D63)</f>
        <v>790722</v>
      </c>
      <c r="E61" s="32">
        <f t="shared" si="10"/>
        <v>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124307</v>
      </c>
      <c r="J61" s="32">
        <f t="shared" si="10"/>
        <v>692627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>SUM(D61:M61)</f>
        <v>1607656</v>
      </c>
      <c r="O61" s="45">
        <f t="shared" si="7"/>
        <v>26.943353221157068</v>
      </c>
      <c r="P61" s="10"/>
    </row>
    <row r="62" spans="1:16">
      <c r="A62" s="13"/>
      <c r="B62" s="39">
        <v>354</v>
      </c>
      <c r="C62" s="21" t="s">
        <v>76</v>
      </c>
      <c r="D62" s="46">
        <v>491370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491370</v>
      </c>
      <c r="O62" s="47">
        <f t="shared" si="7"/>
        <v>8.2350673727961379</v>
      </c>
      <c r="P62" s="9"/>
    </row>
    <row r="63" spans="1:16">
      <c r="A63" s="13"/>
      <c r="B63" s="39">
        <v>359</v>
      </c>
      <c r="C63" s="21" t="s">
        <v>77</v>
      </c>
      <c r="D63" s="46">
        <v>299352</v>
      </c>
      <c r="E63" s="46">
        <v>0</v>
      </c>
      <c r="F63" s="46">
        <v>0</v>
      </c>
      <c r="G63" s="46">
        <v>0</v>
      </c>
      <c r="H63" s="46">
        <v>0</v>
      </c>
      <c r="I63" s="46">
        <v>124307</v>
      </c>
      <c r="J63" s="46">
        <v>692627</v>
      </c>
      <c r="K63" s="46">
        <v>0</v>
      </c>
      <c r="L63" s="46">
        <v>0</v>
      </c>
      <c r="M63" s="46">
        <v>0</v>
      </c>
      <c r="N63" s="46">
        <f>SUM(D63:M63)</f>
        <v>1116286</v>
      </c>
      <c r="O63" s="47">
        <f t="shared" si="7"/>
        <v>18.70828584836093</v>
      </c>
      <c r="P63" s="9"/>
    </row>
    <row r="64" spans="1:16" ht="15.75">
      <c r="A64" s="29" t="s">
        <v>4</v>
      </c>
      <c r="B64" s="30"/>
      <c r="C64" s="31"/>
      <c r="D64" s="32">
        <f t="shared" ref="D64:M64" si="11">SUM(D65:D73)</f>
        <v>957953</v>
      </c>
      <c r="E64" s="32">
        <f t="shared" si="11"/>
        <v>685477</v>
      </c>
      <c r="F64" s="32">
        <f t="shared" si="11"/>
        <v>4788</v>
      </c>
      <c r="G64" s="32">
        <f t="shared" si="11"/>
        <v>0</v>
      </c>
      <c r="H64" s="32">
        <f t="shared" si="11"/>
        <v>0</v>
      </c>
      <c r="I64" s="32">
        <f t="shared" si="11"/>
        <v>2695047</v>
      </c>
      <c r="J64" s="32">
        <f t="shared" si="11"/>
        <v>12772259</v>
      </c>
      <c r="K64" s="32">
        <f t="shared" si="11"/>
        <v>51419273</v>
      </c>
      <c r="L64" s="32">
        <f t="shared" si="11"/>
        <v>0</v>
      </c>
      <c r="M64" s="32">
        <f t="shared" si="11"/>
        <v>17425</v>
      </c>
      <c r="N64" s="32">
        <f>SUM(D64:M64)</f>
        <v>68552222</v>
      </c>
      <c r="O64" s="45">
        <f t="shared" si="7"/>
        <v>1148.8942481732252</v>
      </c>
      <c r="P64" s="10"/>
    </row>
    <row r="65" spans="1:119">
      <c r="A65" s="12"/>
      <c r="B65" s="25">
        <v>361.1</v>
      </c>
      <c r="C65" s="20" t="s">
        <v>79</v>
      </c>
      <c r="D65" s="46">
        <v>627483</v>
      </c>
      <c r="E65" s="46">
        <v>146784</v>
      </c>
      <c r="F65" s="46">
        <v>9651</v>
      </c>
      <c r="G65" s="46">
        <v>0</v>
      </c>
      <c r="H65" s="46">
        <v>0</v>
      </c>
      <c r="I65" s="46">
        <v>2075934</v>
      </c>
      <c r="J65" s="46">
        <v>484526</v>
      </c>
      <c r="K65" s="46">
        <v>919108</v>
      </c>
      <c r="L65" s="46">
        <v>0</v>
      </c>
      <c r="M65" s="46">
        <v>35741</v>
      </c>
      <c r="N65" s="46">
        <f>SUM(D65:M65)</f>
        <v>4299227</v>
      </c>
      <c r="O65" s="47">
        <f t="shared" si="7"/>
        <v>72.052473687738825</v>
      </c>
      <c r="P65" s="9"/>
    </row>
    <row r="66" spans="1:119">
      <c r="A66" s="12"/>
      <c r="B66" s="25">
        <v>361.2</v>
      </c>
      <c r="C66" s="20" t="s">
        <v>80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3801921</v>
      </c>
      <c r="L66" s="46">
        <v>0</v>
      </c>
      <c r="M66" s="46">
        <v>0</v>
      </c>
      <c r="N66" s="46">
        <f t="shared" ref="N66:N73" si="12">SUM(D66:M66)</f>
        <v>3801921</v>
      </c>
      <c r="O66" s="47">
        <f t="shared" si="7"/>
        <v>63.717922504525042</v>
      </c>
      <c r="P66" s="9"/>
    </row>
    <row r="67" spans="1:119">
      <c r="A67" s="12"/>
      <c r="B67" s="25">
        <v>361.4</v>
      </c>
      <c r="C67" s="20" t="s">
        <v>142</v>
      </c>
      <c r="D67" s="46">
        <v>-421675</v>
      </c>
      <c r="E67" s="46">
        <v>-94772</v>
      </c>
      <c r="F67" s="46">
        <v>-4863</v>
      </c>
      <c r="G67" s="46">
        <v>0</v>
      </c>
      <c r="H67" s="46">
        <v>0</v>
      </c>
      <c r="I67" s="46">
        <v>-1410014</v>
      </c>
      <c r="J67" s="46">
        <v>-320881</v>
      </c>
      <c r="K67" s="46">
        <v>23328509</v>
      </c>
      <c r="L67" s="46">
        <v>0</v>
      </c>
      <c r="M67" s="46">
        <v>-23116</v>
      </c>
      <c r="N67" s="46">
        <f t="shared" si="12"/>
        <v>21053188</v>
      </c>
      <c r="O67" s="47">
        <f t="shared" si="7"/>
        <v>352.83884159013206</v>
      </c>
      <c r="P67" s="9"/>
    </row>
    <row r="68" spans="1:119">
      <c r="A68" s="12"/>
      <c r="B68" s="25">
        <v>362</v>
      </c>
      <c r="C68" s="20" t="s">
        <v>82</v>
      </c>
      <c r="D68" s="46">
        <v>128104</v>
      </c>
      <c r="E68" s="46">
        <v>0</v>
      </c>
      <c r="F68" s="46">
        <v>0</v>
      </c>
      <c r="G68" s="46">
        <v>0</v>
      </c>
      <c r="H68" s="46">
        <v>0</v>
      </c>
      <c r="I68" s="46">
        <v>897043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1025147</v>
      </c>
      <c r="O68" s="47">
        <f t="shared" si="7"/>
        <v>17.180850707246766</v>
      </c>
      <c r="P68" s="9"/>
    </row>
    <row r="69" spans="1:119">
      <c r="A69" s="12"/>
      <c r="B69" s="25">
        <v>364</v>
      </c>
      <c r="C69" s="20" t="s">
        <v>143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54131</v>
      </c>
      <c r="J69" s="46">
        <v>115335</v>
      </c>
      <c r="K69" s="46">
        <v>0</v>
      </c>
      <c r="L69" s="46">
        <v>0</v>
      </c>
      <c r="M69" s="46">
        <v>0</v>
      </c>
      <c r="N69" s="46">
        <f t="shared" si="12"/>
        <v>169466</v>
      </c>
      <c r="O69" s="47">
        <f t="shared" ref="O69:O76" si="13">(N69/O$78)</f>
        <v>2.8401488234899777</v>
      </c>
      <c r="P69" s="9"/>
    </row>
    <row r="70" spans="1:119">
      <c r="A70" s="12"/>
      <c r="B70" s="25">
        <v>365</v>
      </c>
      <c r="C70" s="20" t="s">
        <v>144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29496</v>
      </c>
      <c r="J70" s="46">
        <v>5215</v>
      </c>
      <c r="K70" s="46">
        <v>0</v>
      </c>
      <c r="L70" s="46">
        <v>0</v>
      </c>
      <c r="M70" s="46">
        <v>0</v>
      </c>
      <c r="N70" s="46">
        <f t="shared" si="12"/>
        <v>34711</v>
      </c>
      <c r="O70" s="47">
        <f t="shared" si="13"/>
        <v>0.58173560367366095</v>
      </c>
      <c r="P70" s="9"/>
    </row>
    <row r="71" spans="1:119">
      <c r="A71" s="12"/>
      <c r="B71" s="25">
        <v>366</v>
      </c>
      <c r="C71" s="20" t="s">
        <v>85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4493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4493</v>
      </c>
      <c r="O71" s="47">
        <f t="shared" si="13"/>
        <v>7.5299993296239195E-2</v>
      </c>
      <c r="P71" s="9"/>
    </row>
    <row r="72" spans="1:119">
      <c r="A72" s="12"/>
      <c r="B72" s="25">
        <v>368</v>
      </c>
      <c r="C72" s="20" t="s">
        <v>87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23369735</v>
      </c>
      <c r="L72" s="46">
        <v>0</v>
      </c>
      <c r="M72" s="46">
        <v>0</v>
      </c>
      <c r="N72" s="46">
        <f t="shared" si="12"/>
        <v>23369735</v>
      </c>
      <c r="O72" s="47">
        <f t="shared" si="13"/>
        <v>391.66278407186434</v>
      </c>
      <c r="P72" s="9"/>
    </row>
    <row r="73" spans="1:119">
      <c r="A73" s="12"/>
      <c r="B73" s="25">
        <v>369.9</v>
      </c>
      <c r="C73" s="20" t="s">
        <v>89</v>
      </c>
      <c r="D73" s="46">
        <v>624041</v>
      </c>
      <c r="E73" s="46">
        <v>633465</v>
      </c>
      <c r="F73" s="46">
        <v>0</v>
      </c>
      <c r="G73" s="46">
        <v>0</v>
      </c>
      <c r="H73" s="46">
        <v>0</v>
      </c>
      <c r="I73" s="46">
        <v>1043964</v>
      </c>
      <c r="J73" s="46">
        <v>12488064</v>
      </c>
      <c r="K73" s="46">
        <v>0</v>
      </c>
      <c r="L73" s="46">
        <v>0</v>
      </c>
      <c r="M73" s="46">
        <v>4800</v>
      </c>
      <c r="N73" s="46">
        <f t="shared" si="12"/>
        <v>14794334</v>
      </c>
      <c r="O73" s="47">
        <f t="shared" si="13"/>
        <v>247.94419119125828</v>
      </c>
      <c r="P73" s="9"/>
    </row>
    <row r="74" spans="1:119" ht="15.75">
      <c r="A74" s="29" t="s">
        <v>58</v>
      </c>
      <c r="B74" s="30"/>
      <c r="C74" s="31"/>
      <c r="D74" s="32">
        <f t="shared" ref="D74:M74" si="14">SUM(D75:D75)</f>
        <v>15131241</v>
      </c>
      <c r="E74" s="32">
        <f t="shared" si="14"/>
        <v>257053</v>
      </c>
      <c r="F74" s="32">
        <f t="shared" si="14"/>
        <v>3172614</v>
      </c>
      <c r="G74" s="32">
        <f t="shared" si="14"/>
        <v>0</v>
      </c>
      <c r="H74" s="32">
        <f t="shared" si="14"/>
        <v>0</v>
      </c>
      <c r="I74" s="32">
        <f t="shared" si="14"/>
        <v>1835519</v>
      </c>
      <c r="J74" s="32">
        <f t="shared" si="14"/>
        <v>7024351</v>
      </c>
      <c r="K74" s="32">
        <f t="shared" si="14"/>
        <v>0</v>
      </c>
      <c r="L74" s="32">
        <f t="shared" si="14"/>
        <v>0</v>
      </c>
      <c r="M74" s="32">
        <f t="shared" si="14"/>
        <v>530129</v>
      </c>
      <c r="N74" s="32">
        <f>SUM(D74:M74)</f>
        <v>27950907</v>
      </c>
      <c r="O74" s="45">
        <f t="shared" si="13"/>
        <v>468.44048736341085</v>
      </c>
      <c r="P74" s="9"/>
    </row>
    <row r="75" spans="1:119" ht="15.75" thickBot="1">
      <c r="A75" s="12"/>
      <c r="B75" s="25">
        <v>381</v>
      </c>
      <c r="C75" s="20" t="s">
        <v>90</v>
      </c>
      <c r="D75" s="46">
        <v>15131241</v>
      </c>
      <c r="E75" s="46">
        <v>257053</v>
      </c>
      <c r="F75" s="46">
        <v>3172614</v>
      </c>
      <c r="G75" s="46">
        <v>0</v>
      </c>
      <c r="H75" s="46">
        <v>0</v>
      </c>
      <c r="I75" s="46">
        <v>1835519</v>
      </c>
      <c r="J75" s="46">
        <v>7024351</v>
      </c>
      <c r="K75" s="46">
        <v>0</v>
      </c>
      <c r="L75" s="46">
        <v>0</v>
      </c>
      <c r="M75" s="46">
        <v>530129</v>
      </c>
      <c r="N75" s="46">
        <f>SUM(D75:M75)</f>
        <v>27950907</v>
      </c>
      <c r="O75" s="47">
        <f t="shared" si="13"/>
        <v>468.44048736341085</v>
      </c>
      <c r="P75" s="9"/>
    </row>
    <row r="76" spans="1:119" ht="16.5" thickBot="1">
      <c r="A76" s="14" t="s">
        <v>74</v>
      </c>
      <c r="B76" s="23"/>
      <c r="C76" s="22"/>
      <c r="D76" s="15">
        <f t="shared" ref="D76:M76" si="15">SUM(D5,D15,D22,D42,D61,D64,D74)</f>
        <v>82517816</v>
      </c>
      <c r="E76" s="15">
        <f t="shared" si="15"/>
        <v>16927513</v>
      </c>
      <c r="F76" s="15">
        <f t="shared" si="15"/>
        <v>3177402</v>
      </c>
      <c r="G76" s="15">
        <f t="shared" si="15"/>
        <v>0</v>
      </c>
      <c r="H76" s="15">
        <f t="shared" si="15"/>
        <v>0</v>
      </c>
      <c r="I76" s="15">
        <f t="shared" si="15"/>
        <v>207139343</v>
      </c>
      <c r="J76" s="15">
        <f t="shared" si="15"/>
        <v>20489237</v>
      </c>
      <c r="K76" s="15">
        <f t="shared" si="15"/>
        <v>51419273</v>
      </c>
      <c r="L76" s="15">
        <f t="shared" si="15"/>
        <v>0</v>
      </c>
      <c r="M76" s="15">
        <f t="shared" si="15"/>
        <v>840661</v>
      </c>
      <c r="N76" s="15">
        <f>SUM(D76:M76)</f>
        <v>382511245</v>
      </c>
      <c r="O76" s="38">
        <f t="shared" si="13"/>
        <v>6410.6597338606962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164</v>
      </c>
      <c r="M78" s="118"/>
      <c r="N78" s="118"/>
      <c r="O78" s="43">
        <v>59668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107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38393303</v>
      </c>
      <c r="E5" s="27">
        <f t="shared" si="0"/>
        <v>3517227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205741</v>
      </c>
      <c r="N5" s="28">
        <f>SUM(D5:M5)</f>
        <v>42116271</v>
      </c>
      <c r="O5" s="33">
        <f t="shared" ref="O5:O36" si="1">(N5/O$78)</f>
        <v>705.22891828533159</v>
      </c>
      <c r="P5" s="6"/>
    </row>
    <row r="6" spans="1:133">
      <c r="A6" s="12"/>
      <c r="B6" s="25">
        <v>311</v>
      </c>
      <c r="C6" s="20" t="s">
        <v>3</v>
      </c>
      <c r="D6" s="46">
        <v>25230432</v>
      </c>
      <c r="E6" s="46">
        <v>64208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205741</v>
      </c>
      <c r="N6" s="46">
        <f>SUM(D6:M6)</f>
        <v>25500381</v>
      </c>
      <c r="O6" s="47">
        <f t="shared" si="1"/>
        <v>426.99901205626259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2074331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2074331</v>
      </c>
      <c r="O7" s="47">
        <f t="shared" si="1"/>
        <v>34.734276624246483</v>
      </c>
      <c r="P7" s="9"/>
    </row>
    <row r="8" spans="1:133">
      <c r="A8" s="12"/>
      <c r="B8" s="25">
        <v>312.42</v>
      </c>
      <c r="C8" s="20" t="s">
        <v>152</v>
      </c>
      <c r="D8" s="46">
        <v>0</v>
      </c>
      <c r="E8" s="46">
        <v>1378688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1378688</v>
      </c>
      <c r="O8" s="47">
        <f t="shared" si="1"/>
        <v>23.085867381111857</v>
      </c>
      <c r="P8" s="9"/>
    </row>
    <row r="9" spans="1:133">
      <c r="A9" s="12"/>
      <c r="B9" s="25">
        <v>312.51</v>
      </c>
      <c r="C9" s="20" t="s">
        <v>99</v>
      </c>
      <c r="D9" s="46">
        <v>434473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434473</v>
      </c>
      <c r="O9" s="47">
        <f t="shared" si="1"/>
        <v>7.2751674480910919</v>
      </c>
      <c r="P9" s="9"/>
    </row>
    <row r="10" spans="1:133">
      <c r="A10" s="12"/>
      <c r="B10" s="25">
        <v>312.52</v>
      </c>
      <c r="C10" s="20" t="s">
        <v>131</v>
      </c>
      <c r="D10" s="46">
        <v>516594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516594</v>
      </c>
      <c r="O10" s="47">
        <f t="shared" si="1"/>
        <v>8.6502679169457473</v>
      </c>
      <c r="P10" s="9"/>
    </row>
    <row r="11" spans="1:133">
      <c r="A11" s="12"/>
      <c r="B11" s="25">
        <v>314.10000000000002</v>
      </c>
      <c r="C11" s="20" t="s">
        <v>14</v>
      </c>
      <c r="D11" s="46">
        <v>8914819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8914819</v>
      </c>
      <c r="O11" s="47">
        <f t="shared" si="1"/>
        <v>149.27694239785666</v>
      </c>
      <c r="P11" s="9"/>
    </row>
    <row r="12" spans="1:133">
      <c r="A12" s="12"/>
      <c r="B12" s="25">
        <v>314.8</v>
      </c>
      <c r="C12" s="20" t="s">
        <v>153</v>
      </c>
      <c r="D12" s="46">
        <v>230080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230080</v>
      </c>
      <c r="O12" s="47">
        <f t="shared" si="1"/>
        <v>3.8526456798392497</v>
      </c>
      <c r="P12" s="9"/>
    </row>
    <row r="13" spans="1:133">
      <c r="A13" s="12"/>
      <c r="B13" s="25">
        <v>315</v>
      </c>
      <c r="C13" s="20" t="s">
        <v>132</v>
      </c>
      <c r="D13" s="46">
        <v>2643849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2643849</v>
      </c>
      <c r="O13" s="47">
        <f t="shared" si="1"/>
        <v>44.270746818486266</v>
      </c>
      <c r="P13" s="9"/>
    </row>
    <row r="14" spans="1:133">
      <c r="A14" s="12"/>
      <c r="B14" s="25">
        <v>316</v>
      </c>
      <c r="C14" s="20" t="s">
        <v>133</v>
      </c>
      <c r="D14" s="46">
        <v>423056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423056</v>
      </c>
      <c r="O14" s="47">
        <f t="shared" si="1"/>
        <v>7.0839919624916279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SUM(D16:D21)</f>
        <v>2306800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11908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2318708</v>
      </c>
      <c r="O15" s="45">
        <f t="shared" si="1"/>
        <v>38.826322839919627</v>
      </c>
      <c r="P15" s="10"/>
    </row>
    <row r="16" spans="1:133">
      <c r="A16" s="12"/>
      <c r="B16" s="25">
        <v>322</v>
      </c>
      <c r="C16" s="20" t="s">
        <v>0</v>
      </c>
      <c r="D16" s="46">
        <v>1142951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1142951</v>
      </c>
      <c r="O16" s="47">
        <f t="shared" si="1"/>
        <v>19.138496316141996</v>
      </c>
      <c r="P16" s="9"/>
    </row>
    <row r="17" spans="1:16">
      <c r="A17" s="12"/>
      <c r="B17" s="25">
        <v>323.10000000000002</v>
      </c>
      <c r="C17" s="20" t="s">
        <v>18</v>
      </c>
      <c r="D17" s="46">
        <v>498888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498888</v>
      </c>
      <c r="O17" s="47">
        <f t="shared" si="1"/>
        <v>8.3537843268586744</v>
      </c>
      <c r="P17" s="9"/>
    </row>
    <row r="18" spans="1:16">
      <c r="A18" s="12"/>
      <c r="B18" s="25">
        <v>323.39999999999998</v>
      </c>
      <c r="C18" s="20" t="s">
        <v>19</v>
      </c>
      <c r="D18" s="46">
        <v>419173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419173</v>
      </c>
      <c r="O18" s="47">
        <f t="shared" si="1"/>
        <v>7.0189718687206968</v>
      </c>
      <c r="P18" s="9"/>
    </row>
    <row r="19" spans="1:16">
      <c r="A19" s="12"/>
      <c r="B19" s="25">
        <v>324.11</v>
      </c>
      <c r="C19" s="20" t="s">
        <v>20</v>
      </c>
      <c r="D19" s="46">
        <v>41302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41302</v>
      </c>
      <c r="O19" s="47">
        <f t="shared" si="1"/>
        <v>0.69159410582719361</v>
      </c>
      <c r="P19" s="9"/>
    </row>
    <row r="20" spans="1:16">
      <c r="A20" s="12"/>
      <c r="B20" s="25">
        <v>324.12</v>
      </c>
      <c r="C20" s="20" t="s">
        <v>21</v>
      </c>
      <c r="D20" s="46">
        <v>117604</v>
      </c>
      <c r="E20" s="46">
        <v>0</v>
      </c>
      <c r="F20" s="46">
        <v>0</v>
      </c>
      <c r="G20" s="46">
        <v>0</v>
      </c>
      <c r="H20" s="46">
        <v>0</v>
      </c>
      <c r="I20" s="46">
        <v>10348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127952</v>
      </c>
      <c r="O20" s="47">
        <f t="shared" si="1"/>
        <v>2.1425318151373074</v>
      </c>
      <c r="P20" s="9"/>
    </row>
    <row r="21" spans="1:16">
      <c r="A21" s="12"/>
      <c r="B21" s="25">
        <v>329</v>
      </c>
      <c r="C21" s="20" t="s">
        <v>25</v>
      </c>
      <c r="D21" s="46">
        <v>86882</v>
      </c>
      <c r="E21" s="46">
        <v>0</v>
      </c>
      <c r="F21" s="46">
        <v>0</v>
      </c>
      <c r="G21" s="46">
        <v>0</v>
      </c>
      <c r="H21" s="46">
        <v>0</v>
      </c>
      <c r="I21" s="46">
        <v>1560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88442</v>
      </c>
      <c r="O21" s="47">
        <f t="shared" si="1"/>
        <v>1.4809444072337576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SUM(D23:D41)</f>
        <v>8101272</v>
      </c>
      <c r="E22" s="32">
        <f t="shared" si="5"/>
        <v>2102907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4853978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15058157</v>
      </c>
      <c r="O22" s="45">
        <f t="shared" si="1"/>
        <v>252.1459645010047</v>
      </c>
      <c r="P22" s="10"/>
    </row>
    <row r="23" spans="1:16">
      <c r="A23" s="12"/>
      <c r="B23" s="25">
        <v>331.2</v>
      </c>
      <c r="C23" s="20" t="s">
        <v>26</v>
      </c>
      <c r="D23" s="46">
        <v>90067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90067</v>
      </c>
      <c r="O23" s="47">
        <f t="shared" si="1"/>
        <v>1.5081547220361688</v>
      </c>
      <c r="P23" s="9"/>
    </row>
    <row r="24" spans="1:16">
      <c r="A24" s="12"/>
      <c r="B24" s="25">
        <v>331.39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233205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233205</v>
      </c>
      <c r="O24" s="47">
        <f t="shared" si="1"/>
        <v>3.9049732083054254</v>
      </c>
      <c r="P24" s="9"/>
    </row>
    <row r="25" spans="1:16">
      <c r="A25" s="12"/>
      <c r="B25" s="25">
        <v>331.42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2027718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2027718</v>
      </c>
      <c r="O25" s="47">
        <f t="shared" si="1"/>
        <v>33.953750837240456</v>
      </c>
      <c r="P25" s="9"/>
    </row>
    <row r="26" spans="1:16">
      <c r="A26" s="12"/>
      <c r="B26" s="25">
        <v>331.49</v>
      </c>
      <c r="C26" s="20" t="s">
        <v>33</v>
      </c>
      <c r="D26" s="46">
        <v>1084364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1084364</v>
      </c>
      <c r="O26" s="47">
        <f t="shared" si="1"/>
        <v>18.157468184862694</v>
      </c>
      <c r="P26" s="9"/>
    </row>
    <row r="27" spans="1:16">
      <c r="A27" s="12"/>
      <c r="B27" s="25">
        <v>331.5</v>
      </c>
      <c r="C27" s="20" t="s">
        <v>28</v>
      </c>
      <c r="D27" s="46">
        <v>543571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543571</v>
      </c>
      <c r="O27" s="47">
        <f t="shared" si="1"/>
        <v>9.1019926322839915</v>
      </c>
      <c r="P27" s="9"/>
    </row>
    <row r="28" spans="1:16">
      <c r="A28" s="12"/>
      <c r="B28" s="25">
        <v>334.2</v>
      </c>
      <c r="C28" s="20" t="s">
        <v>29</v>
      </c>
      <c r="D28" s="46">
        <v>6597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6597</v>
      </c>
      <c r="O28" s="47">
        <f t="shared" si="1"/>
        <v>0.1104655056932351</v>
      </c>
      <c r="P28" s="9"/>
    </row>
    <row r="29" spans="1:16">
      <c r="A29" s="12"/>
      <c r="B29" s="25">
        <v>334.35</v>
      </c>
      <c r="C29" s="20" t="s">
        <v>154</v>
      </c>
      <c r="D29" s="46">
        <v>115041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115041</v>
      </c>
      <c r="O29" s="47">
        <f t="shared" si="1"/>
        <v>1.9263395847287341</v>
      </c>
      <c r="P29" s="9"/>
    </row>
    <row r="30" spans="1:16">
      <c r="A30" s="12"/>
      <c r="B30" s="25">
        <v>334.42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1463055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6">SUM(D30:M30)</f>
        <v>1463055</v>
      </c>
      <c r="O30" s="47">
        <f t="shared" si="1"/>
        <v>24.498576691225718</v>
      </c>
      <c r="P30" s="9"/>
    </row>
    <row r="31" spans="1:16">
      <c r="A31" s="12"/>
      <c r="B31" s="25">
        <v>334.49</v>
      </c>
      <c r="C31" s="20" t="s">
        <v>37</v>
      </c>
      <c r="D31" s="46">
        <v>900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900</v>
      </c>
      <c r="O31" s="47">
        <f t="shared" si="1"/>
        <v>1.5070328198258541E-2</v>
      </c>
      <c r="P31" s="9"/>
    </row>
    <row r="32" spans="1:16">
      <c r="A32" s="12"/>
      <c r="B32" s="25">
        <v>334.7</v>
      </c>
      <c r="C32" s="20" t="s">
        <v>39</v>
      </c>
      <c r="D32" s="46">
        <v>59765</v>
      </c>
      <c r="E32" s="46">
        <v>0</v>
      </c>
      <c r="F32" s="46">
        <v>0</v>
      </c>
      <c r="G32" s="46">
        <v>0</v>
      </c>
      <c r="H32" s="46">
        <v>0</v>
      </c>
      <c r="I32" s="46">
        <v>624172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683937</v>
      </c>
      <c r="O32" s="47">
        <f t="shared" si="1"/>
        <v>11.452394507702612</v>
      </c>
      <c r="P32" s="9"/>
    </row>
    <row r="33" spans="1:16">
      <c r="A33" s="12"/>
      <c r="B33" s="25">
        <v>334.9</v>
      </c>
      <c r="C33" s="20" t="s">
        <v>40</v>
      </c>
      <c r="D33" s="46">
        <v>117623</v>
      </c>
      <c r="E33" s="46">
        <v>2102907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2220530</v>
      </c>
      <c r="O33" s="47">
        <f t="shared" si="1"/>
        <v>37.182350971198929</v>
      </c>
      <c r="P33" s="9"/>
    </row>
    <row r="34" spans="1:16">
      <c r="A34" s="12"/>
      <c r="B34" s="25">
        <v>335.12</v>
      </c>
      <c r="C34" s="20" t="s">
        <v>134</v>
      </c>
      <c r="D34" s="46">
        <v>1865160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1865160</v>
      </c>
      <c r="O34" s="47">
        <f t="shared" si="1"/>
        <v>31.231748158070999</v>
      </c>
      <c r="P34" s="9"/>
    </row>
    <row r="35" spans="1:16">
      <c r="A35" s="12"/>
      <c r="B35" s="25">
        <v>335.14</v>
      </c>
      <c r="C35" s="20" t="s">
        <v>148</v>
      </c>
      <c r="D35" s="46">
        <v>46336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46336</v>
      </c>
      <c r="O35" s="47">
        <f t="shared" si="1"/>
        <v>0.77588747488278631</v>
      </c>
      <c r="P35" s="9"/>
    </row>
    <row r="36" spans="1:16">
      <c r="A36" s="12"/>
      <c r="B36" s="25">
        <v>335.15</v>
      </c>
      <c r="C36" s="20" t="s">
        <v>149</v>
      </c>
      <c r="D36" s="46">
        <v>79489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79489</v>
      </c>
      <c r="O36" s="47">
        <f t="shared" si="1"/>
        <v>1.3310281312793033</v>
      </c>
      <c r="P36" s="9"/>
    </row>
    <row r="37" spans="1:16">
      <c r="A37" s="12"/>
      <c r="B37" s="25">
        <v>335.18</v>
      </c>
      <c r="C37" s="20" t="s">
        <v>135</v>
      </c>
      <c r="D37" s="46">
        <v>3812201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3812201</v>
      </c>
      <c r="O37" s="47">
        <f t="shared" ref="O37:O68" si="7">(N37/O$78)</f>
        <v>63.834578030810448</v>
      </c>
      <c r="P37" s="9"/>
    </row>
    <row r="38" spans="1:16">
      <c r="A38" s="12"/>
      <c r="B38" s="25">
        <v>335.49</v>
      </c>
      <c r="C38" s="20" t="s">
        <v>155</v>
      </c>
      <c r="D38" s="46">
        <v>87428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87428</v>
      </c>
      <c r="O38" s="47">
        <f t="shared" si="7"/>
        <v>1.4639651707970529</v>
      </c>
      <c r="P38" s="9"/>
    </row>
    <row r="39" spans="1:16">
      <c r="A39" s="12"/>
      <c r="B39" s="25">
        <v>335.9</v>
      </c>
      <c r="C39" s="20" t="s">
        <v>156</v>
      </c>
      <c r="D39" s="46">
        <v>27240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27240</v>
      </c>
      <c r="O39" s="47">
        <f t="shared" si="7"/>
        <v>0.45612860013395845</v>
      </c>
      <c r="P39" s="9"/>
    </row>
    <row r="40" spans="1:16">
      <c r="A40" s="12"/>
      <c r="B40" s="25">
        <v>337.4</v>
      </c>
      <c r="C40" s="20" t="s">
        <v>48</v>
      </c>
      <c r="D40" s="46">
        <v>26986</v>
      </c>
      <c r="E40" s="46">
        <v>0</v>
      </c>
      <c r="F40" s="46">
        <v>0</v>
      </c>
      <c r="G40" s="46">
        <v>0</v>
      </c>
      <c r="H40" s="46">
        <v>0</v>
      </c>
      <c r="I40" s="46">
        <v>505828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532814</v>
      </c>
      <c r="O40" s="47">
        <f t="shared" si="7"/>
        <v>8.9218687206965832</v>
      </c>
      <c r="P40" s="9"/>
    </row>
    <row r="41" spans="1:16">
      <c r="A41" s="12"/>
      <c r="B41" s="25">
        <v>337.9</v>
      </c>
      <c r="C41" s="20" t="s">
        <v>51</v>
      </c>
      <c r="D41" s="46">
        <v>138504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138504</v>
      </c>
      <c r="O41" s="47">
        <f t="shared" si="7"/>
        <v>2.3192230408573344</v>
      </c>
      <c r="P41" s="9"/>
    </row>
    <row r="42" spans="1:16" ht="15.75">
      <c r="A42" s="29" t="s">
        <v>56</v>
      </c>
      <c r="B42" s="30"/>
      <c r="C42" s="31"/>
      <c r="D42" s="32">
        <f t="shared" ref="D42:M42" si="8">SUM(D43:D60)</f>
        <v>15014013</v>
      </c>
      <c r="E42" s="32">
        <f t="shared" si="8"/>
        <v>5014692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186511806</v>
      </c>
      <c r="J42" s="32">
        <f t="shared" si="8"/>
        <v>1043592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207584103</v>
      </c>
      <c r="O42" s="45">
        <f t="shared" si="7"/>
        <v>3475.9561788345613</v>
      </c>
      <c r="P42" s="10"/>
    </row>
    <row r="43" spans="1:16">
      <c r="A43" s="12"/>
      <c r="B43" s="25">
        <v>341.2</v>
      </c>
      <c r="C43" s="20" t="s">
        <v>136</v>
      </c>
      <c r="D43" s="46">
        <v>1217719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1043592</v>
      </c>
      <c r="K43" s="46">
        <v>0</v>
      </c>
      <c r="L43" s="46">
        <v>0</v>
      </c>
      <c r="M43" s="46">
        <v>0</v>
      </c>
      <c r="N43" s="46">
        <f t="shared" ref="N43:N60" si="9">SUM(D43:M43)</f>
        <v>2261311</v>
      </c>
      <c r="O43" s="47">
        <f t="shared" si="7"/>
        <v>37.865221031480239</v>
      </c>
      <c r="P43" s="9"/>
    </row>
    <row r="44" spans="1:16">
      <c r="A44" s="12"/>
      <c r="B44" s="25">
        <v>341.3</v>
      </c>
      <c r="C44" s="20" t="s">
        <v>157</v>
      </c>
      <c r="D44" s="46">
        <v>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44</v>
      </c>
      <c r="O44" s="47">
        <f t="shared" si="7"/>
        <v>7.3677160080375082E-4</v>
      </c>
      <c r="P44" s="9"/>
    </row>
    <row r="45" spans="1:16">
      <c r="A45" s="12"/>
      <c r="B45" s="25">
        <v>341.9</v>
      </c>
      <c r="C45" s="20" t="s">
        <v>137</v>
      </c>
      <c r="D45" s="46">
        <v>569567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569567</v>
      </c>
      <c r="O45" s="47">
        <f t="shared" si="7"/>
        <v>9.5372906898861345</v>
      </c>
      <c r="P45" s="9"/>
    </row>
    <row r="46" spans="1:16">
      <c r="A46" s="12"/>
      <c r="B46" s="25">
        <v>342.1</v>
      </c>
      <c r="C46" s="20" t="s">
        <v>61</v>
      </c>
      <c r="D46" s="46">
        <v>992918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992918</v>
      </c>
      <c r="O46" s="47">
        <f t="shared" si="7"/>
        <v>16.626222371064969</v>
      </c>
      <c r="P46" s="9"/>
    </row>
    <row r="47" spans="1:16">
      <c r="A47" s="12"/>
      <c r="B47" s="25">
        <v>342.2</v>
      </c>
      <c r="C47" s="20" t="s">
        <v>62</v>
      </c>
      <c r="D47" s="46">
        <v>7905557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7905557</v>
      </c>
      <c r="O47" s="47">
        <f t="shared" si="7"/>
        <v>132.37704286671132</v>
      </c>
      <c r="P47" s="9"/>
    </row>
    <row r="48" spans="1:16">
      <c r="A48" s="12"/>
      <c r="B48" s="25">
        <v>343.1</v>
      </c>
      <c r="C48" s="20" t="s">
        <v>63</v>
      </c>
      <c r="D48" s="46">
        <v>3469007</v>
      </c>
      <c r="E48" s="46">
        <v>0</v>
      </c>
      <c r="F48" s="46">
        <v>0</v>
      </c>
      <c r="G48" s="46">
        <v>0</v>
      </c>
      <c r="H48" s="46">
        <v>0</v>
      </c>
      <c r="I48" s="46">
        <v>141994580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145463587</v>
      </c>
      <c r="O48" s="47">
        <f t="shared" si="7"/>
        <v>2435.7599966510384</v>
      </c>
      <c r="P48" s="9"/>
    </row>
    <row r="49" spans="1:16">
      <c r="A49" s="12"/>
      <c r="B49" s="25">
        <v>343.4</v>
      </c>
      <c r="C49" s="20" t="s">
        <v>64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10441104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10441104</v>
      </c>
      <c r="O49" s="47">
        <f t="shared" si="7"/>
        <v>174.83429336905559</v>
      </c>
      <c r="P49" s="9"/>
    </row>
    <row r="50" spans="1:16">
      <c r="A50" s="12"/>
      <c r="B50" s="25">
        <v>343.6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28438698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28438698</v>
      </c>
      <c r="O50" s="47">
        <f t="shared" si="7"/>
        <v>476.20056932350974</v>
      </c>
      <c r="P50" s="9"/>
    </row>
    <row r="51" spans="1:16">
      <c r="A51" s="12"/>
      <c r="B51" s="25">
        <v>343.9</v>
      </c>
      <c r="C51" s="20" t="s">
        <v>66</v>
      </c>
      <c r="D51" s="46">
        <v>0</v>
      </c>
      <c r="E51" s="46">
        <v>5014692</v>
      </c>
      <c r="F51" s="46">
        <v>0</v>
      </c>
      <c r="G51" s="46">
        <v>0</v>
      </c>
      <c r="H51" s="46">
        <v>0</v>
      </c>
      <c r="I51" s="46">
        <v>3584845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8599537</v>
      </c>
      <c r="O51" s="47">
        <f t="shared" si="7"/>
        <v>143.9976054922974</v>
      </c>
      <c r="P51" s="9"/>
    </row>
    <row r="52" spans="1:16">
      <c r="A52" s="12"/>
      <c r="B52" s="25">
        <v>344.1</v>
      </c>
      <c r="C52" s="20" t="s">
        <v>138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226099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226099</v>
      </c>
      <c r="O52" s="47">
        <f t="shared" si="7"/>
        <v>3.7859845947756194</v>
      </c>
      <c r="P52" s="9"/>
    </row>
    <row r="53" spans="1:16">
      <c r="A53" s="12"/>
      <c r="B53" s="25">
        <v>344.3</v>
      </c>
      <c r="C53" s="20" t="s">
        <v>139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330348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330348</v>
      </c>
      <c r="O53" s="47">
        <f t="shared" si="7"/>
        <v>5.5316141995981249</v>
      </c>
      <c r="P53" s="9"/>
    </row>
    <row r="54" spans="1:16">
      <c r="A54" s="12"/>
      <c r="B54" s="25">
        <v>344.5</v>
      </c>
      <c r="C54" s="20" t="s">
        <v>140</v>
      </c>
      <c r="D54" s="46">
        <v>62373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62373</v>
      </c>
      <c r="O54" s="47">
        <f t="shared" si="7"/>
        <v>1.0444239785666443</v>
      </c>
      <c r="P54" s="9"/>
    </row>
    <row r="55" spans="1:16">
      <c r="A55" s="12"/>
      <c r="B55" s="25">
        <v>345.1</v>
      </c>
      <c r="C55" s="20" t="s">
        <v>70</v>
      </c>
      <c r="D55" s="46">
        <v>61993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61993</v>
      </c>
      <c r="O55" s="47">
        <f t="shared" si="7"/>
        <v>1.0380609511051575</v>
      </c>
      <c r="P55" s="9"/>
    </row>
    <row r="56" spans="1:16">
      <c r="A56" s="12"/>
      <c r="B56" s="25">
        <v>347.2</v>
      </c>
      <c r="C56" s="20" t="s">
        <v>71</v>
      </c>
      <c r="D56" s="46">
        <v>168261</v>
      </c>
      <c r="E56" s="46">
        <v>0</v>
      </c>
      <c r="F56" s="46">
        <v>0</v>
      </c>
      <c r="G56" s="46">
        <v>0</v>
      </c>
      <c r="H56" s="46">
        <v>0</v>
      </c>
      <c r="I56" s="46">
        <v>1224950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1393211</v>
      </c>
      <c r="O56" s="47">
        <f t="shared" si="7"/>
        <v>23.329052243804419</v>
      </c>
      <c r="P56" s="9"/>
    </row>
    <row r="57" spans="1:16">
      <c r="A57" s="12"/>
      <c r="B57" s="25">
        <v>347.4</v>
      </c>
      <c r="C57" s="20" t="s">
        <v>158</v>
      </c>
      <c r="D57" s="46">
        <v>34186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34186</v>
      </c>
      <c r="O57" s="47">
        <f t="shared" si="7"/>
        <v>0.57243804420629607</v>
      </c>
      <c r="P57" s="9"/>
    </row>
    <row r="58" spans="1:16">
      <c r="A58" s="12"/>
      <c r="B58" s="25">
        <v>347.5</v>
      </c>
      <c r="C58" s="20" t="s">
        <v>72</v>
      </c>
      <c r="D58" s="46">
        <v>78734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78734</v>
      </c>
      <c r="O58" s="47">
        <f t="shared" si="7"/>
        <v>1.3183858004018754</v>
      </c>
      <c r="P58" s="9"/>
    </row>
    <row r="59" spans="1:16">
      <c r="A59" s="12"/>
      <c r="B59" s="25">
        <v>347.9</v>
      </c>
      <c r="C59" s="20" t="s">
        <v>73</v>
      </c>
      <c r="D59" s="46">
        <v>255710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255710</v>
      </c>
      <c r="O59" s="47">
        <f t="shared" si="7"/>
        <v>4.2818151373074347</v>
      </c>
      <c r="P59" s="9"/>
    </row>
    <row r="60" spans="1:16">
      <c r="A60" s="12"/>
      <c r="B60" s="25">
        <v>349</v>
      </c>
      <c r="C60" s="20" t="s">
        <v>1</v>
      </c>
      <c r="D60" s="46">
        <v>197944</v>
      </c>
      <c r="E60" s="46">
        <v>0</v>
      </c>
      <c r="F60" s="46">
        <v>0</v>
      </c>
      <c r="G60" s="46">
        <v>0</v>
      </c>
      <c r="H60" s="46">
        <v>0</v>
      </c>
      <c r="I60" s="46">
        <v>271182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469126</v>
      </c>
      <c r="O60" s="47">
        <f t="shared" si="7"/>
        <v>7.8554253181513731</v>
      </c>
      <c r="P60" s="9"/>
    </row>
    <row r="61" spans="1:16" ht="15.75">
      <c r="A61" s="29" t="s">
        <v>57</v>
      </c>
      <c r="B61" s="30"/>
      <c r="C61" s="31"/>
      <c r="D61" s="32">
        <f t="shared" ref="D61:M61" si="10">SUM(D62:D63)</f>
        <v>544354</v>
      </c>
      <c r="E61" s="32">
        <f t="shared" si="10"/>
        <v>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73187</v>
      </c>
      <c r="J61" s="32">
        <f t="shared" si="10"/>
        <v>2064604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>SUM(D61:M61)</f>
        <v>2682145</v>
      </c>
      <c r="O61" s="45">
        <f t="shared" si="7"/>
        <v>44.91200602813128</v>
      </c>
      <c r="P61" s="10"/>
    </row>
    <row r="62" spans="1:16">
      <c r="A62" s="13"/>
      <c r="B62" s="39">
        <v>351.4</v>
      </c>
      <c r="C62" s="21" t="s">
        <v>159</v>
      </c>
      <c r="D62" s="46">
        <v>343816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343816</v>
      </c>
      <c r="O62" s="47">
        <f t="shared" si="7"/>
        <v>5.7571332886805093</v>
      </c>
      <c r="P62" s="9"/>
    </row>
    <row r="63" spans="1:16">
      <c r="A63" s="13"/>
      <c r="B63" s="39">
        <v>359</v>
      </c>
      <c r="C63" s="21" t="s">
        <v>77</v>
      </c>
      <c r="D63" s="46">
        <v>200538</v>
      </c>
      <c r="E63" s="46">
        <v>0</v>
      </c>
      <c r="F63" s="46">
        <v>0</v>
      </c>
      <c r="G63" s="46">
        <v>0</v>
      </c>
      <c r="H63" s="46">
        <v>0</v>
      </c>
      <c r="I63" s="46">
        <v>73187</v>
      </c>
      <c r="J63" s="46">
        <v>2064604</v>
      </c>
      <c r="K63" s="46">
        <v>0</v>
      </c>
      <c r="L63" s="46">
        <v>0</v>
      </c>
      <c r="M63" s="46">
        <v>0</v>
      </c>
      <c r="N63" s="46">
        <f>SUM(D63:M63)</f>
        <v>2338329</v>
      </c>
      <c r="O63" s="47">
        <f t="shared" si="7"/>
        <v>39.154872739450774</v>
      </c>
      <c r="P63" s="9"/>
    </row>
    <row r="64" spans="1:16" ht="15.75">
      <c r="A64" s="29" t="s">
        <v>4</v>
      </c>
      <c r="B64" s="30"/>
      <c r="C64" s="31"/>
      <c r="D64" s="32">
        <f t="shared" ref="D64:M64" si="11">SUM(D65:D73)</f>
        <v>1562142</v>
      </c>
      <c r="E64" s="32">
        <f t="shared" si="11"/>
        <v>478427</v>
      </c>
      <c r="F64" s="32">
        <f t="shared" si="11"/>
        <v>17384</v>
      </c>
      <c r="G64" s="32">
        <f t="shared" si="11"/>
        <v>0</v>
      </c>
      <c r="H64" s="32">
        <f t="shared" si="11"/>
        <v>0</v>
      </c>
      <c r="I64" s="32">
        <f t="shared" si="11"/>
        <v>4885062</v>
      </c>
      <c r="J64" s="32">
        <f t="shared" si="11"/>
        <v>14706499</v>
      </c>
      <c r="K64" s="32">
        <f t="shared" si="11"/>
        <v>44260956</v>
      </c>
      <c r="L64" s="32">
        <f t="shared" si="11"/>
        <v>0</v>
      </c>
      <c r="M64" s="32">
        <f t="shared" si="11"/>
        <v>96173</v>
      </c>
      <c r="N64" s="32">
        <f>SUM(D64:M64)</f>
        <v>66006643</v>
      </c>
      <c r="O64" s="45">
        <f t="shared" si="7"/>
        <v>1105.2686369725386</v>
      </c>
      <c r="P64" s="10"/>
    </row>
    <row r="65" spans="1:119">
      <c r="A65" s="12"/>
      <c r="B65" s="25">
        <v>361.1</v>
      </c>
      <c r="C65" s="20" t="s">
        <v>79</v>
      </c>
      <c r="D65" s="46">
        <v>634264</v>
      </c>
      <c r="E65" s="46">
        <v>156058</v>
      </c>
      <c r="F65" s="46">
        <v>9190</v>
      </c>
      <c r="G65" s="46">
        <v>0</v>
      </c>
      <c r="H65" s="46">
        <v>0</v>
      </c>
      <c r="I65" s="46">
        <v>1805332</v>
      </c>
      <c r="J65" s="46">
        <v>391047</v>
      </c>
      <c r="K65" s="46">
        <v>796205</v>
      </c>
      <c r="L65" s="46">
        <v>0</v>
      </c>
      <c r="M65" s="46">
        <v>67097</v>
      </c>
      <c r="N65" s="46">
        <f>SUM(D65:M65)</f>
        <v>3859193</v>
      </c>
      <c r="O65" s="47">
        <f t="shared" si="7"/>
        <v>64.621450100468849</v>
      </c>
      <c r="P65" s="9"/>
    </row>
    <row r="66" spans="1:119">
      <c r="A66" s="12"/>
      <c r="B66" s="25">
        <v>361.2</v>
      </c>
      <c r="C66" s="20" t="s">
        <v>80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1436035</v>
      </c>
      <c r="L66" s="46">
        <v>0</v>
      </c>
      <c r="M66" s="46">
        <v>0</v>
      </c>
      <c r="N66" s="46">
        <f t="shared" ref="N66:N73" si="12">SUM(D66:M66)</f>
        <v>1436035</v>
      </c>
      <c r="O66" s="47">
        <f t="shared" si="7"/>
        <v>24.046131949095781</v>
      </c>
      <c r="P66" s="9"/>
    </row>
    <row r="67" spans="1:119">
      <c r="A67" s="12"/>
      <c r="B67" s="25">
        <v>361.4</v>
      </c>
      <c r="C67" s="20" t="s">
        <v>142</v>
      </c>
      <c r="D67" s="46">
        <v>264842</v>
      </c>
      <c r="E67" s="46">
        <v>55910</v>
      </c>
      <c r="F67" s="46">
        <v>8194</v>
      </c>
      <c r="G67" s="46">
        <v>0</v>
      </c>
      <c r="H67" s="46">
        <v>0</v>
      </c>
      <c r="I67" s="46">
        <v>726986</v>
      </c>
      <c r="J67" s="46">
        <v>146316</v>
      </c>
      <c r="K67" s="46">
        <v>19041659</v>
      </c>
      <c r="L67" s="46">
        <v>0</v>
      </c>
      <c r="M67" s="46">
        <v>27825</v>
      </c>
      <c r="N67" s="46">
        <f t="shared" si="12"/>
        <v>20271732</v>
      </c>
      <c r="O67" s="47">
        <f t="shared" si="7"/>
        <v>339.44628265237776</v>
      </c>
      <c r="P67" s="9"/>
    </row>
    <row r="68" spans="1:119">
      <c r="A68" s="12"/>
      <c r="B68" s="25">
        <v>362</v>
      </c>
      <c r="C68" s="20" t="s">
        <v>82</v>
      </c>
      <c r="D68" s="46">
        <v>140964</v>
      </c>
      <c r="E68" s="46">
        <v>0</v>
      </c>
      <c r="F68" s="46">
        <v>0</v>
      </c>
      <c r="G68" s="46">
        <v>0</v>
      </c>
      <c r="H68" s="46">
        <v>0</v>
      </c>
      <c r="I68" s="46">
        <v>861780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1002744</v>
      </c>
      <c r="O68" s="47">
        <f t="shared" si="7"/>
        <v>16.790756865371733</v>
      </c>
      <c r="P68" s="9"/>
    </row>
    <row r="69" spans="1:119">
      <c r="A69" s="12"/>
      <c r="B69" s="25">
        <v>364</v>
      </c>
      <c r="C69" s="20" t="s">
        <v>143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181683</v>
      </c>
      <c r="J69" s="46">
        <v>315409</v>
      </c>
      <c r="K69" s="46">
        <v>0</v>
      </c>
      <c r="L69" s="46">
        <v>0</v>
      </c>
      <c r="M69" s="46">
        <v>0</v>
      </c>
      <c r="N69" s="46">
        <f t="shared" si="12"/>
        <v>497092</v>
      </c>
      <c r="O69" s="47">
        <f t="shared" ref="O69:O76" si="13">(N69/O$78)</f>
        <v>8.3237106496985938</v>
      </c>
      <c r="P69" s="9"/>
    </row>
    <row r="70" spans="1:119">
      <c r="A70" s="12"/>
      <c r="B70" s="25">
        <v>365</v>
      </c>
      <c r="C70" s="20" t="s">
        <v>144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33347</v>
      </c>
      <c r="J70" s="46">
        <v>37404</v>
      </c>
      <c r="K70" s="46">
        <v>0</v>
      </c>
      <c r="L70" s="46">
        <v>0</v>
      </c>
      <c r="M70" s="46">
        <v>0</v>
      </c>
      <c r="N70" s="46">
        <f t="shared" si="12"/>
        <v>70751</v>
      </c>
      <c r="O70" s="47">
        <f t="shared" si="13"/>
        <v>1.1847119892833222</v>
      </c>
      <c r="P70" s="9"/>
    </row>
    <row r="71" spans="1:119">
      <c r="A71" s="12"/>
      <c r="B71" s="25">
        <v>366</v>
      </c>
      <c r="C71" s="20" t="s">
        <v>85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1581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1581</v>
      </c>
      <c r="O71" s="47">
        <f t="shared" si="13"/>
        <v>2.64735432016075E-2</v>
      </c>
      <c r="P71" s="9"/>
    </row>
    <row r="72" spans="1:119">
      <c r="A72" s="12"/>
      <c r="B72" s="25">
        <v>368</v>
      </c>
      <c r="C72" s="20" t="s">
        <v>87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22987057</v>
      </c>
      <c r="L72" s="46">
        <v>0</v>
      </c>
      <c r="M72" s="46">
        <v>0</v>
      </c>
      <c r="N72" s="46">
        <f t="shared" si="12"/>
        <v>22987057</v>
      </c>
      <c r="O72" s="47">
        <f t="shared" si="13"/>
        <v>384.91388144675153</v>
      </c>
      <c r="P72" s="9"/>
    </row>
    <row r="73" spans="1:119">
      <c r="A73" s="12"/>
      <c r="B73" s="25">
        <v>369.9</v>
      </c>
      <c r="C73" s="20" t="s">
        <v>89</v>
      </c>
      <c r="D73" s="46">
        <v>522072</v>
      </c>
      <c r="E73" s="46">
        <v>266459</v>
      </c>
      <c r="F73" s="46">
        <v>0</v>
      </c>
      <c r="G73" s="46">
        <v>0</v>
      </c>
      <c r="H73" s="46">
        <v>0</v>
      </c>
      <c r="I73" s="46">
        <v>1274353</v>
      </c>
      <c r="J73" s="46">
        <v>13816323</v>
      </c>
      <c r="K73" s="46">
        <v>0</v>
      </c>
      <c r="L73" s="46">
        <v>0</v>
      </c>
      <c r="M73" s="46">
        <v>1251</v>
      </c>
      <c r="N73" s="46">
        <f t="shared" si="12"/>
        <v>15880458</v>
      </c>
      <c r="O73" s="47">
        <f t="shared" si="13"/>
        <v>265.91523777628936</v>
      </c>
      <c r="P73" s="9"/>
    </row>
    <row r="74" spans="1:119" ht="15.75">
      <c r="A74" s="29" t="s">
        <v>58</v>
      </c>
      <c r="B74" s="30"/>
      <c r="C74" s="31"/>
      <c r="D74" s="32">
        <f t="shared" ref="D74:M74" si="14">SUM(D75:D75)</f>
        <v>10754851</v>
      </c>
      <c r="E74" s="32">
        <f t="shared" si="14"/>
        <v>0</v>
      </c>
      <c r="F74" s="32">
        <f t="shared" si="14"/>
        <v>3175363</v>
      </c>
      <c r="G74" s="32">
        <f t="shared" si="14"/>
        <v>0</v>
      </c>
      <c r="H74" s="32">
        <f t="shared" si="14"/>
        <v>0</v>
      </c>
      <c r="I74" s="32">
        <f t="shared" si="14"/>
        <v>960390</v>
      </c>
      <c r="J74" s="32">
        <f t="shared" si="14"/>
        <v>5825172</v>
      </c>
      <c r="K74" s="32">
        <f t="shared" si="14"/>
        <v>0</v>
      </c>
      <c r="L74" s="32">
        <f t="shared" si="14"/>
        <v>0</v>
      </c>
      <c r="M74" s="32">
        <f t="shared" si="14"/>
        <v>354565</v>
      </c>
      <c r="N74" s="32">
        <f>SUM(D74:M74)</f>
        <v>21070341</v>
      </c>
      <c r="O74" s="45">
        <f t="shared" si="13"/>
        <v>352.81883791024785</v>
      </c>
      <c r="P74" s="9"/>
    </row>
    <row r="75" spans="1:119" ht="15.75" thickBot="1">
      <c r="A75" s="12"/>
      <c r="B75" s="25">
        <v>381</v>
      </c>
      <c r="C75" s="20" t="s">
        <v>90</v>
      </c>
      <c r="D75" s="46">
        <v>10754851</v>
      </c>
      <c r="E75" s="46">
        <v>0</v>
      </c>
      <c r="F75" s="46">
        <v>3175363</v>
      </c>
      <c r="G75" s="46">
        <v>0</v>
      </c>
      <c r="H75" s="46">
        <v>0</v>
      </c>
      <c r="I75" s="46">
        <v>960390</v>
      </c>
      <c r="J75" s="46">
        <v>5825172</v>
      </c>
      <c r="K75" s="46">
        <v>0</v>
      </c>
      <c r="L75" s="46">
        <v>0</v>
      </c>
      <c r="M75" s="46">
        <v>354565</v>
      </c>
      <c r="N75" s="46">
        <f>SUM(D75:M75)</f>
        <v>21070341</v>
      </c>
      <c r="O75" s="47">
        <f t="shared" si="13"/>
        <v>352.81883791024785</v>
      </c>
      <c r="P75" s="9"/>
    </row>
    <row r="76" spans="1:119" ht="16.5" thickBot="1">
      <c r="A76" s="14" t="s">
        <v>74</v>
      </c>
      <c r="B76" s="23"/>
      <c r="C76" s="22"/>
      <c r="D76" s="15">
        <f t="shared" ref="D76:M76" si="15">SUM(D5,D15,D22,D42,D61,D64,D74)</f>
        <v>76676735</v>
      </c>
      <c r="E76" s="15">
        <f t="shared" si="15"/>
        <v>11113253</v>
      </c>
      <c r="F76" s="15">
        <f t="shared" si="15"/>
        <v>3192747</v>
      </c>
      <c r="G76" s="15">
        <f t="shared" si="15"/>
        <v>0</v>
      </c>
      <c r="H76" s="15">
        <f t="shared" si="15"/>
        <v>0</v>
      </c>
      <c r="I76" s="15">
        <f t="shared" si="15"/>
        <v>197296331</v>
      </c>
      <c r="J76" s="15">
        <f t="shared" si="15"/>
        <v>23639867</v>
      </c>
      <c r="K76" s="15">
        <f t="shared" si="15"/>
        <v>44260956</v>
      </c>
      <c r="L76" s="15">
        <f t="shared" si="15"/>
        <v>0</v>
      </c>
      <c r="M76" s="15">
        <f t="shared" si="15"/>
        <v>656479</v>
      </c>
      <c r="N76" s="15">
        <f>SUM(D76:M76)</f>
        <v>356836368</v>
      </c>
      <c r="O76" s="38">
        <f t="shared" si="13"/>
        <v>5975.156865371735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162</v>
      </c>
      <c r="M78" s="118"/>
      <c r="N78" s="118"/>
      <c r="O78" s="43">
        <v>59720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107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92</v>
      </c>
      <c r="B3" s="108"/>
      <c r="C3" s="109"/>
      <c r="D3" s="128" t="s">
        <v>52</v>
      </c>
      <c r="E3" s="129"/>
      <c r="F3" s="129"/>
      <c r="G3" s="129"/>
      <c r="H3" s="130"/>
      <c r="I3" s="128" t="s">
        <v>53</v>
      </c>
      <c r="J3" s="130"/>
      <c r="K3" s="128" t="s">
        <v>55</v>
      </c>
      <c r="L3" s="130"/>
      <c r="M3" s="36"/>
      <c r="N3" s="37"/>
      <c r="O3" s="131" t="s">
        <v>97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93</v>
      </c>
      <c r="F4" s="34" t="s">
        <v>94</v>
      </c>
      <c r="G4" s="34" t="s">
        <v>95</v>
      </c>
      <c r="H4" s="34" t="s">
        <v>6</v>
      </c>
      <c r="I4" s="34" t="s">
        <v>7</v>
      </c>
      <c r="J4" s="35" t="s">
        <v>96</v>
      </c>
      <c r="K4" s="35" t="s">
        <v>8</v>
      </c>
      <c r="L4" s="35" t="s">
        <v>9</v>
      </c>
      <c r="M4" s="35" t="s">
        <v>10</v>
      </c>
      <c r="N4" s="35" t="s">
        <v>54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35746637</v>
      </c>
      <c r="E5" s="27">
        <f t="shared" si="0"/>
        <v>3930264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195942</v>
      </c>
      <c r="N5" s="28">
        <f>SUM(D5:M5)</f>
        <v>39872843</v>
      </c>
      <c r="O5" s="33">
        <f t="shared" ref="O5:O36" si="1">(N5/O$79)</f>
        <v>683.28066146859737</v>
      </c>
      <c r="P5" s="6"/>
    </row>
    <row r="6" spans="1:133">
      <c r="A6" s="12"/>
      <c r="B6" s="25">
        <v>311</v>
      </c>
      <c r="C6" s="20" t="s">
        <v>3</v>
      </c>
      <c r="D6" s="46">
        <v>21900691</v>
      </c>
      <c r="E6" s="46">
        <v>63420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195942</v>
      </c>
      <c r="N6" s="46">
        <f>SUM(D6:M6)</f>
        <v>22160053</v>
      </c>
      <c r="O6" s="47">
        <f t="shared" si="1"/>
        <v>379.74557450089969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2333861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2333861</v>
      </c>
      <c r="O7" s="47">
        <f t="shared" si="1"/>
        <v>39.994190729157744</v>
      </c>
      <c r="P7" s="9"/>
    </row>
    <row r="8" spans="1:133">
      <c r="A8" s="12"/>
      <c r="B8" s="25">
        <v>312.42</v>
      </c>
      <c r="C8" s="20" t="s">
        <v>152</v>
      </c>
      <c r="D8" s="46">
        <v>0</v>
      </c>
      <c r="E8" s="46">
        <v>1532983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1532983</v>
      </c>
      <c r="O8" s="47">
        <f t="shared" si="1"/>
        <v>26.269951160997344</v>
      </c>
      <c r="P8" s="9"/>
    </row>
    <row r="9" spans="1:133">
      <c r="A9" s="12"/>
      <c r="B9" s="25">
        <v>312.51</v>
      </c>
      <c r="C9" s="20" t="s">
        <v>99</v>
      </c>
      <c r="D9" s="46">
        <v>460238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460238</v>
      </c>
      <c r="O9" s="47">
        <f t="shared" si="1"/>
        <v>7.8868648787593179</v>
      </c>
      <c r="P9" s="9"/>
    </row>
    <row r="10" spans="1:133">
      <c r="A10" s="12"/>
      <c r="B10" s="25">
        <v>312.52</v>
      </c>
      <c r="C10" s="20" t="s">
        <v>131</v>
      </c>
      <c r="D10" s="46">
        <v>471520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471520</v>
      </c>
      <c r="O10" s="47">
        <f t="shared" si="1"/>
        <v>8.0801987833090561</v>
      </c>
      <c r="P10" s="9"/>
    </row>
    <row r="11" spans="1:133">
      <c r="A11" s="12"/>
      <c r="B11" s="25">
        <v>314.10000000000002</v>
      </c>
      <c r="C11" s="20" t="s">
        <v>14</v>
      </c>
      <c r="D11" s="46">
        <v>9525860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9525860</v>
      </c>
      <c r="O11" s="47">
        <f t="shared" si="1"/>
        <v>163.23982520777997</v>
      </c>
      <c r="P11" s="9"/>
    </row>
    <row r="12" spans="1:133">
      <c r="A12" s="12"/>
      <c r="B12" s="25">
        <v>314.8</v>
      </c>
      <c r="C12" s="20" t="s">
        <v>153</v>
      </c>
      <c r="D12" s="46">
        <v>260998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260998</v>
      </c>
      <c r="O12" s="47">
        <f t="shared" si="1"/>
        <v>4.4725901807899922</v>
      </c>
      <c r="P12" s="9"/>
    </row>
    <row r="13" spans="1:133">
      <c r="A13" s="12"/>
      <c r="B13" s="25">
        <v>315</v>
      </c>
      <c r="C13" s="20" t="s">
        <v>132</v>
      </c>
      <c r="D13" s="46">
        <v>2695896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2695896</v>
      </c>
      <c r="O13" s="47">
        <f t="shared" si="1"/>
        <v>46.198200668323196</v>
      </c>
      <c r="P13" s="9"/>
    </row>
    <row r="14" spans="1:133">
      <c r="A14" s="12"/>
      <c r="B14" s="25">
        <v>316</v>
      </c>
      <c r="C14" s="20" t="s">
        <v>133</v>
      </c>
      <c r="D14" s="46">
        <v>431434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431434</v>
      </c>
      <c r="O14" s="47">
        <f t="shared" si="1"/>
        <v>7.3932653585810986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SUM(D16:D21)</f>
        <v>1831613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19040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1850653</v>
      </c>
      <c r="O15" s="45">
        <f t="shared" si="1"/>
        <v>31.713700625481962</v>
      </c>
      <c r="P15" s="10"/>
    </row>
    <row r="16" spans="1:133">
      <c r="A16" s="12"/>
      <c r="B16" s="25">
        <v>322</v>
      </c>
      <c r="C16" s="20" t="s">
        <v>0</v>
      </c>
      <c r="D16" s="46">
        <v>741477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741477</v>
      </c>
      <c r="O16" s="47">
        <f t="shared" si="1"/>
        <v>12.70631479736098</v>
      </c>
      <c r="P16" s="9"/>
    </row>
    <row r="17" spans="1:16">
      <c r="A17" s="12"/>
      <c r="B17" s="25">
        <v>323.10000000000002</v>
      </c>
      <c r="C17" s="20" t="s">
        <v>18</v>
      </c>
      <c r="D17" s="46">
        <v>511755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511755</v>
      </c>
      <c r="O17" s="47">
        <f t="shared" si="1"/>
        <v>8.7696855453688638</v>
      </c>
      <c r="P17" s="9"/>
    </row>
    <row r="18" spans="1:16">
      <c r="A18" s="12"/>
      <c r="B18" s="25">
        <v>323.39999999999998</v>
      </c>
      <c r="C18" s="20" t="s">
        <v>19</v>
      </c>
      <c r="D18" s="46">
        <v>450135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450135</v>
      </c>
      <c r="O18" s="47">
        <f t="shared" si="1"/>
        <v>7.7137348984662841</v>
      </c>
      <c r="P18" s="9"/>
    </row>
    <row r="19" spans="1:16">
      <c r="A19" s="12"/>
      <c r="B19" s="25">
        <v>324.11</v>
      </c>
      <c r="C19" s="20" t="s">
        <v>20</v>
      </c>
      <c r="D19" s="46">
        <v>36284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36284</v>
      </c>
      <c r="O19" s="47">
        <f t="shared" si="1"/>
        <v>0.62178048153542975</v>
      </c>
      <c r="P19" s="9"/>
    </row>
    <row r="20" spans="1:16">
      <c r="A20" s="12"/>
      <c r="B20" s="25">
        <v>324.12</v>
      </c>
      <c r="C20" s="20" t="s">
        <v>21</v>
      </c>
      <c r="D20" s="46">
        <v>25678</v>
      </c>
      <c r="E20" s="46">
        <v>0</v>
      </c>
      <c r="F20" s="46">
        <v>0</v>
      </c>
      <c r="G20" s="46">
        <v>0</v>
      </c>
      <c r="H20" s="46">
        <v>0</v>
      </c>
      <c r="I20" s="46">
        <v>17060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42738</v>
      </c>
      <c r="O20" s="47">
        <f t="shared" si="1"/>
        <v>0.73237940193642359</v>
      </c>
      <c r="P20" s="9"/>
    </row>
    <row r="21" spans="1:16">
      <c r="A21" s="12"/>
      <c r="B21" s="25">
        <v>329</v>
      </c>
      <c r="C21" s="20" t="s">
        <v>25</v>
      </c>
      <c r="D21" s="46">
        <v>66284</v>
      </c>
      <c r="E21" s="46">
        <v>0</v>
      </c>
      <c r="F21" s="46">
        <v>0</v>
      </c>
      <c r="G21" s="46">
        <v>0</v>
      </c>
      <c r="H21" s="46">
        <v>0</v>
      </c>
      <c r="I21" s="46">
        <v>1980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68264</v>
      </c>
      <c r="O21" s="47">
        <f t="shared" si="1"/>
        <v>1.1698055008139834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SUM(D23:D41)</f>
        <v>7765633</v>
      </c>
      <c r="E22" s="32">
        <f t="shared" si="5"/>
        <v>185378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6730236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14681247</v>
      </c>
      <c r="O22" s="45">
        <f t="shared" si="1"/>
        <v>251.58507411532858</v>
      </c>
      <c r="P22" s="10"/>
    </row>
    <row r="23" spans="1:16">
      <c r="A23" s="12"/>
      <c r="B23" s="25">
        <v>331.2</v>
      </c>
      <c r="C23" s="20" t="s">
        <v>26</v>
      </c>
      <c r="D23" s="46">
        <v>81090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81090</v>
      </c>
      <c r="O23" s="47">
        <f t="shared" si="1"/>
        <v>1.3895981492588467</v>
      </c>
      <c r="P23" s="9"/>
    </row>
    <row r="24" spans="1:16">
      <c r="A24" s="12"/>
      <c r="B24" s="25">
        <v>331.42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2155179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2155179</v>
      </c>
      <c r="O24" s="47">
        <f t="shared" si="1"/>
        <v>36.932208037014824</v>
      </c>
      <c r="P24" s="9"/>
    </row>
    <row r="25" spans="1:16">
      <c r="A25" s="12"/>
      <c r="B25" s="25">
        <v>331.49</v>
      </c>
      <c r="C25" s="20" t="s">
        <v>33</v>
      </c>
      <c r="D25" s="46">
        <v>893869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893869</v>
      </c>
      <c r="O25" s="47">
        <f t="shared" si="1"/>
        <v>15.317779110616057</v>
      </c>
      <c r="P25" s="9"/>
    </row>
    <row r="26" spans="1:16">
      <c r="A26" s="12"/>
      <c r="B26" s="25">
        <v>331.5</v>
      </c>
      <c r="C26" s="20" t="s">
        <v>28</v>
      </c>
      <c r="D26" s="46">
        <v>546207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546207</v>
      </c>
      <c r="O26" s="47">
        <f t="shared" si="1"/>
        <v>9.3600719732670719</v>
      </c>
      <c r="P26" s="9"/>
    </row>
    <row r="27" spans="1:16">
      <c r="A27" s="12"/>
      <c r="B27" s="25">
        <v>334.2</v>
      </c>
      <c r="C27" s="20" t="s">
        <v>29</v>
      </c>
      <c r="D27" s="46">
        <v>84121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84121</v>
      </c>
      <c r="O27" s="47">
        <f t="shared" si="1"/>
        <v>1.4415388569959728</v>
      </c>
      <c r="P27" s="9"/>
    </row>
    <row r="28" spans="1:16">
      <c r="A28" s="12"/>
      <c r="B28" s="25">
        <v>334.35</v>
      </c>
      <c r="C28" s="20" t="s">
        <v>154</v>
      </c>
      <c r="D28" s="46">
        <v>1650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1650</v>
      </c>
      <c r="O28" s="47">
        <f t="shared" si="1"/>
        <v>2.827521206409048E-2</v>
      </c>
      <c r="P28" s="9"/>
    </row>
    <row r="29" spans="1:16">
      <c r="A29" s="12"/>
      <c r="B29" s="25">
        <v>334.41</v>
      </c>
      <c r="C29" s="20" t="s">
        <v>35</v>
      </c>
      <c r="D29" s="46">
        <v>141308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9" si="6">SUM(D29:M29)</f>
        <v>141308</v>
      </c>
      <c r="O29" s="47">
        <f t="shared" si="1"/>
        <v>2.4215234341530287</v>
      </c>
      <c r="P29" s="9"/>
    </row>
    <row r="30" spans="1:16">
      <c r="A30" s="12"/>
      <c r="B30" s="25">
        <v>334.42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1973478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1973478</v>
      </c>
      <c r="O30" s="47">
        <f t="shared" si="1"/>
        <v>33.818490275040702</v>
      </c>
      <c r="P30" s="9"/>
    </row>
    <row r="31" spans="1:16">
      <c r="A31" s="12"/>
      <c r="B31" s="25">
        <v>334.49</v>
      </c>
      <c r="C31" s="20" t="s">
        <v>37</v>
      </c>
      <c r="D31" s="46">
        <v>21325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21325</v>
      </c>
      <c r="O31" s="47">
        <f t="shared" si="1"/>
        <v>0.36543569531316938</v>
      </c>
      <c r="P31" s="9"/>
    </row>
    <row r="32" spans="1:16">
      <c r="A32" s="12"/>
      <c r="B32" s="25">
        <v>334.7</v>
      </c>
      <c r="C32" s="20" t="s">
        <v>39</v>
      </c>
      <c r="D32" s="46">
        <v>73184</v>
      </c>
      <c r="E32" s="46">
        <v>0</v>
      </c>
      <c r="F32" s="46">
        <v>0</v>
      </c>
      <c r="G32" s="46">
        <v>0</v>
      </c>
      <c r="H32" s="46">
        <v>0</v>
      </c>
      <c r="I32" s="46">
        <v>471352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544536</v>
      </c>
      <c r="O32" s="47">
        <f t="shared" si="1"/>
        <v>9.3314368948676201</v>
      </c>
      <c r="P32" s="9"/>
    </row>
    <row r="33" spans="1:16">
      <c r="A33" s="12"/>
      <c r="B33" s="25">
        <v>334.9</v>
      </c>
      <c r="C33" s="20" t="s">
        <v>40</v>
      </c>
      <c r="D33" s="46">
        <v>98</v>
      </c>
      <c r="E33" s="46">
        <v>185378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185476</v>
      </c>
      <c r="O33" s="47">
        <f t="shared" si="1"/>
        <v>3.1784080198783311</v>
      </c>
      <c r="P33" s="9"/>
    </row>
    <row r="34" spans="1:16">
      <c r="A34" s="12"/>
      <c r="B34" s="25">
        <v>335.12</v>
      </c>
      <c r="C34" s="20" t="s">
        <v>134</v>
      </c>
      <c r="D34" s="46">
        <v>1821603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1821603</v>
      </c>
      <c r="O34" s="47">
        <f t="shared" si="1"/>
        <v>31.21588552823237</v>
      </c>
      <c r="P34" s="9"/>
    </row>
    <row r="35" spans="1:16">
      <c r="A35" s="12"/>
      <c r="B35" s="25">
        <v>335.14</v>
      </c>
      <c r="C35" s="20" t="s">
        <v>148</v>
      </c>
      <c r="D35" s="46">
        <v>43967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43967</v>
      </c>
      <c r="O35" s="47">
        <f t="shared" si="1"/>
        <v>0.75344015080113103</v>
      </c>
      <c r="P35" s="9"/>
    </row>
    <row r="36" spans="1:16">
      <c r="A36" s="12"/>
      <c r="B36" s="25">
        <v>335.15</v>
      </c>
      <c r="C36" s="20" t="s">
        <v>149</v>
      </c>
      <c r="D36" s="46">
        <v>144064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144064</v>
      </c>
      <c r="O36" s="47">
        <f t="shared" si="1"/>
        <v>2.4687516065461401</v>
      </c>
      <c r="P36" s="9"/>
    </row>
    <row r="37" spans="1:16">
      <c r="A37" s="12"/>
      <c r="B37" s="25">
        <v>335.18</v>
      </c>
      <c r="C37" s="20" t="s">
        <v>135</v>
      </c>
      <c r="D37" s="46">
        <v>3643626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3643626</v>
      </c>
      <c r="O37" s="47">
        <f t="shared" ref="O37:O68" si="7">(N37/O$79)</f>
        <v>62.438968383171968</v>
      </c>
      <c r="P37" s="9"/>
    </row>
    <row r="38" spans="1:16">
      <c r="A38" s="12"/>
      <c r="B38" s="25">
        <v>335.49</v>
      </c>
      <c r="C38" s="20" t="s">
        <v>155</v>
      </c>
      <c r="D38" s="46">
        <v>95494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95494</v>
      </c>
      <c r="O38" s="47">
        <f t="shared" si="7"/>
        <v>1.6364321823322765</v>
      </c>
      <c r="P38" s="9"/>
    </row>
    <row r="39" spans="1:16">
      <c r="A39" s="12"/>
      <c r="B39" s="25">
        <v>335.9</v>
      </c>
      <c r="C39" s="20" t="s">
        <v>156</v>
      </c>
      <c r="D39" s="46">
        <v>25528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25528</v>
      </c>
      <c r="O39" s="47">
        <f t="shared" si="7"/>
        <v>0.43746037186187986</v>
      </c>
      <c r="P39" s="9"/>
    </row>
    <row r="40" spans="1:16">
      <c r="A40" s="12"/>
      <c r="B40" s="25">
        <v>337.4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2130227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2130227</v>
      </c>
      <c r="O40" s="47">
        <f t="shared" si="7"/>
        <v>36.504618284637132</v>
      </c>
      <c r="P40" s="9"/>
    </row>
    <row r="41" spans="1:16">
      <c r="A41" s="12"/>
      <c r="B41" s="25">
        <v>337.9</v>
      </c>
      <c r="C41" s="20" t="s">
        <v>51</v>
      </c>
      <c r="D41" s="46">
        <v>148499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148499</v>
      </c>
      <c r="O41" s="47">
        <f t="shared" si="7"/>
        <v>2.5447519492759834</v>
      </c>
      <c r="P41" s="9"/>
    </row>
    <row r="42" spans="1:16" ht="15.75">
      <c r="A42" s="29" t="s">
        <v>56</v>
      </c>
      <c r="B42" s="30"/>
      <c r="C42" s="31"/>
      <c r="D42" s="32">
        <f t="shared" ref="D42:M42" si="8">SUM(D43:D60)</f>
        <v>13657692</v>
      </c>
      <c r="E42" s="32">
        <f t="shared" si="8"/>
        <v>4805175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186391536</v>
      </c>
      <c r="J42" s="32">
        <f t="shared" si="8"/>
        <v>2017476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206871879</v>
      </c>
      <c r="O42" s="45">
        <f t="shared" si="7"/>
        <v>3545.0583326193128</v>
      </c>
      <c r="P42" s="10"/>
    </row>
    <row r="43" spans="1:16">
      <c r="A43" s="12"/>
      <c r="B43" s="25">
        <v>341.2</v>
      </c>
      <c r="C43" s="20" t="s">
        <v>136</v>
      </c>
      <c r="D43" s="46">
        <v>103023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2017476</v>
      </c>
      <c r="K43" s="46">
        <v>0</v>
      </c>
      <c r="L43" s="46">
        <v>0</v>
      </c>
      <c r="M43" s="46">
        <v>0</v>
      </c>
      <c r="N43" s="46">
        <f t="shared" ref="N43:N60" si="9">SUM(D43:M43)</f>
        <v>2120499</v>
      </c>
      <c r="O43" s="47">
        <f t="shared" si="7"/>
        <v>36.337914488904119</v>
      </c>
      <c r="P43" s="9"/>
    </row>
    <row r="44" spans="1:16">
      <c r="A44" s="12"/>
      <c r="B44" s="25">
        <v>341.3</v>
      </c>
      <c r="C44" s="20" t="s">
        <v>157</v>
      </c>
      <c r="D44" s="46">
        <v>56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56</v>
      </c>
      <c r="O44" s="47">
        <f t="shared" si="7"/>
        <v>9.5964356096307085E-4</v>
      </c>
      <c r="P44" s="9"/>
    </row>
    <row r="45" spans="1:16">
      <c r="A45" s="12"/>
      <c r="B45" s="25">
        <v>341.9</v>
      </c>
      <c r="C45" s="20" t="s">
        <v>137</v>
      </c>
      <c r="D45" s="46">
        <v>272650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272650</v>
      </c>
      <c r="O45" s="47">
        <f t="shared" si="7"/>
        <v>4.672264587438951</v>
      </c>
      <c r="P45" s="9"/>
    </row>
    <row r="46" spans="1:16">
      <c r="A46" s="12"/>
      <c r="B46" s="25">
        <v>342.1</v>
      </c>
      <c r="C46" s="20" t="s">
        <v>61</v>
      </c>
      <c r="D46" s="46">
        <v>1115784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1115784</v>
      </c>
      <c r="O46" s="47">
        <f t="shared" si="7"/>
        <v>19.120623768314626</v>
      </c>
      <c r="P46" s="9"/>
    </row>
    <row r="47" spans="1:16">
      <c r="A47" s="12"/>
      <c r="B47" s="25">
        <v>342.2</v>
      </c>
      <c r="C47" s="20" t="s">
        <v>62</v>
      </c>
      <c r="D47" s="46">
        <v>7562256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7562256</v>
      </c>
      <c r="O47" s="47">
        <f t="shared" si="7"/>
        <v>129.59054065632765</v>
      </c>
      <c r="P47" s="9"/>
    </row>
    <row r="48" spans="1:16">
      <c r="A48" s="12"/>
      <c r="B48" s="25">
        <v>343.1</v>
      </c>
      <c r="C48" s="20" t="s">
        <v>63</v>
      </c>
      <c r="D48" s="46">
        <v>3748228</v>
      </c>
      <c r="E48" s="46">
        <v>0</v>
      </c>
      <c r="F48" s="46">
        <v>0</v>
      </c>
      <c r="G48" s="46">
        <v>0</v>
      </c>
      <c r="H48" s="46">
        <v>0</v>
      </c>
      <c r="I48" s="46">
        <v>141769254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145517482</v>
      </c>
      <c r="O48" s="47">
        <f t="shared" si="7"/>
        <v>2493.6591894439207</v>
      </c>
      <c r="P48" s="9"/>
    </row>
    <row r="49" spans="1:16">
      <c r="A49" s="12"/>
      <c r="B49" s="25">
        <v>343.4</v>
      </c>
      <c r="C49" s="20" t="s">
        <v>64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10183398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10183398</v>
      </c>
      <c r="O49" s="47">
        <f t="shared" si="7"/>
        <v>174.50771998971811</v>
      </c>
      <c r="P49" s="9"/>
    </row>
    <row r="50" spans="1:16">
      <c r="A50" s="12"/>
      <c r="B50" s="25">
        <v>343.6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29561039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29561039</v>
      </c>
      <c r="O50" s="47">
        <f t="shared" si="7"/>
        <v>506.57251306657525</v>
      </c>
      <c r="P50" s="9"/>
    </row>
    <row r="51" spans="1:16">
      <c r="A51" s="12"/>
      <c r="B51" s="25">
        <v>343.9</v>
      </c>
      <c r="C51" s="20" t="s">
        <v>66</v>
      </c>
      <c r="D51" s="46">
        <v>0</v>
      </c>
      <c r="E51" s="46">
        <v>4805175</v>
      </c>
      <c r="F51" s="46">
        <v>0</v>
      </c>
      <c r="G51" s="46">
        <v>0</v>
      </c>
      <c r="H51" s="46">
        <v>0</v>
      </c>
      <c r="I51" s="46">
        <v>3005016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7810191</v>
      </c>
      <c r="O51" s="47">
        <f t="shared" si="7"/>
        <v>133.83927684003083</v>
      </c>
      <c r="P51" s="9"/>
    </row>
    <row r="52" spans="1:16">
      <c r="A52" s="12"/>
      <c r="B52" s="25">
        <v>344.1</v>
      </c>
      <c r="C52" s="20" t="s">
        <v>138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200416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200416</v>
      </c>
      <c r="O52" s="47">
        <f t="shared" si="7"/>
        <v>3.4344272127495503</v>
      </c>
      <c r="P52" s="9"/>
    </row>
    <row r="53" spans="1:16">
      <c r="A53" s="12"/>
      <c r="B53" s="25">
        <v>344.3</v>
      </c>
      <c r="C53" s="20" t="s">
        <v>139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395517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395517</v>
      </c>
      <c r="O53" s="47">
        <f t="shared" si="7"/>
        <v>6.7777739696684085</v>
      </c>
      <c r="P53" s="9"/>
    </row>
    <row r="54" spans="1:16">
      <c r="A54" s="12"/>
      <c r="B54" s="25">
        <v>344.5</v>
      </c>
      <c r="C54" s="20" t="s">
        <v>140</v>
      </c>
      <c r="D54" s="46">
        <v>60235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60235</v>
      </c>
      <c r="O54" s="47">
        <f t="shared" si="7"/>
        <v>1.0322166052609032</v>
      </c>
      <c r="P54" s="9"/>
    </row>
    <row r="55" spans="1:16">
      <c r="A55" s="12"/>
      <c r="B55" s="25">
        <v>345.1</v>
      </c>
      <c r="C55" s="20" t="s">
        <v>70</v>
      </c>
      <c r="D55" s="46">
        <v>39890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39890</v>
      </c>
      <c r="O55" s="47">
        <f t="shared" si="7"/>
        <v>0.68357467226458746</v>
      </c>
      <c r="P55" s="9"/>
    </row>
    <row r="56" spans="1:16">
      <c r="A56" s="12"/>
      <c r="B56" s="25">
        <v>347.2</v>
      </c>
      <c r="C56" s="20" t="s">
        <v>71</v>
      </c>
      <c r="D56" s="46">
        <v>164720</v>
      </c>
      <c r="E56" s="46">
        <v>0</v>
      </c>
      <c r="F56" s="46">
        <v>0</v>
      </c>
      <c r="G56" s="46">
        <v>0</v>
      </c>
      <c r="H56" s="46">
        <v>0</v>
      </c>
      <c r="I56" s="46">
        <v>1013613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1178333</v>
      </c>
      <c r="O56" s="47">
        <f t="shared" si="7"/>
        <v>20.192494216433897</v>
      </c>
      <c r="P56" s="9"/>
    </row>
    <row r="57" spans="1:16">
      <c r="A57" s="12"/>
      <c r="B57" s="25">
        <v>347.4</v>
      </c>
      <c r="C57" s="20" t="s">
        <v>158</v>
      </c>
      <c r="D57" s="46">
        <v>52539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52539</v>
      </c>
      <c r="O57" s="47">
        <f t="shared" si="7"/>
        <v>0.9003341615971211</v>
      </c>
      <c r="P57" s="9"/>
    </row>
    <row r="58" spans="1:16">
      <c r="A58" s="12"/>
      <c r="B58" s="25">
        <v>347.5</v>
      </c>
      <c r="C58" s="20" t="s">
        <v>72</v>
      </c>
      <c r="D58" s="46">
        <v>86102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86102</v>
      </c>
      <c r="O58" s="47">
        <f t="shared" si="7"/>
        <v>1.4754862479650415</v>
      </c>
      <c r="P58" s="9"/>
    </row>
    <row r="59" spans="1:16">
      <c r="A59" s="12"/>
      <c r="B59" s="25">
        <v>347.9</v>
      </c>
      <c r="C59" s="20" t="s">
        <v>73</v>
      </c>
      <c r="D59" s="46">
        <v>297380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297380</v>
      </c>
      <c r="O59" s="47">
        <f t="shared" si="7"/>
        <v>5.0960500385571077</v>
      </c>
      <c r="P59" s="9"/>
    </row>
    <row r="60" spans="1:16">
      <c r="A60" s="12"/>
      <c r="B60" s="25">
        <v>349</v>
      </c>
      <c r="C60" s="20" t="s">
        <v>1</v>
      </c>
      <c r="D60" s="46">
        <v>154829</v>
      </c>
      <c r="E60" s="46">
        <v>0</v>
      </c>
      <c r="F60" s="46">
        <v>0</v>
      </c>
      <c r="G60" s="46">
        <v>0</v>
      </c>
      <c r="H60" s="46">
        <v>0</v>
      </c>
      <c r="I60" s="46">
        <v>263283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418112</v>
      </c>
      <c r="O60" s="47">
        <f t="shared" si="7"/>
        <v>7.1649730100248483</v>
      </c>
      <c r="P60" s="9"/>
    </row>
    <row r="61" spans="1:16" ht="15.75">
      <c r="A61" s="29" t="s">
        <v>57</v>
      </c>
      <c r="B61" s="30"/>
      <c r="C61" s="31"/>
      <c r="D61" s="32">
        <f t="shared" ref="D61:M61" si="10">SUM(D62:D63)</f>
        <v>795029</v>
      </c>
      <c r="E61" s="32">
        <f t="shared" si="10"/>
        <v>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137050</v>
      </c>
      <c r="J61" s="32">
        <f t="shared" si="10"/>
        <v>1471192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>SUM(D61:M61)</f>
        <v>2403271</v>
      </c>
      <c r="O61" s="45">
        <f t="shared" si="7"/>
        <v>41.183634649987148</v>
      </c>
      <c r="P61" s="10"/>
    </row>
    <row r="62" spans="1:16">
      <c r="A62" s="13"/>
      <c r="B62" s="39">
        <v>351.4</v>
      </c>
      <c r="C62" s="21" t="s">
        <v>159</v>
      </c>
      <c r="D62" s="46">
        <v>576286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576286</v>
      </c>
      <c r="O62" s="47">
        <f t="shared" si="7"/>
        <v>9.8755205209493617</v>
      </c>
      <c r="P62" s="9"/>
    </row>
    <row r="63" spans="1:16">
      <c r="A63" s="13"/>
      <c r="B63" s="39">
        <v>359</v>
      </c>
      <c r="C63" s="21" t="s">
        <v>77</v>
      </c>
      <c r="D63" s="46">
        <v>218743</v>
      </c>
      <c r="E63" s="46">
        <v>0</v>
      </c>
      <c r="F63" s="46">
        <v>0</v>
      </c>
      <c r="G63" s="46">
        <v>0</v>
      </c>
      <c r="H63" s="46">
        <v>0</v>
      </c>
      <c r="I63" s="46">
        <v>137050</v>
      </c>
      <c r="J63" s="46">
        <v>1471192</v>
      </c>
      <c r="K63" s="46">
        <v>0</v>
      </c>
      <c r="L63" s="46">
        <v>0</v>
      </c>
      <c r="M63" s="46">
        <v>0</v>
      </c>
      <c r="N63" s="46">
        <f>SUM(D63:M63)</f>
        <v>1826985</v>
      </c>
      <c r="O63" s="47">
        <f t="shared" si="7"/>
        <v>31.308114129037786</v>
      </c>
      <c r="P63" s="9"/>
    </row>
    <row r="64" spans="1:16" ht="15.75">
      <c r="A64" s="29" t="s">
        <v>4</v>
      </c>
      <c r="B64" s="30"/>
      <c r="C64" s="31"/>
      <c r="D64" s="32">
        <f t="shared" ref="D64:M64" si="11">SUM(D65:D73)</f>
        <v>1345847</v>
      </c>
      <c r="E64" s="32">
        <f t="shared" si="11"/>
        <v>871842</v>
      </c>
      <c r="F64" s="32">
        <f t="shared" si="11"/>
        <v>32289</v>
      </c>
      <c r="G64" s="32">
        <f t="shared" si="11"/>
        <v>0</v>
      </c>
      <c r="H64" s="32">
        <f t="shared" si="11"/>
        <v>0</v>
      </c>
      <c r="I64" s="32">
        <f t="shared" si="11"/>
        <v>4668721</v>
      </c>
      <c r="J64" s="32">
        <f t="shared" si="11"/>
        <v>11976073</v>
      </c>
      <c r="K64" s="32">
        <f t="shared" si="11"/>
        <v>18725390</v>
      </c>
      <c r="L64" s="32">
        <f t="shared" si="11"/>
        <v>0</v>
      </c>
      <c r="M64" s="32">
        <f t="shared" si="11"/>
        <v>66132</v>
      </c>
      <c r="N64" s="32">
        <f>SUM(D64:M64)</f>
        <v>37686294</v>
      </c>
      <c r="O64" s="45">
        <f t="shared" si="7"/>
        <v>645.81088167252165</v>
      </c>
      <c r="P64" s="10"/>
    </row>
    <row r="65" spans="1:119">
      <c r="A65" s="12"/>
      <c r="B65" s="25">
        <v>361.1</v>
      </c>
      <c r="C65" s="20" t="s">
        <v>79</v>
      </c>
      <c r="D65" s="46">
        <v>496641</v>
      </c>
      <c r="E65" s="46">
        <v>163334</v>
      </c>
      <c r="F65" s="46">
        <v>10969</v>
      </c>
      <c r="G65" s="46">
        <v>0</v>
      </c>
      <c r="H65" s="46">
        <v>0</v>
      </c>
      <c r="I65" s="46">
        <v>1526079</v>
      </c>
      <c r="J65" s="46">
        <v>356962</v>
      </c>
      <c r="K65" s="46">
        <v>866029</v>
      </c>
      <c r="L65" s="46">
        <v>0</v>
      </c>
      <c r="M65" s="46">
        <v>53648</v>
      </c>
      <c r="N65" s="46">
        <f>SUM(D65:M65)</f>
        <v>3473662</v>
      </c>
      <c r="O65" s="47">
        <f t="shared" si="7"/>
        <v>59.526381629680401</v>
      </c>
      <c r="P65" s="9"/>
    </row>
    <row r="66" spans="1:119">
      <c r="A66" s="12"/>
      <c r="B66" s="25">
        <v>361.2</v>
      </c>
      <c r="C66" s="20" t="s">
        <v>80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1488489</v>
      </c>
      <c r="L66" s="46">
        <v>0</v>
      </c>
      <c r="M66" s="46">
        <v>0</v>
      </c>
      <c r="N66" s="46">
        <f t="shared" ref="N66:N73" si="12">SUM(D66:M66)</f>
        <v>1488489</v>
      </c>
      <c r="O66" s="47">
        <f t="shared" si="7"/>
        <v>25.507480078827864</v>
      </c>
      <c r="P66" s="9"/>
    </row>
    <row r="67" spans="1:119">
      <c r="A67" s="12"/>
      <c r="B67" s="25">
        <v>361.4</v>
      </c>
      <c r="C67" s="20" t="s">
        <v>142</v>
      </c>
      <c r="D67" s="46">
        <v>133600</v>
      </c>
      <c r="E67" s="46">
        <v>47004</v>
      </c>
      <c r="F67" s="46">
        <v>21320</v>
      </c>
      <c r="G67" s="46">
        <v>0</v>
      </c>
      <c r="H67" s="46">
        <v>0</v>
      </c>
      <c r="I67" s="46">
        <v>452880</v>
      </c>
      <c r="J67" s="46">
        <v>128064</v>
      </c>
      <c r="K67" s="46">
        <v>-4773124</v>
      </c>
      <c r="L67" s="46">
        <v>0</v>
      </c>
      <c r="M67" s="46">
        <v>12484</v>
      </c>
      <c r="N67" s="46">
        <f t="shared" si="12"/>
        <v>-3977772</v>
      </c>
      <c r="O67" s="47">
        <f t="shared" si="7"/>
        <v>-68.165058692485644</v>
      </c>
      <c r="P67" s="9"/>
    </row>
    <row r="68" spans="1:119">
      <c r="A68" s="12"/>
      <c r="B68" s="25">
        <v>362</v>
      </c>
      <c r="C68" s="20" t="s">
        <v>82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831601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831601</v>
      </c>
      <c r="O68" s="47">
        <f t="shared" si="7"/>
        <v>14.250724016793763</v>
      </c>
      <c r="P68" s="9"/>
    </row>
    <row r="69" spans="1:119">
      <c r="A69" s="12"/>
      <c r="B69" s="25">
        <v>364</v>
      </c>
      <c r="C69" s="20" t="s">
        <v>143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124106</v>
      </c>
      <c r="J69" s="46">
        <v>3062</v>
      </c>
      <c r="K69" s="46">
        <v>0</v>
      </c>
      <c r="L69" s="46">
        <v>0</v>
      </c>
      <c r="M69" s="46">
        <v>0</v>
      </c>
      <c r="N69" s="46">
        <f t="shared" si="12"/>
        <v>127168</v>
      </c>
      <c r="O69" s="47">
        <f t="shared" ref="O69:O77" si="13">(N69/O$79)</f>
        <v>2.1792134350098533</v>
      </c>
      <c r="P69" s="9"/>
    </row>
    <row r="70" spans="1:119">
      <c r="A70" s="12"/>
      <c r="B70" s="25">
        <v>365</v>
      </c>
      <c r="C70" s="20" t="s">
        <v>144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22008</v>
      </c>
      <c r="J70" s="46">
        <v>9676</v>
      </c>
      <c r="K70" s="46">
        <v>0</v>
      </c>
      <c r="L70" s="46">
        <v>0</v>
      </c>
      <c r="M70" s="46">
        <v>0</v>
      </c>
      <c r="N70" s="46">
        <f t="shared" si="12"/>
        <v>31684</v>
      </c>
      <c r="O70" s="47">
        <f t="shared" si="13"/>
        <v>0.54295261759917746</v>
      </c>
      <c r="P70" s="9"/>
    </row>
    <row r="71" spans="1:119">
      <c r="A71" s="12"/>
      <c r="B71" s="25">
        <v>366</v>
      </c>
      <c r="C71" s="20" t="s">
        <v>85</v>
      </c>
      <c r="D71" s="46">
        <v>72643</v>
      </c>
      <c r="E71" s="46">
        <v>0</v>
      </c>
      <c r="F71" s="46">
        <v>0</v>
      </c>
      <c r="G71" s="46">
        <v>0</v>
      </c>
      <c r="H71" s="46">
        <v>0</v>
      </c>
      <c r="I71" s="46">
        <v>8054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80697</v>
      </c>
      <c r="O71" s="47">
        <f t="shared" si="13"/>
        <v>1.3828635078399452</v>
      </c>
      <c r="P71" s="9"/>
    </row>
    <row r="72" spans="1:119">
      <c r="A72" s="12"/>
      <c r="B72" s="25">
        <v>368</v>
      </c>
      <c r="C72" s="20" t="s">
        <v>87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21143996</v>
      </c>
      <c r="L72" s="46">
        <v>0</v>
      </c>
      <c r="M72" s="46">
        <v>0</v>
      </c>
      <c r="N72" s="46">
        <f t="shared" si="12"/>
        <v>21143996</v>
      </c>
      <c r="O72" s="47">
        <f t="shared" si="13"/>
        <v>362.33392168623084</v>
      </c>
      <c r="P72" s="9"/>
    </row>
    <row r="73" spans="1:119">
      <c r="A73" s="12"/>
      <c r="B73" s="25">
        <v>369.9</v>
      </c>
      <c r="C73" s="20" t="s">
        <v>89</v>
      </c>
      <c r="D73" s="46">
        <v>642963</v>
      </c>
      <c r="E73" s="46">
        <v>661504</v>
      </c>
      <c r="F73" s="46">
        <v>0</v>
      </c>
      <c r="G73" s="46">
        <v>0</v>
      </c>
      <c r="H73" s="46">
        <v>0</v>
      </c>
      <c r="I73" s="46">
        <v>1703993</v>
      </c>
      <c r="J73" s="46">
        <v>11478309</v>
      </c>
      <c r="K73" s="46">
        <v>0</v>
      </c>
      <c r="L73" s="46">
        <v>0</v>
      </c>
      <c r="M73" s="46">
        <v>0</v>
      </c>
      <c r="N73" s="46">
        <f t="shared" si="12"/>
        <v>14486769</v>
      </c>
      <c r="O73" s="47">
        <f t="shared" si="13"/>
        <v>248.25240339302545</v>
      </c>
      <c r="P73" s="9"/>
    </row>
    <row r="74" spans="1:119" ht="15.75">
      <c r="A74" s="29" t="s">
        <v>58</v>
      </c>
      <c r="B74" s="30"/>
      <c r="C74" s="31"/>
      <c r="D74" s="32">
        <f t="shared" ref="D74:M74" si="14">SUM(D75:D76)</f>
        <v>11849028</v>
      </c>
      <c r="E74" s="32">
        <f t="shared" si="14"/>
        <v>0</v>
      </c>
      <c r="F74" s="32">
        <f t="shared" si="14"/>
        <v>24808978</v>
      </c>
      <c r="G74" s="32">
        <f t="shared" si="14"/>
        <v>0</v>
      </c>
      <c r="H74" s="32">
        <f t="shared" si="14"/>
        <v>0</v>
      </c>
      <c r="I74" s="32">
        <f t="shared" si="14"/>
        <v>465736</v>
      </c>
      <c r="J74" s="32">
        <f t="shared" si="14"/>
        <v>2572873</v>
      </c>
      <c r="K74" s="32">
        <f t="shared" si="14"/>
        <v>0</v>
      </c>
      <c r="L74" s="32">
        <f t="shared" si="14"/>
        <v>0</v>
      </c>
      <c r="M74" s="32">
        <f t="shared" si="14"/>
        <v>314518</v>
      </c>
      <c r="N74" s="32">
        <f>SUM(D74:M74)</f>
        <v>40011133</v>
      </c>
      <c r="O74" s="45">
        <f t="shared" si="13"/>
        <v>685.65046696941135</v>
      </c>
      <c r="P74" s="9"/>
    </row>
    <row r="75" spans="1:119">
      <c r="A75" s="12"/>
      <c r="B75" s="25">
        <v>381</v>
      </c>
      <c r="C75" s="20" t="s">
        <v>90</v>
      </c>
      <c r="D75" s="46">
        <v>11849028</v>
      </c>
      <c r="E75" s="46">
        <v>0</v>
      </c>
      <c r="F75" s="46">
        <v>3368978</v>
      </c>
      <c r="G75" s="46">
        <v>0</v>
      </c>
      <c r="H75" s="46">
        <v>0</v>
      </c>
      <c r="I75" s="46">
        <v>465736</v>
      </c>
      <c r="J75" s="46">
        <v>2572873</v>
      </c>
      <c r="K75" s="46">
        <v>0</v>
      </c>
      <c r="L75" s="46">
        <v>0</v>
      </c>
      <c r="M75" s="46">
        <v>314518</v>
      </c>
      <c r="N75" s="46">
        <f>SUM(D75:M75)</f>
        <v>18571133</v>
      </c>
      <c r="O75" s="47">
        <f t="shared" si="13"/>
        <v>318.24407505783569</v>
      </c>
      <c r="P75" s="9"/>
    </row>
    <row r="76" spans="1:119" ht="15.75" thickBot="1">
      <c r="A76" s="12"/>
      <c r="B76" s="25">
        <v>384</v>
      </c>
      <c r="C76" s="20" t="s">
        <v>128</v>
      </c>
      <c r="D76" s="46">
        <v>0</v>
      </c>
      <c r="E76" s="46">
        <v>0</v>
      </c>
      <c r="F76" s="46">
        <v>21440000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21440000</v>
      </c>
      <c r="O76" s="47">
        <f t="shared" si="13"/>
        <v>367.40639191157572</v>
      </c>
      <c r="P76" s="9"/>
    </row>
    <row r="77" spans="1:119" ht="16.5" thickBot="1">
      <c r="A77" s="14" t="s">
        <v>74</v>
      </c>
      <c r="B77" s="23"/>
      <c r="C77" s="22"/>
      <c r="D77" s="15">
        <f t="shared" ref="D77:M77" si="15">SUM(D5,D15,D22,D42,D61,D64,D74)</f>
        <v>72991479</v>
      </c>
      <c r="E77" s="15">
        <f t="shared" si="15"/>
        <v>9792659</v>
      </c>
      <c r="F77" s="15">
        <f t="shared" si="15"/>
        <v>24841267</v>
      </c>
      <c r="G77" s="15">
        <f t="shared" si="15"/>
        <v>0</v>
      </c>
      <c r="H77" s="15">
        <f t="shared" si="15"/>
        <v>0</v>
      </c>
      <c r="I77" s="15">
        <f t="shared" si="15"/>
        <v>198412319</v>
      </c>
      <c r="J77" s="15">
        <f t="shared" si="15"/>
        <v>18037614</v>
      </c>
      <c r="K77" s="15">
        <f t="shared" si="15"/>
        <v>18725390</v>
      </c>
      <c r="L77" s="15">
        <f t="shared" si="15"/>
        <v>0</v>
      </c>
      <c r="M77" s="15">
        <f t="shared" si="15"/>
        <v>576592</v>
      </c>
      <c r="N77" s="15">
        <f>SUM(D77:M77)</f>
        <v>343377320</v>
      </c>
      <c r="O77" s="38">
        <f t="shared" si="13"/>
        <v>5884.2827521206409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160</v>
      </c>
      <c r="M79" s="118"/>
      <c r="N79" s="118"/>
      <c r="O79" s="43">
        <v>58355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107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2025-04-22T16:30:02Z</cp:lastPrinted>
  <dcterms:created xsi:type="dcterms:W3CDTF">2000-08-31T21:26:31Z</dcterms:created>
  <dcterms:modified xsi:type="dcterms:W3CDTF">2025-04-22T16:30:09Z</dcterms:modified>
</cp:coreProperties>
</file>