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59" documentId="11_222C78BDBA9A261ED289FD6E5FAACF5628DDF11E" xr6:coauthVersionLast="47" xr6:coauthVersionMax="47" xr10:uidLastSave="{F68C9118-0211-4573-9311-753FD9B1E0D7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'2007'!$A$1:$O$50</definedName>
    <definedName name="_xlnm.Print_Area" localSheetId="15">'2008'!$A$1:$O$49</definedName>
    <definedName name="_xlnm.Print_Area" localSheetId="14">'2009'!$A$1:$O$50</definedName>
    <definedName name="_xlnm.Print_Area" localSheetId="13">'2010'!$A$1:$O$50</definedName>
    <definedName name="_xlnm.Print_Area" localSheetId="12">'2011'!$A$1:$O$78</definedName>
    <definedName name="_xlnm.Print_Area" localSheetId="11">'2012'!$A$1:$O$50</definedName>
    <definedName name="_xlnm.Print_Area" localSheetId="10">'2013'!$A$1:$O$48</definedName>
    <definedName name="_xlnm.Print_Area" localSheetId="9">'2014'!$A$1:$O$48</definedName>
    <definedName name="_xlnm.Print_Area" localSheetId="8">'2015'!$A$1:$O$48</definedName>
    <definedName name="_xlnm.Print_Area" localSheetId="7">'2016'!$A$1:$O$49</definedName>
    <definedName name="_xlnm.Print_Area" localSheetId="6">'2017'!$A$1:$O$50</definedName>
    <definedName name="_xlnm.Print_Area" localSheetId="5">'2018'!$A$1:$O$49</definedName>
    <definedName name="_xlnm.Print_Area" localSheetId="4">'2019'!$A$1:$O$49</definedName>
    <definedName name="_xlnm.Print_Area" localSheetId="3">'2020'!$A$1:$O$49</definedName>
    <definedName name="_xlnm.Print_Area" localSheetId="2">'2021'!$A$1:$P$51</definedName>
    <definedName name="_xlnm.Print_Area" localSheetId="1">'2022'!$A$1:$P$49</definedName>
    <definedName name="_xlnm.Print_Area" localSheetId="0">'2023'!$A$1:$P$51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7" i="49" l="1"/>
  <c r="F47" i="49"/>
  <c r="G47" i="49"/>
  <c r="H47" i="49"/>
  <c r="I47" i="49"/>
  <c r="J47" i="49"/>
  <c r="K47" i="49"/>
  <c r="L47" i="49"/>
  <c r="M47" i="49"/>
  <c r="N47" i="49"/>
  <c r="D47" i="49"/>
  <c r="O46" i="49"/>
  <c r="P46" i="49" s="1"/>
  <c r="O45" i="49"/>
  <c r="P45" i="49" s="1"/>
  <c r="N44" i="49"/>
  <c r="M44" i="49"/>
  <c r="L44" i="49"/>
  <c r="K44" i="49"/>
  <c r="J44" i="49"/>
  <c r="I44" i="49"/>
  <c r="H44" i="49"/>
  <c r="G44" i="49"/>
  <c r="F44" i="49"/>
  <c r="E44" i="49"/>
  <c r="D44" i="49"/>
  <c r="O43" i="49"/>
  <c r="P43" i="49" s="1"/>
  <c r="O42" i="49"/>
  <c r="P42" i="49" s="1"/>
  <c r="O41" i="49"/>
  <c r="P41" i="49" s="1"/>
  <c r="O40" i="49"/>
  <c r="P40" i="49" s="1"/>
  <c r="O39" i="49"/>
  <c r="P39" i="49" s="1"/>
  <c r="N38" i="49"/>
  <c r="M38" i="49"/>
  <c r="L38" i="49"/>
  <c r="K38" i="49"/>
  <c r="J38" i="49"/>
  <c r="I38" i="49"/>
  <c r="H38" i="49"/>
  <c r="G38" i="49"/>
  <c r="F38" i="49"/>
  <c r="E38" i="49"/>
  <c r="D38" i="49"/>
  <c r="O37" i="49"/>
  <c r="P37" i="49" s="1"/>
  <c r="O36" i="49"/>
  <c r="P36" i="49" s="1"/>
  <c r="N35" i="49"/>
  <c r="M35" i="49"/>
  <c r="L35" i="49"/>
  <c r="K35" i="49"/>
  <c r="J35" i="49"/>
  <c r="I35" i="49"/>
  <c r="H35" i="49"/>
  <c r="G35" i="49"/>
  <c r="F35" i="49"/>
  <c r="E35" i="49"/>
  <c r="D35" i="49"/>
  <c r="O34" i="49"/>
  <c r="P34" i="49" s="1"/>
  <c r="O33" i="49"/>
  <c r="P33" i="49" s="1"/>
  <c r="O32" i="49"/>
  <c r="P32" i="49" s="1"/>
  <c r="O31" i="49"/>
  <c r="P31" i="49" s="1"/>
  <c r="O30" i="49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 s="1"/>
  <c r="O27" i="49"/>
  <c r="P27" i="49" s="1"/>
  <c r="O26" i="49"/>
  <c r="P26" i="49" s="1"/>
  <c r="O25" i="49"/>
  <c r="P25" i="49" s="1"/>
  <c r="O24" i="49"/>
  <c r="P24" i="49" s="1"/>
  <c r="O23" i="49"/>
  <c r="P23" i="49" s="1"/>
  <c r="O22" i="49"/>
  <c r="P22" i="49" s="1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O18" i="49"/>
  <c r="P18" i="49" s="1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44" i="49" l="1"/>
  <c r="P44" i="49" s="1"/>
  <c r="O38" i="49"/>
  <c r="P38" i="49" s="1"/>
  <c r="O35" i="49"/>
  <c r="P35" i="49" s="1"/>
  <c r="O29" i="49"/>
  <c r="P29" i="49" s="1"/>
  <c r="O14" i="49"/>
  <c r="P14" i="49" s="1"/>
  <c r="O5" i="49"/>
  <c r="P5" i="49" s="1"/>
  <c r="O20" i="49"/>
  <c r="P20" i="49" s="1"/>
  <c r="O44" i="48"/>
  <c r="P44" i="48" s="1"/>
  <c r="O43" i="48"/>
  <c r="P43" i="48" s="1"/>
  <c r="N42" i="48"/>
  <c r="M42" i="48"/>
  <c r="L42" i="48"/>
  <c r="K42" i="48"/>
  <c r="J42" i="48"/>
  <c r="I42" i="48"/>
  <c r="H42" i="48"/>
  <c r="G42" i="48"/>
  <c r="F42" i="48"/>
  <c r="E42" i="48"/>
  <c r="D42" i="48"/>
  <c r="O41" i="48"/>
  <c r="P41" i="48" s="1"/>
  <c r="O40" i="48"/>
  <c r="P40" i="48" s="1"/>
  <c r="O39" i="48"/>
  <c r="P39" i="48" s="1"/>
  <c r="O38" i="48"/>
  <c r="P38" i="48" s="1"/>
  <c r="N37" i="48"/>
  <c r="M37" i="48"/>
  <c r="L37" i="48"/>
  <c r="K37" i="48"/>
  <c r="J37" i="48"/>
  <c r="I37" i="48"/>
  <c r="H37" i="48"/>
  <c r="G37" i="48"/>
  <c r="F37" i="48"/>
  <c r="E37" i="48"/>
  <c r="D37" i="48"/>
  <c r="O36" i="48"/>
  <c r="P36" i="48" s="1"/>
  <c r="O35" i="48"/>
  <c r="P35" i="48" s="1"/>
  <c r="N34" i="48"/>
  <c r="M34" i="48"/>
  <c r="L34" i="48"/>
  <c r="K34" i="48"/>
  <c r="J34" i="48"/>
  <c r="I34" i="48"/>
  <c r="H34" i="48"/>
  <c r="G34" i="48"/>
  <c r="F34" i="48"/>
  <c r="E34" i="48"/>
  <c r="D34" i="48"/>
  <c r="O33" i="48"/>
  <c r="P33" i="48" s="1"/>
  <c r="O32" i="48"/>
  <c r="P32" i="48" s="1"/>
  <c r="O31" i="48"/>
  <c r="P31" i="48" s="1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N45" i="48" s="1"/>
  <c r="M5" i="48"/>
  <c r="L5" i="48"/>
  <c r="K5" i="48"/>
  <c r="J5" i="48"/>
  <c r="I5" i="48"/>
  <c r="H5" i="48"/>
  <c r="G5" i="48"/>
  <c r="F5" i="48"/>
  <c r="E5" i="48"/>
  <c r="D5" i="48"/>
  <c r="O47" i="49" l="1"/>
  <c r="P47" i="49" s="1"/>
  <c r="J45" i="48"/>
  <c r="H45" i="48"/>
  <c r="I45" i="48"/>
  <c r="K45" i="48"/>
  <c r="G45" i="48"/>
  <c r="L45" i="48"/>
  <c r="D45" i="48"/>
  <c r="E45" i="48"/>
  <c r="F45" i="48"/>
  <c r="M45" i="48"/>
  <c r="O42" i="48"/>
  <c r="P42" i="48" s="1"/>
  <c r="O37" i="48"/>
  <c r="P37" i="48" s="1"/>
  <c r="O34" i="48"/>
  <c r="P34" i="48" s="1"/>
  <c r="O28" i="48"/>
  <c r="P28" i="48" s="1"/>
  <c r="O19" i="48"/>
  <c r="P19" i="48" s="1"/>
  <c r="O14" i="48"/>
  <c r="P14" i="48" s="1"/>
  <c r="O5" i="48"/>
  <c r="P5" i="48" s="1"/>
  <c r="O46" i="47"/>
  <c r="P46" i="47" s="1"/>
  <c r="O45" i="47"/>
  <c r="P45" i="47"/>
  <c r="N44" i="47"/>
  <c r="M44" i="47"/>
  <c r="L44" i="47"/>
  <c r="K44" i="47"/>
  <c r="J44" i="47"/>
  <c r="I44" i="47"/>
  <c r="H44" i="47"/>
  <c r="G44" i="47"/>
  <c r="F44" i="47"/>
  <c r="E44" i="47"/>
  <c r="D44" i="47"/>
  <c r="O43" i="47"/>
  <c r="P43" i="47" s="1"/>
  <c r="O42" i="47"/>
  <c r="P42" i="47"/>
  <c r="O41" i="47"/>
  <c r="P41" i="47"/>
  <c r="O40" i="47"/>
  <c r="P40" i="47" s="1"/>
  <c r="O39" i="47"/>
  <c r="P39" i="47"/>
  <c r="N38" i="47"/>
  <c r="M38" i="47"/>
  <c r="L38" i="47"/>
  <c r="K38" i="47"/>
  <c r="J38" i="47"/>
  <c r="I38" i="47"/>
  <c r="H38" i="47"/>
  <c r="G38" i="47"/>
  <c r="F38" i="47"/>
  <c r="E38" i="47"/>
  <c r="D38" i="47"/>
  <c r="O37" i="47"/>
  <c r="P37" i="47" s="1"/>
  <c r="N36" i="47"/>
  <c r="M36" i="47"/>
  <c r="L36" i="47"/>
  <c r="K36" i="47"/>
  <c r="J36" i="47"/>
  <c r="I36" i="47"/>
  <c r="H36" i="47"/>
  <c r="G36" i="47"/>
  <c r="F36" i="47"/>
  <c r="E36" i="47"/>
  <c r="D36" i="47"/>
  <c r="O35" i="47"/>
  <c r="P35" i="47" s="1"/>
  <c r="O34" i="47"/>
  <c r="P34" i="47" s="1"/>
  <c r="N33" i="47"/>
  <c r="M33" i="47"/>
  <c r="L33" i="47"/>
  <c r="K33" i="47"/>
  <c r="J33" i="47"/>
  <c r="I33" i="47"/>
  <c r="H33" i="47"/>
  <c r="G33" i="47"/>
  <c r="F33" i="47"/>
  <c r="E33" i="47"/>
  <c r="D33" i="47"/>
  <c r="O33" i="47" s="1"/>
  <c r="P33" i="47" s="1"/>
  <c r="O32" i="47"/>
  <c r="P32" i="47" s="1"/>
  <c r="O31" i="47"/>
  <c r="P31" i="47" s="1"/>
  <c r="O30" i="47"/>
  <c r="P30" i="47" s="1"/>
  <c r="O29" i="47"/>
  <c r="P29" i="47"/>
  <c r="N28" i="47"/>
  <c r="M28" i="47"/>
  <c r="L28" i="47"/>
  <c r="K28" i="47"/>
  <c r="J28" i="47"/>
  <c r="I28" i="47"/>
  <c r="H28" i="47"/>
  <c r="G28" i="47"/>
  <c r="F28" i="47"/>
  <c r="E28" i="47"/>
  <c r="D28" i="47"/>
  <c r="O27" i="47"/>
  <c r="P27" i="47" s="1"/>
  <c r="O26" i="47"/>
  <c r="P26" i="47"/>
  <c r="O25" i="47"/>
  <c r="P25" i="47" s="1"/>
  <c r="O24" i="47"/>
  <c r="P24" i="47"/>
  <c r="O23" i="47"/>
  <c r="P23" i="47" s="1"/>
  <c r="O22" i="47"/>
  <c r="P22" i="47" s="1"/>
  <c r="O21" i="47"/>
  <c r="P21" i="47" s="1"/>
  <c r="O20" i="47"/>
  <c r="P20" i="47"/>
  <c r="N19" i="47"/>
  <c r="M19" i="47"/>
  <c r="L19" i="47"/>
  <c r="K19" i="47"/>
  <c r="J19" i="47"/>
  <c r="I19" i="47"/>
  <c r="H19" i="47"/>
  <c r="G19" i="47"/>
  <c r="F19" i="47"/>
  <c r="E19" i="47"/>
  <c r="D19" i="47"/>
  <c r="O19" i="47" s="1"/>
  <c r="P19" i="47" s="1"/>
  <c r="O18" i="47"/>
  <c r="P18" i="47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4" i="47" s="1"/>
  <c r="P14" i="47" s="1"/>
  <c r="O13" i="47"/>
  <c r="P13" i="47" s="1"/>
  <c r="O12" i="47"/>
  <c r="P12" i="47" s="1"/>
  <c r="O11" i="47"/>
  <c r="P11" i="47"/>
  <c r="O10" i="47"/>
  <c r="P10" i="47" s="1"/>
  <c r="O9" i="47"/>
  <c r="P9" i="47"/>
  <c r="O8" i="47"/>
  <c r="P8" i="47"/>
  <c r="O7" i="47"/>
  <c r="P7" i="47" s="1"/>
  <c r="O6" i="47"/>
  <c r="P6" i="47" s="1"/>
  <c r="N5" i="47"/>
  <c r="M5" i="47"/>
  <c r="L5" i="47"/>
  <c r="K5" i="47"/>
  <c r="J5" i="47"/>
  <c r="I5" i="47"/>
  <c r="H5" i="47"/>
  <c r="H47" i="47" s="1"/>
  <c r="G5" i="47"/>
  <c r="F5" i="47"/>
  <c r="F47" i="47" s="1"/>
  <c r="E5" i="47"/>
  <c r="O5" i="47" s="1"/>
  <c r="P5" i="47" s="1"/>
  <c r="D5" i="47"/>
  <c r="N44" i="46"/>
  <c r="O44" i="46"/>
  <c r="N43" i="46"/>
  <c r="O43" i="46" s="1"/>
  <c r="M42" i="46"/>
  <c r="L42" i="46"/>
  <c r="K42" i="46"/>
  <c r="J42" i="46"/>
  <c r="I42" i="46"/>
  <c r="H42" i="46"/>
  <c r="G42" i="46"/>
  <c r="F42" i="46"/>
  <c r="E42" i="46"/>
  <c r="D42" i="46"/>
  <c r="N42" i="46" s="1"/>
  <c r="O42" i="46" s="1"/>
  <c r="N41" i="46"/>
  <c r="O41" i="46" s="1"/>
  <c r="N40" i="46"/>
  <c r="O40" i="46"/>
  <c r="N39" i="46"/>
  <c r="O39" i="46"/>
  <c r="N38" i="46"/>
  <c r="O38" i="46" s="1"/>
  <c r="N37" i="46"/>
  <c r="O37" i="46"/>
  <c r="M36" i="46"/>
  <c r="L36" i="46"/>
  <c r="K36" i="46"/>
  <c r="J36" i="46"/>
  <c r="I36" i="46"/>
  <c r="H36" i="46"/>
  <c r="G36" i="46"/>
  <c r="F36" i="46"/>
  <c r="E36" i="46"/>
  <c r="N36" i="46" s="1"/>
  <c r="O36" i="46" s="1"/>
  <c r="D36" i="46"/>
  <c r="N35" i="46"/>
  <c r="O35" i="46"/>
  <c r="N34" i="46"/>
  <c r="O34" i="46"/>
  <c r="M33" i="46"/>
  <c r="L33" i="46"/>
  <c r="K33" i="46"/>
  <c r="J33" i="46"/>
  <c r="I33" i="46"/>
  <c r="H33" i="46"/>
  <c r="G33" i="46"/>
  <c r="N33" i="46" s="1"/>
  <c r="O33" i="46" s="1"/>
  <c r="F33" i="46"/>
  <c r="E33" i="46"/>
  <c r="D33" i="46"/>
  <c r="N32" i="46"/>
  <c r="O32" i="46"/>
  <c r="N31" i="46"/>
  <c r="O31" i="46" s="1"/>
  <c r="N30" i="46"/>
  <c r="O30" i="46"/>
  <c r="N29" i="46"/>
  <c r="O29" i="46"/>
  <c r="M28" i="46"/>
  <c r="L28" i="46"/>
  <c r="K28" i="46"/>
  <c r="J28" i="46"/>
  <c r="I28" i="46"/>
  <c r="H28" i="46"/>
  <c r="G28" i="46"/>
  <c r="F28" i="46"/>
  <c r="E28" i="46"/>
  <c r="D28" i="46"/>
  <c r="N28" i="46" s="1"/>
  <c r="O28" i="46" s="1"/>
  <c r="N27" i="46"/>
  <c r="O27" i="46" s="1"/>
  <c r="N26" i="46"/>
  <c r="O26" i="46" s="1"/>
  <c r="N25" i="46"/>
  <c r="O25" i="46"/>
  <c r="N24" i="46"/>
  <c r="O24" i="46"/>
  <c r="N23" i="46"/>
  <c r="O23" i="46" s="1"/>
  <c r="N22" i="46"/>
  <c r="O22" i="46"/>
  <c r="N21" i="46"/>
  <c r="O21" i="46"/>
  <c r="N20" i="46"/>
  <c r="O20" i="46" s="1"/>
  <c r="M19" i="46"/>
  <c r="L19" i="46"/>
  <c r="K19" i="46"/>
  <c r="J19" i="46"/>
  <c r="I19" i="46"/>
  <c r="H19" i="46"/>
  <c r="G19" i="46"/>
  <c r="F19" i="46"/>
  <c r="E19" i="46"/>
  <c r="D19" i="46"/>
  <c r="N18" i="46"/>
  <c r="O18" i="46" s="1"/>
  <c r="N17" i="46"/>
  <c r="O17" i="46"/>
  <c r="N16" i="46"/>
  <c r="O16" i="46"/>
  <c r="N15" i="46"/>
  <c r="O15" i="46" s="1"/>
  <c r="M14" i="46"/>
  <c r="L14" i="46"/>
  <c r="K14" i="46"/>
  <c r="J14" i="46"/>
  <c r="I14" i="46"/>
  <c r="H14" i="46"/>
  <c r="G14" i="46"/>
  <c r="F14" i="46"/>
  <c r="N14" i="46" s="1"/>
  <c r="O14" i="46" s="1"/>
  <c r="E14" i="46"/>
  <c r="D14" i="46"/>
  <c r="N13" i="46"/>
  <c r="O13" i="46" s="1"/>
  <c r="N12" i="46"/>
  <c r="O12" i="46" s="1"/>
  <c r="N11" i="46"/>
  <c r="O11" i="46" s="1"/>
  <c r="N10" i="46"/>
  <c r="O10" i="46" s="1"/>
  <c r="N9" i="46"/>
  <c r="O9" i="46"/>
  <c r="N8" i="46"/>
  <c r="O8" i="46" s="1"/>
  <c r="N7" i="46"/>
  <c r="O7" i="46" s="1"/>
  <c r="N6" i="46"/>
  <c r="O6" i="46"/>
  <c r="M5" i="46"/>
  <c r="L5" i="46"/>
  <c r="K5" i="46"/>
  <c r="J5" i="46"/>
  <c r="I5" i="46"/>
  <c r="N5" i="46" s="1"/>
  <c r="O5" i="46" s="1"/>
  <c r="H5" i="46"/>
  <c r="G5" i="46"/>
  <c r="F5" i="46"/>
  <c r="E5" i="46"/>
  <c r="D5" i="46"/>
  <c r="N44" i="45"/>
  <c r="O44" i="45" s="1"/>
  <c r="N43" i="45"/>
  <c r="O43" i="45"/>
  <c r="M42" i="45"/>
  <c r="L42" i="45"/>
  <c r="K42" i="45"/>
  <c r="J42" i="45"/>
  <c r="I42" i="45"/>
  <c r="H42" i="45"/>
  <c r="G42" i="45"/>
  <c r="F42" i="45"/>
  <c r="E42" i="45"/>
  <c r="D42" i="45"/>
  <c r="N42" i="45" s="1"/>
  <c r="O42" i="45" s="1"/>
  <c r="N41" i="45"/>
  <c r="O41" i="45" s="1"/>
  <c r="N40" i="45"/>
  <c r="O40" i="45"/>
  <c r="N39" i="45"/>
  <c r="O39" i="45" s="1"/>
  <c r="N38" i="45"/>
  <c r="O38" i="45"/>
  <c r="N37" i="45"/>
  <c r="O37" i="45"/>
  <c r="M36" i="45"/>
  <c r="L36" i="45"/>
  <c r="K36" i="45"/>
  <c r="J36" i="45"/>
  <c r="I36" i="45"/>
  <c r="H36" i="45"/>
  <c r="G36" i="45"/>
  <c r="F36" i="45"/>
  <c r="E36" i="45"/>
  <c r="D36" i="45"/>
  <c r="N36" i="45" s="1"/>
  <c r="O36" i="45" s="1"/>
  <c r="N35" i="45"/>
  <c r="O35" i="45"/>
  <c r="N34" i="45"/>
  <c r="O34" i="45" s="1"/>
  <c r="M33" i="45"/>
  <c r="L33" i="45"/>
  <c r="K33" i="45"/>
  <c r="J33" i="45"/>
  <c r="I33" i="45"/>
  <c r="H33" i="45"/>
  <c r="G33" i="45"/>
  <c r="F33" i="45"/>
  <c r="E33" i="45"/>
  <c r="D33" i="45"/>
  <c r="N33" i="45" s="1"/>
  <c r="O33" i="45" s="1"/>
  <c r="N32" i="45"/>
  <c r="O32" i="45" s="1"/>
  <c r="N31" i="45"/>
  <c r="O31" i="45"/>
  <c r="N30" i="45"/>
  <c r="O30" i="45"/>
  <c r="N29" i="45"/>
  <c r="O29" i="45" s="1"/>
  <c r="M28" i="45"/>
  <c r="L28" i="45"/>
  <c r="K28" i="45"/>
  <c r="J28" i="45"/>
  <c r="I28" i="45"/>
  <c r="H28" i="45"/>
  <c r="N28" i="45" s="1"/>
  <c r="O28" i="45" s="1"/>
  <c r="G28" i="45"/>
  <c r="F28" i="45"/>
  <c r="E28" i="45"/>
  <c r="D28" i="45"/>
  <c r="N27" i="45"/>
  <c r="O27" i="45" s="1"/>
  <c r="N26" i="45"/>
  <c r="O26" i="45"/>
  <c r="N25" i="45"/>
  <c r="O25" i="45" s="1"/>
  <c r="N24" i="45"/>
  <c r="O24" i="45" s="1"/>
  <c r="N23" i="45"/>
  <c r="O23" i="45"/>
  <c r="N22" i="45"/>
  <c r="O22" i="45"/>
  <c r="N21" i="45"/>
  <c r="O21" i="45" s="1"/>
  <c r="N20" i="45"/>
  <c r="O20" i="45"/>
  <c r="M19" i="45"/>
  <c r="L19" i="45"/>
  <c r="K19" i="45"/>
  <c r="J19" i="45"/>
  <c r="I19" i="45"/>
  <c r="H19" i="45"/>
  <c r="G19" i="45"/>
  <c r="F19" i="45"/>
  <c r="E19" i="45"/>
  <c r="D19" i="45"/>
  <c r="N18" i="45"/>
  <c r="O18" i="45" s="1"/>
  <c r="N17" i="45"/>
  <c r="O17" i="45"/>
  <c r="N16" i="45"/>
  <c r="O16" i="45" s="1"/>
  <c r="N15" i="45"/>
  <c r="O15" i="45"/>
  <c r="M14" i="45"/>
  <c r="L14" i="45"/>
  <c r="K14" i="45"/>
  <c r="J14" i="45"/>
  <c r="I14" i="45"/>
  <c r="H14" i="45"/>
  <c r="G14" i="45"/>
  <c r="F14" i="45"/>
  <c r="E14" i="45"/>
  <c r="D14" i="45"/>
  <c r="N13" i="45"/>
  <c r="O13" i="45"/>
  <c r="N12" i="45"/>
  <c r="O12" i="45"/>
  <c r="N11" i="45"/>
  <c r="O11" i="45" s="1"/>
  <c r="N10" i="45"/>
  <c r="O10" i="45"/>
  <c r="N9" i="45"/>
  <c r="O9" i="45"/>
  <c r="N8" i="45"/>
  <c r="O8" i="45" s="1"/>
  <c r="N7" i="45"/>
  <c r="O7" i="45"/>
  <c r="N6" i="45"/>
  <c r="O6" i="45" s="1"/>
  <c r="M5" i="45"/>
  <c r="L5" i="45"/>
  <c r="K5" i="45"/>
  <c r="J5" i="45"/>
  <c r="I5" i="45"/>
  <c r="H5" i="45"/>
  <c r="G5" i="45"/>
  <c r="F5" i="45"/>
  <c r="E5" i="45"/>
  <c r="D5" i="45"/>
  <c r="D45" i="45" s="1"/>
  <c r="N44" i="44"/>
  <c r="O44" i="44"/>
  <c r="N43" i="44"/>
  <c r="O43" i="44"/>
  <c r="M42" i="44"/>
  <c r="L42" i="44"/>
  <c r="K42" i="44"/>
  <c r="N42" i="44" s="1"/>
  <c r="O42" i="44" s="1"/>
  <c r="J42" i="44"/>
  <c r="I42" i="44"/>
  <c r="H42" i="44"/>
  <c r="G42" i="44"/>
  <c r="F42" i="44"/>
  <c r="E42" i="44"/>
  <c r="D42" i="44"/>
  <c r="N41" i="44"/>
  <c r="O41" i="44"/>
  <c r="N40" i="44"/>
  <c r="O40" i="44" s="1"/>
  <c r="N39" i="44"/>
  <c r="O39" i="44" s="1"/>
  <c r="N38" i="44"/>
  <c r="O38" i="44"/>
  <c r="N37" i="44"/>
  <c r="O37" i="44" s="1"/>
  <c r="M36" i="44"/>
  <c r="M45" i="44" s="1"/>
  <c r="L36" i="44"/>
  <c r="K36" i="44"/>
  <c r="J36" i="44"/>
  <c r="I36" i="44"/>
  <c r="H36" i="44"/>
  <c r="G36" i="44"/>
  <c r="F36" i="44"/>
  <c r="E36" i="44"/>
  <c r="D36" i="44"/>
  <c r="N35" i="44"/>
  <c r="O35" i="44" s="1"/>
  <c r="N34" i="44"/>
  <c r="O34" i="44"/>
  <c r="M33" i="44"/>
  <c r="L33" i="44"/>
  <c r="K33" i="44"/>
  <c r="J33" i="44"/>
  <c r="I33" i="44"/>
  <c r="H33" i="44"/>
  <c r="G33" i="44"/>
  <c r="F33" i="44"/>
  <c r="E33" i="44"/>
  <c r="D33" i="44"/>
  <c r="N32" i="44"/>
  <c r="O32" i="44"/>
  <c r="N31" i="44"/>
  <c r="O31" i="44"/>
  <c r="N30" i="44"/>
  <c r="O30" i="44" s="1"/>
  <c r="N29" i="44"/>
  <c r="O29" i="44"/>
  <c r="M28" i="44"/>
  <c r="L28" i="44"/>
  <c r="K28" i="44"/>
  <c r="J28" i="44"/>
  <c r="I28" i="44"/>
  <c r="H28" i="44"/>
  <c r="G28" i="44"/>
  <c r="F28" i="44"/>
  <c r="E28" i="44"/>
  <c r="D28" i="44"/>
  <c r="N27" i="44"/>
  <c r="O27" i="44"/>
  <c r="N26" i="44"/>
  <c r="O26" i="44"/>
  <c r="N25" i="44"/>
  <c r="O25" i="44" s="1"/>
  <c r="N24" i="44"/>
  <c r="O24" i="44"/>
  <c r="N23" i="44"/>
  <c r="O23" i="44" s="1"/>
  <c r="N22" i="44"/>
  <c r="O22" i="44" s="1"/>
  <c r="N21" i="44"/>
  <c r="O21" i="44" s="1"/>
  <c r="N20" i="44"/>
  <c r="O20" i="44"/>
  <c r="M19" i="44"/>
  <c r="L19" i="44"/>
  <c r="K19" i="44"/>
  <c r="J19" i="44"/>
  <c r="I19" i="44"/>
  <c r="H19" i="44"/>
  <c r="G19" i="44"/>
  <c r="F19" i="44"/>
  <c r="E19" i="44"/>
  <c r="D19" i="44"/>
  <c r="N18" i="44"/>
  <c r="O18" i="44" s="1"/>
  <c r="N17" i="44"/>
  <c r="O17" i="44" s="1"/>
  <c r="N16" i="44"/>
  <c r="O16" i="44" s="1"/>
  <c r="N15" i="44"/>
  <c r="O15" i="44"/>
  <c r="M14" i="44"/>
  <c r="L14" i="44"/>
  <c r="K14" i="44"/>
  <c r="J14" i="44"/>
  <c r="I14" i="44"/>
  <c r="H14" i="44"/>
  <c r="G14" i="44"/>
  <c r="F14" i="44"/>
  <c r="E14" i="44"/>
  <c r="D14" i="44"/>
  <c r="N13" i="44"/>
  <c r="O13" i="44"/>
  <c r="N12" i="44"/>
  <c r="O12" i="44" s="1"/>
  <c r="N11" i="44"/>
  <c r="O11" i="44" s="1"/>
  <c r="N10" i="44"/>
  <c r="O10" i="44"/>
  <c r="N9" i="44"/>
  <c r="O9" i="44" s="1"/>
  <c r="N8" i="44"/>
  <c r="O8" i="44"/>
  <c r="N7" i="44"/>
  <c r="O7" i="44"/>
  <c r="N6" i="44"/>
  <c r="O6" i="44" s="1"/>
  <c r="M5" i="44"/>
  <c r="L5" i="44"/>
  <c r="L45" i="44" s="1"/>
  <c r="K5" i="44"/>
  <c r="J5" i="44"/>
  <c r="I5" i="44"/>
  <c r="H5" i="44"/>
  <c r="G5" i="44"/>
  <c r="G45" i="44" s="1"/>
  <c r="F5" i="44"/>
  <c r="F45" i="44" s="1"/>
  <c r="E5" i="44"/>
  <c r="D5" i="44"/>
  <c r="N45" i="43"/>
  <c r="O45" i="43" s="1"/>
  <c r="N44" i="43"/>
  <c r="O44" i="43" s="1"/>
  <c r="M43" i="43"/>
  <c r="L43" i="43"/>
  <c r="K43" i="43"/>
  <c r="J43" i="43"/>
  <c r="I43" i="43"/>
  <c r="H43" i="43"/>
  <c r="G43" i="43"/>
  <c r="F43" i="43"/>
  <c r="E43" i="43"/>
  <c r="N43" i="43" s="1"/>
  <c r="O43" i="43" s="1"/>
  <c r="D43" i="43"/>
  <c r="N42" i="43"/>
  <c r="O42" i="43" s="1"/>
  <c r="N41" i="43"/>
  <c r="O41" i="43"/>
  <c r="N40" i="43"/>
  <c r="O40" i="43"/>
  <c r="N39" i="43"/>
  <c r="O39" i="43" s="1"/>
  <c r="N38" i="43"/>
  <c r="O38" i="43"/>
  <c r="M37" i="43"/>
  <c r="L37" i="43"/>
  <c r="K37" i="43"/>
  <c r="J37" i="43"/>
  <c r="I37" i="43"/>
  <c r="H37" i="43"/>
  <c r="G37" i="43"/>
  <c r="F37" i="43"/>
  <c r="E37" i="43"/>
  <c r="D37" i="43"/>
  <c r="N36" i="43"/>
  <c r="O36" i="43" s="1"/>
  <c r="N35" i="43"/>
  <c r="O35" i="43"/>
  <c r="M34" i="43"/>
  <c r="L34" i="43"/>
  <c r="K34" i="43"/>
  <c r="J34" i="43"/>
  <c r="I34" i="43"/>
  <c r="H34" i="43"/>
  <c r="G34" i="43"/>
  <c r="F34" i="43"/>
  <c r="E34" i="43"/>
  <c r="N34" i="43" s="1"/>
  <c r="O34" i="43" s="1"/>
  <c r="D34" i="43"/>
  <c r="N33" i="43"/>
  <c r="O33" i="43"/>
  <c r="N32" i="43"/>
  <c r="O32" i="43" s="1"/>
  <c r="N31" i="43"/>
  <c r="O31" i="43"/>
  <c r="N30" i="43"/>
  <c r="O30" i="43"/>
  <c r="N29" i="43"/>
  <c r="O29" i="43" s="1"/>
  <c r="M28" i="43"/>
  <c r="L28" i="43"/>
  <c r="K28" i="43"/>
  <c r="J28" i="43"/>
  <c r="I28" i="43"/>
  <c r="H28" i="43"/>
  <c r="G28" i="43"/>
  <c r="F28" i="43"/>
  <c r="E28" i="43"/>
  <c r="D28" i="43"/>
  <c r="N27" i="43"/>
  <c r="O27" i="43" s="1"/>
  <c r="N26" i="43"/>
  <c r="O26" i="43" s="1"/>
  <c r="N25" i="43"/>
  <c r="O25" i="43" s="1"/>
  <c r="N24" i="43"/>
  <c r="O24" i="43" s="1"/>
  <c r="N23" i="43"/>
  <c r="O23" i="43"/>
  <c r="N22" i="43"/>
  <c r="O22" i="43" s="1"/>
  <c r="N21" i="43"/>
  <c r="O21" i="43" s="1"/>
  <c r="N20" i="43"/>
  <c r="O20" i="43"/>
  <c r="M19" i="43"/>
  <c r="L19" i="43"/>
  <c r="K19" i="43"/>
  <c r="J19" i="43"/>
  <c r="I19" i="43"/>
  <c r="H19" i="43"/>
  <c r="G19" i="43"/>
  <c r="F19" i="43"/>
  <c r="E19" i="43"/>
  <c r="D19" i="43"/>
  <c r="N18" i="43"/>
  <c r="O18" i="43" s="1"/>
  <c r="N17" i="43"/>
  <c r="O17" i="43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/>
  <c r="N11" i="43"/>
  <c r="O11" i="43" s="1"/>
  <c r="N10" i="43"/>
  <c r="O10" i="43"/>
  <c r="N9" i="43"/>
  <c r="O9" i="43"/>
  <c r="N8" i="43"/>
  <c r="O8" i="43" s="1"/>
  <c r="N7" i="43"/>
  <c r="O7" i="43"/>
  <c r="N6" i="43"/>
  <c r="O6" i="43"/>
  <c r="M5" i="43"/>
  <c r="M46" i="43" s="1"/>
  <c r="L5" i="43"/>
  <c r="L46" i="43" s="1"/>
  <c r="K5" i="43"/>
  <c r="J5" i="43"/>
  <c r="N5" i="43" s="1"/>
  <c r="O5" i="43" s="1"/>
  <c r="I5" i="43"/>
  <c r="H5" i="43"/>
  <c r="G5" i="43"/>
  <c r="F5" i="43"/>
  <c r="E5" i="43"/>
  <c r="D5" i="43"/>
  <c r="N44" i="42"/>
  <c r="O44" i="42"/>
  <c r="N43" i="42"/>
  <c r="O43" i="42"/>
  <c r="M42" i="42"/>
  <c r="L42" i="42"/>
  <c r="K42" i="42"/>
  <c r="J42" i="42"/>
  <c r="I42" i="42"/>
  <c r="H42" i="42"/>
  <c r="G42" i="42"/>
  <c r="F42" i="42"/>
  <c r="E42" i="42"/>
  <c r="N42" i="42" s="1"/>
  <c r="O42" i="42" s="1"/>
  <c r="D42" i="42"/>
  <c r="N41" i="42"/>
  <c r="O41" i="42"/>
  <c r="N40" i="42"/>
  <c r="O40" i="42" s="1"/>
  <c r="N39" i="42"/>
  <c r="O39" i="42"/>
  <c r="N38" i="42"/>
  <c r="O38" i="42"/>
  <c r="M37" i="42"/>
  <c r="L37" i="42"/>
  <c r="K37" i="42"/>
  <c r="J37" i="42"/>
  <c r="I37" i="42"/>
  <c r="H37" i="42"/>
  <c r="G37" i="42"/>
  <c r="F37" i="42"/>
  <c r="E37" i="42"/>
  <c r="D37" i="42"/>
  <c r="N36" i="42"/>
  <c r="O36" i="42"/>
  <c r="N35" i="42"/>
  <c r="O35" i="42" s="1"/>
  <c r="M34" i="42"/>
  <c r="L34" i="42"/>
  <c r="K34" i="42"/>
  <c r="J34" i="42"/>
  <c r="I34" i="42"/>
  <c r="H34" i="42"/>
  <c r="G34" i="42"/>
  <c r="F34" i="42"/>
  <c r="E34" i="42"/>
  <c r="D34" i="42"/>
  <c r="N33" i="42"/>
  <c r="O33" i="42" s="1"/>
  <c r="N32" i="42"/>
  <c r="O32" i="42"/>
  <c r="N31" i="42"/>
  <c r="O31" i="42"/>
  <c r="N30" i="42"/>
  <c r="O30" i="42" s="1"/>
  <c r="N29" i="42"/>
  <c r="O29" i="42"/>
  <c r="M28" i="42"/>
  <c r="L28" i="42"/>
  <c r="K28" i="42"/>
  <c r="J28" i="42"/>
  <c r="I28" i="42"/>
  <c r="H28" i="42"/>
  <c r="G28" i="42"/>
  <c r="F28" i="42"/>
  <c r="E28" i="42"/>
  <c r="D28" i="42"/>
  <c r="N28" i="42" s="1"/>
  <c r="O28" i="42" s="1"/>
  <c r="N27" i="42"/>
  <c r="O27" i="42"/>
  <c r="N26" i="42"/>
  <c r="O26" i="42"/>
  <c r="N25" i="42"/>
  <c r="O25" i="42" s="1"/>
  <c r="N24" i="42"/>
  <c r="O24" i="42"/>
  <c r="N23" i="42"/>
  <c r="O23" i="42"/>
  <c r="N22" i="42"/>
  <c r="O22" i="42" s="1"/>
  <c r="N21" i="42"/>
  <c r="O21" i="42" s="1"/>
  <c r="N20" i="42"/>
  <c r="O20" i="42"/>
  <c r="M19" i="42"/>
  <c r="L19" i="42"/>
  <c r="K19" i="42"/>
  <c r="J19" i="42"/>
  <c r="I19" i="42"/>
  <c r="H19" i="42"/>
  <c r="G19" i="42"/>
  <c r="F19" i="42"/>
  <c r="E19" i="42"/>
  <c r="D19" i="42"/>
  <c r="N19" i="42" s="1"/>
  <c r="O19" i="42" s="1"/>
  <c r="N18" i="42"/>
  <c r="O18" i="42"/>
  <c r="N17" i="42"/>
  <c r="O17" i="42" s="1"/>
  <c r="N16" i="42"/>
  <c r="O16" i="42"/>
  <c r="N15" i="42"/>
  <c r="O15" i="42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/>
  <c r="N10" i="42"/>
  <c r="O10" i="42"/>
  <c r="N9" i="42"/>
  <c r="O9" i="42" s="1"/>
  <c r="N8" i="42"/>
  <c r="O8" i="42"/>
  <c r="N7" i="42"/>
  <c r="O7" i="42"/>
  <c r="N6" i="42"/>
  <c r="O6" i="42" s="1"/>
  <c r="M5" i="42"/>
  <c r="L5" i="42"/>
  <c r="K5" i="42"/>
  <c r="J5" i="42"/>
  <c r="I5" i="42"/>
  <c r="H5" i="42"/>
  <c r="G5" i="42"/>
  <c r="F5" i="42"/>
  <c r="F45" i="42" s="1"/>
  <c r="E5" i="42"/>
  <c r="D5" i="42"/>
  <c r="N43" i="41"/>
  <c r="O43" i="41"/>
  <c r="N42" i="41"/>
  <c r="O42" i="41" s="1"/>
  <c r="M41" i="41"/>
  <c r="L41" i="41"/>
  <c r="K41" i="41"/>
  <c r="J41" i="41"/>
  <c r="I41" i="41"/>
  <c r="H41" i="41"/>
  <c r="N41" i="41" s="1"/>
  <c r="O41" i="41" s="1"/>
  <c r="G41" i="41"/>
  <c r="F41" i="41"/>
  <c r="E41" i="41"/>
  <c r="D41" i="41"/>
  <c r="N40" i="41"/>
  <c r="O40" i="41" s="1"/>
  <c r="N39" i="41"/>
  <c r="O39" i="41"/>
  <c r="N38" i="41"/>
  <c r="O38" i="41" s="1"/>
  <c r="N37" i="41"/>
  <c r="O37" i="41" s="1"/>
  <c r="M36" i="41"/>
  <c r="L36" i="41"/>
  <c r="K36" i="41"/>
  <c r="J36" i="41"/>
  <c r="I36" i="41"/>
  <c r="H36" i="41"/>
  <c r="G36" i="41"/>
  <c r="F36" i="41"/>
  <c r="E36" i="41"/>
  <c r="D36" i="41"/>
  <c r="N35" i="41"/>
  <c r="O35" i="41" s="1"/>
  <c r="N34" i="41"/>
  <c r="O34" i="41"/>
  <c r="M33" i="41"/>
  <c r="L33" i="41"/>
  <c r="K33" i="41"/>
  <c r="J33" i="41"/>
  <c r="I33" i="41"/>
  <c r="H33" i="41"/>
  <c r="G33" i="41"/>
  <c r="F33" i="41"/>
  <c r="E33" i="41"/>
  <c r="D33" i="41"/>
  <c r="N33" i="41" s="1"/>
  <c r="O33" i="41" s="1"/>
  <c r="N32" i="41"/>
  <c r="O32" i="41"/>
  <c r="N31" i="41"/>
  <c r="O31" i="41"/>
  <c r="N30" i="41"/>
  <c r="O30" i="41" s="1"/>
  <c r="N29" i="41"/>
  <c r="O29" i="41"/>
  <c r="M28" i="41"/>
  <c r="L28" i="41"/>
  <c r="K28" i="41"/>
  <c r="J28" i="41"/>
  <c r="I28" i="41"/>
  <c r="H28" i="41"/>
  <c r="G28" i="41"/>
  <c r="F28" i="41"/>
  <c r="N28" i="41" s="1"/>
  <c r="O28" i="41" s="1"/>
  <c r="E28" i="41"/>
  <c r="D28" i="41"/>
  <c r="N27" i="41"/>
  <c r="O27" i="41"/>
  <c r="N26" i="41"/>
  <c r="O26" i="41"/>
  <c r="N25" i="41"/>
  <c r="O25" i="41" s="1"/>
  <c r="N24" i="41"/>
  <c r="O24" i="41"/>
  <c r="N23" i="41"/>
  <c r="O23" i="41"/>
  <c r="N22" i="41"/>
  <c r="O22" i="41" s="1"/>
  <c r="N21" i="41"/>
  <c r="O21" i="41" s="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8" i="41"/>
  <c r="O18" i="41"/>
  <c r="N17" i="41"/>
  <c r="O17" i="41" s="1"/>
  <c r="N16" i="41"/>
  <c r="O16" i="4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/>
  <c r="N12" i="41"/>
  <c r="O12" i="41" s="1"/>
  <c r="N11" i="41"/>
  <c r="O11" i="41"/>
  <c r="N10" i="41"/>
  <c r="O10" i="41" s="1"/>
  <c r="N9" i="41"/>
  <c r="O9" i="41" s="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E44" i="41" s="1"/>
  <c r="D5" i="41"/>
  <c r="D44" i="41" s="1"/>
  <c r="N45" i="40"/>
  <c r="O45" i="40" s="1"/>
  <c r="N44" i="40"/>
  <c r="O44" i="40"/>
  <c r="M43" i="40"/>
  <c r="L43" i="40"/>
  <c r="K43" i="40"/>
  <c r="J43" i="40"/>
  <c r="I43" i="40"/>
  <c r="H43" i="40"/>
  <c r="G43" i="40"/>
  <c r="F43" i="40"/>
  <c r="E43" i="40"/>
  <c r="D43" i="40"/>
  <c r="N42" i="40"/>
  <c r="O42" i="40" s="1"/>
  <c r="N41" i="40"/>
  <c r="O41" i="40"/>
  <c r="N40" i="40"/>
  <c r="O40" i="40" s="1"/>
  <c r="N39" i="40"/>
  <c r="O39" i="40"/>
  <c r="M38" i="40"/>
  <c r="L38" i="40"/>
  <c r="K38" i="40"/>
  <c r="N38" i="40" s="1"/>
  <c r="O38" i="40" s="1"/>
  <c r="J38" i="40"/>
  <c r="I38" i="40"/>
  <c r="H38" i="40"/>
  <c r="G38" i="40"/>
  <c r="F38" i="40"/>
  <c r="E38" i="40"/>
  <c r="D38" i="40"/>
  <c r="N37" i="40"/>
  <c r="O37" i="40"/>
  <c r="M36" i="40"/>
  <c r="L36" i="40"/>
  <c r="K36" i="40"/>
  <c r="J36" i="40"/>
  <c r="I36" i="40"/>
  <c r="H36" i="40"/>
  <c r="G36" i="40"/>
  <c r="F36" i="40"/>
  <c r="E36" i="40"/>
  <c r="E46" i="40" s="1"/>
  <c r="D36" i="40"/>
  <c r="N35" i="40"/>
  <c r="O35" i="40" s="1"/>
  <c r="N34" i="40"/>
  <c r="O34" i="40"/>
  <c r="M33" i="40"/>
  <c r="L33" i="40"/>
  <c r="K33" i="40"/>
  <c r="J33" i="40"/>
  <c r="I33" i="40"/>
  <c r="H33" i="40"/>
  <c r="G33" i="40"/>
  <c r="F33" i="40"/>
  <c r="E33" i="40"/>
  <c r="D33" i="40"/>
  <c r="D46" i="40" s="1"/>
  <c r="N32" i="40"/>
  <c r="O32" i="40"/>
  <c r="N31" i="40"/>
  <c r="O31" i="40" s="1"/>
  <c r="N30" i="40"/>
  <c r="O30" i="40"/>
  <c r="N29" i="40"/>
  <c r="O29" i="40" s="1"/>
  <c r="M28" i="40"/>
  <c r="L28" i="40"/>
  <c r="K28" i="40"/>
  <c r="J28" i="40"/>
  <c r="I28" i="40"/>
  <c r="H28" i="40"/>
  <c r="G28" i="40"/>
  <c r="F28" i="40"/>
  <c r="E28" i="40"/>
  <c r="D28" i="40"/>
  <c r="N27" i="40"/>
  <c r="O27" i="40" s="1"/>
  <c r="N26" i="40"/>
  <c r="O26" i="40" s="1"/>
  <c r="N25" i="40"/>
  <c r="O25" i="40"/>
  <c r="N24" i="40"/>
  <c r="O24" i="40"/>
  <c r="N23" i="40"/>
  <c r="O23" i="40" s="1"/>
  <c r="N22" i="40"/>
  <c r="O22" i="40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19" i="40"/>
  <c r="O19" i="40" s="1"/>
  <c r="N18" i="40"/>
  <c r="O18" i="40" s="1"/>
  <c r="N17" i="40"/>
  <c r="O17" i="40"/>
  <c r="N16" i="40"/>
  <c r="O16" i="40"/>
  <c r="N15" i="40"/>
  <c r="O15" i="40" s="1"/>
  <c r="N14" i="40"/>
  <c r="O14" i="40"/>
  <c r="M13" i="40"/>
  <c r="L13" i="40"/>
  <c r="L46" i="40" s="1"/>
  <c r="K13" i="40"/>
  <c r="J13" i="40"/>
  <c r="I13" i="40"/>
  <c r="I46" i="40" s="1"/>
  <c r="H13" i="40"/>
  <c r="G13" i="40"/>
  <c r="F13" i="40"/>
  <c r="E13" i="40"/>
  <c r="D13" i="40"/>
  <c r="N12" i="40"/>
  <c r="O12" i="40"/>
  <c r="N11" i="40"/>
  <c r="O11" i="40" s="1"/>
  <c r="N10" i="40"/>
  <c r="O10" i="40" s="1"/>
  <c r="N9" i="40"/>
  <c r="O9" i="40"/>
  <c r="N8" i="40"/>
  <c r="O8" i="40"/>
  <c r="N7" i="40"/>
  <c r="O7" i="40" s="1"/>
  <c r="N6" i="40"/>
  <c r="O6" i="40"/>
  <c r="M5" i="40"/>
  <c r="M46" i="40" s="1"/>
  <c r="L5" i="40"/>
  <c r="K5" i="40"/>
  <c r="J5" i="40"/>
  <c r="J46" i="40" s="1"/>
  <c r="I5" i="40"/>
  <c r="H5" i="40"/>
  <c r="G5" i="40"/>
  <c r="F5" i="40"/>
  <c r="E5" i="40"/>
  <c r="D5" i="40"/>
  <c r="N43" i="39"/>
  <c r="O43" i="39" s="1"/>
  <c r="N42" i="39"/>
  <c r="O42" i="39" s="1"/>
  <c r="M41" i="39"/>
  <c r="L41" i="39"/>
  <c r="K41" i="39"/>
  <c r="J41" i="39"/>
  <c r="I41" i="39"/>
  <c r="H41" i="39"/>
  <c r="G41" i="39"/>
  <c r="F41" i="39"/>
  <c r="E41" i="39"/>
  <c r="D41" i="39"/>
  <c r="N40" i="39"/>
  <c r="O40" i="39" s="1"/>
  <c r="N39" i="39"/>
  <c r="O39" i="39" s="1"/>
  <c r="N38" i="39"/>
  <c r="O38" i="39" s="1"/>
  <c r="N37" i="39"/>
  <c r="O37" i="39" s="1"/>
  <c r="M36" i="39"/>
  <c r="L36" i="39"/>
  <c r="K36" i="39"/>
  <c r="J36" i="39"/>
  <c r="I36" i="39"/>
  <c r="H36" i="39"/>
  <c r="G36" i="39"/>
  <c r="F36" i="39"/>
  <c r="E36" i="39"/>
  <c r="D36" i="39"/>
  <c r="N35" i="39"/>
  <c r="O35" i="39" s="1"/>
  <c r="N34" i="39"/>
  <c r="O34" i="39"/>
  <c r="M33" i="39"/>
  <c r="L33" i="39"/>
  <c r="K33" i="39"/>
  <c r="J33" i="39"/>
  <c r="I33" i="39"/>
  <c r="H33" i="39"/>
  <c r="G33" i="39"/>
  <c r="F33" i="39"/>
  <c r="E33" i="39"/>
  <c r="D33" i="39"/>
  <c r="N32" i="39"/>
  <c r="O32" i="39" s="1"/>
  <c r="N31" i="39"/>
  <c r="O31" i="39" s="1"/>
  <c r="N30" i="39"/>
  <c r="O30" i="39"/>
  <c r="N29" i="39"/>
  <c r="O29" i="39" s="1"/>
  <c r="M28" i="39"/>
  <c r="L28" i="39"/>
  <c r="K28" i="39"/>
  <c r="J28" i="39"/>
  <c r="N28" i="39" s="1"/>
  <c r="I28" i="39"/>
  <c r="H28" i="39"/>
  <c r="G28" i="39"/>
  <c r="F28" i="39"/>
  <c r="E28" i="39"/>
  <c r="D28" i="39"/>
  <c r="N27" i="39"/>
  <c r="O27" i="39" s="1"/>
  <c r="N26" i="39"/>
  <c r="O26" i="39" s="1"/>
  <c r="N25" i="39"/>
  <c r="O25" i="39" s="1"/>
  <c r="N24" i="39"/>
  <c r="O24" i="39"/>
  <c r="N23" i="39"/>
  <c r="O23" i="39" s="1"/>
  <c r="N22" i="39"/>
  <c r="O22" i="39"/>
  <c r="N21" i="39"/>
  <c r="O21" i="39" s="1"/>
  <c r="N20" i="39"/>
  <c r="O20" i="39" s="1"/>
  <c r="M19" i="39"/>
  <c r="L19" i="39"/>
  <c r="K19" i="39"/>
  <c r="K44" i="39" s="1"/>
  <c r="J19" i="39"/>
  <c r="I19" i="39"/>
  <c r="H19" i="39"/>
  <c r="G19" i="39"/>
  <c r="F19" i="39"/>
  <c r="E19" i="39"/>
  <c r="D19" i="39"/>
  <c r="N18" i="39"/>
  <c r="O18" i="39" s="1"/>
  <c r="N17" i="39"/>
  <c r="O17" i="39"/>
  <c r="N16" i="39"/>
  <c r="O16" i="39"/>
  <c r="N15" i="39"/>
  <c r="O15" i="39" s="1"/>
  <c r="M14" i="39"/>
  <c r="L14" i="39"/>
  <c r="K14" i="39"/>
  <c r="J14" i="39"/>
  <c r="I14" i="39"/>
  <c r="H14" i="39"/>
  <c r="G14" i="39"/>
  <c r="G44" i="39" s="1"/>
  <c r="F14" i="39"/>
  <c r="E14" i="39"/>
  <c r="D14" i="39"/>
  <c r="D44" i="39" s="1"/>
  <c r="N13" i="39"/>
  <c r="O13" i="39" s="1"/>
  <c r="N12" i="39"/>
  <c r="O12" i="39" s="1"/>
  <c r="N11" i="39"/>
  <c r="O11" i="39" s="1"/>
  <c r="N10" i="39"/>
  <c r="O10" i="39" s="1"/>
  <c r="N9" i="39"/>
  <c r="O9" i="39" s="1"/>
  <c r="N8" i="39"/>
  <c r="O8" i="39"/>
  <c r="N7" i="39"/>
  <c r="O7" i="39" s="1"/>
  <c r="N6" i="39"/>
  <c r="O6" i="39"/>
  <c r="M5" i="39"/>
  <c r="L5" i="39"/>
  <c r="K5" i="39"/>
  <c r="J5" i="39"/>
  <c r="J44" i="39" s="1"/>
  <c r="I5" i="39"/>
  <c r="H5" i="39"/>
  <c r="G5" i="39"/>
  <c r="F5" i="39"/>
  <c r="E5" i="39"/>
  <c r="N5" i="39" s="1"/>
  <c r="O5" i="39" s="1"/>
  <c r="D5" i="39"/>
  <c r="N43" i="38"/>
  <c r="O43" i="38" s="1"/>
  <c r="N42" i="38"/>
  <c r="O42" i="38" s="1"/>
  <c r="M41" i="38"/>
  <c r="L41" i="38"/>
  <c r="K41" i="38"/>
  <c r="J41" i="38"/>
  <c r="I41" i="38"/>
  <c r="H41" i="38"/>
  <c r="G41" i="38"/>
  <c r="F41" i="38"/>
  <c r="E41" i="38"/>
  <c r="E44" i="38" s="1"/>
  <c r="D41" i="38"/>
  <c r="N41" i="38" s="1"/>
  <c r="O41" i="38" s="1"/>
  <c r="N40" i="38"/>
  <c r="O40" i="38"/>
  <c r="N39" i="38"/>
  <c r="O39" i="38"/>
  <c r="N38" i="38"/>
  <c r="O38" i="38" s="1"/>
  <c r="N37" i="38"/>
  <c r="O37" i="38" s="1"/>
  <c r="M36" i="38"/>
  <c r="L36" i="38"/>
  <c r="K36" i="38"/>
  <c r="J36" i="38"/>
  <c r="I36" i="38"/>
  <c r="H36" i="38"/>
  <c r="G36" i="38"/>
  <c r="F36" i="38"/>
  <c r="E36" i="38"/>
  <c r="D36" i="38"/>
  <c r="N35" i="38"/>
  <c r="O35" i="38"/>
  <c r="N34" i="38"/>
  <c r="O34" i="38" s="1"/>
  <c r="M33" i="38"/>
  <c r="L33" i="38"/>
  <c r="K33" i="38"/>
  <c r="J33" i="38"/>
  <c r="I33" i="38"/>
  <c r="H33" i="38"/>
  <c r="G33" i="38"/>
  <c r="F33" i="38"/>
  <c r="E33" i="38"/>
  <c r="D33" i="38"/>
  <c r="N32" i="38"/>
  <c r="O32" i="38" s="1"/>
  <c r="N31" i="38"/>
  <c r="O31" i="38"/>
  <c r="N30" i="38"/>
  <c r="O30" i="38"/>
  <c r="N29" i="38"/>
  <c r="O29" i="38" s="1"/>
  <c r="M28" i="38"/>
  <c r="L28" i="38"/>
  <c r="K28" i="38"/>
  <c r="J28" i="38"/>
  <c r="I28" i="38"/>
  <c r="H28" i="38"/>
  <c r="G28" i="38"/>
  <c r="F28" i="38"/>
  <c r="E28" i="38"/>
  <c r="D28" i="38"/>
  <c r="N27" i="38"/>
  <c r="O27" i="38"/>
  <c r="N26" i="38"/>
  <c r="O26" i="38" s="1"/>
  <c r="N25" i="38"/>
  <c r="O25" i="38" s="1"/>
  <c r="N24" i="38"/>
  <c r="O24" i="38"/>
  <c r="N23" i="38"/>
  <c r="O23" i="38"/>
  <c r="N22" i="38"/>
  <c r="O22" i="38" s="1"/>
  <c r="N21" i="38"/>
  <c r="O21" i="38"/>
  <c r="N20" i="38"/>
  <c r="O20" i="38"/>
  <c r="M19" i="38"/>
  <c r="L19" i="38"/>
  <c r="K19" i="38"/>
  <c r="J19" i="38"/>
  <c r="I19" i="38"/>
  <c r="H19" i="38"/>
  <c r="G19" i="38"/>
  <c r="F19" i="38"/>
  <c r="E19" i="38"/>
  <c r="D19" i="38"/>
  <c r="N18" i="38"/>
  <c r="O18" i="38"/>
  <c r="N17" i="38"/>
  <c r="O17" i="38" s="1"/>
  <c r="N16" i="38"/>
  <c r="O16" i="38"/>
  <c r="N15" i="38"/>
  <c r="O15" i="38"/>
  <c r="M14" i="38"/>
  <c r="L14" i="38"/>
  <c r="K14" i="38"/>
  <c r="J14" i="38"/>
  <c r="I14" i="38"/>
  <c r="H14" i="38"/>
  <c r="G14" i="38"/>
  <c r="F14" i="38"/>
  <c r="E14" i="38"/>
  <c r="D14" i="38"/>
  <c r="N13" i="38"/>
  <c r="O13" i="38" s="1"/>
  <c r="N12" i="38"/>
  <c r="O12" i="38" s="1"/>
  <c r="N11" i="38"/>
  <c r="O11" i="38" s="1"/>
  <c r="N10" i="38"/>
  <c r="O10" i="38"/>
  <c r="N9" i="38"/>
  <c r="O9" i="38" s="1"/>
  <c r="N8" i="38"/>
  <c r="O8" i="38"/>
  <c r="N7" i="38"/>
  <c r="O7" i="38"/>
  <c r="N6" i="38"/>
  <c r="O6" i="38" s="1"/>
  <c r="M5" i="38"/>
  <c r="L5" i="38"/>
  <c r="K5" i="38"/>
  <c r="K44" i="38" s="1"/>
  <c r="J5" i="38"/>
  <c r="I5" i="38"/>
  <c r="H5" i="38"/>
  <c r="G5" i="38"/>
  <c r="F5" i="38"/>
  <c r="E5" i="38"/>
  <c r="D5" i="38"/>
  <c r="N44" i="37"/>
  <c r="O44" i="37" s="1"/>
  <c r="N43" i="37"/>
  <c r="O43" i="37"/>
  <c r="N42" i="37"/>
  <c r="O42" i="37" s="1"/>
  <c r="M41" i="37"/>
  <c r="L41" i="37"/>
  <c r="K41" i="37"/>
  <c r="J41" i="37"/>
  <c r="I41" i="37"/>
  <c r="H41" i="37"/>
  <c r="G41" i="37"/>
  <c r="F41" i="37"/>
  <c r="E41" i="37"/>
  <c r="D41" i="37"/>
  <c r="N40" i="37"/>
  <c r="O40" i="37" s="1"/>
  <c r="N39" i="37"/>
  <c r="O39" i="37" s="1"/>
  <c r="N38" i="37"/>
  <c r="O38" i="37" s="1"/>
  <c r="N37" i="37"/>
  <c r="O37" i="37"/>
  <c r="M36" i="37"/>
  <c r="L36" i="37"/>
  <c r="K36" i="37"/>
  <c r="J36" i="37"/>
  <c r="I36" i="37"/>
  <c r="H36" i="37"/>
  <c r="G36" i="37"/>
  <c r="F36" i="37"/>
  <c r="E36" i="37"/>
  <c r="D36" i="37"/>
  <c r="N36" i="37" s="1"/>
  <c r="O36" i="37" s="1"/>
  <c r="N35" i="37"/>
  <c r="O35" i="37" s="1"/>
  <c r="M34" i="37"/>
  <c r="L34" i="37"/>
  <c r="K34" i="37"/>
  <c r="J34" i="37"/>
  <c r="I34" i="37"/>
  <c r="H34" i="37"/>
  <c r="G34" i="37"/>
  <c r="F34" i="37"/>
  <c r="E34" i="37"/>
  <c r="D34" i="37"/>
  <c r="N33" i="37"/>
  <c r="O33" i="37" s="1"/>
  <c r="N32" i="37"/>
  <c r="O32" i="37"/>
  <c r="M31" i="37"/>
  <c r="M45" i="37" s="1"/>
  <c r="L31" i="37"/>
  <c r="K31" i="37"/>
  <c r="J31" i="37"/>
  <c r="I31" i="37"/>
  <c r="H31" i="37"/>
  <c r="G31" i="37"/>
  <c r="F31" i="37"/>
  <c r="E31" i="37"/>
  <c r="D31" i="37"/>
  <c r="N30" i="37"/>
  <c r="O30" i="37"/>
  <c r="N29" i="37"/>
  <c r="O29" i="37" s="1"/>
  <c r="N28" i="37"/>
  <c r="O28" i="37"/>
  <c r="N27" i="37"/>
  <c r="O27" i="37"/>
  <c r="M26" i="37"/>
  <c r="L26" i="37"/>
  <c r="K26" i="37"/>
  <c r="J26" i="37"/>
  <c r="I26" i="37"/>
  <c r="H26" i="37"/>
  <c r="H45" i="37" s="1"/>
  <c r="G26" i="37"/>
  <c r="F26" i="37"/>
  <c r="E26" i="37"/>
  <c r="D26" i="37"/>
  <c r="N25" i="37"/>
  <c r="O25" i="37" s="1"/>
  <c r="N24" i="37"/>
  <c r="O24" i="37" s="1"/>
  <c r="N23" i="37"/>
  <c r="O23" i="37"/>
  <c r="N22" i="37"/>
  <c r="O22" i="37" s="1"/>
  <c r="N21" i="37"/>
  <c r="O21" i="37" s="1"/>
  <c r="N20" i="37"/>
  <c r="O20" i="37"/>
  <c r="N19" i="37"/>
  <c r="O19" i="37" s="1"/>
  <c r="M18" i="37"/>
  <c r="L18" i="37"/>
  <c r="K18" i="37"/>
  <c r="J18" i="37"/>
  <c r="I18" i="37"/>
  <c r="I45" i="37" s="1"/>
  <c r="H18" i="37"/>
  <c r="G18" i="37"/>
  <c r="F18" i="37"/>
  <c r="E18" i="37"/>
  <c r="N18" i="37" s="1"/>
  <c r="O18" i="37" s="1"/>
  <c r="D18" i="37"/>
  <c r="N17" i="37"/>
  <c r="O17" i="37"/>
  <c r="N16" i="37"/>
  <c r="O16" i="37"/>
  <c r="N15" i="37"/>
  <c r="O15" i="37" s="1"/>
  <c r="N14" i="37"/>
  <c r="O14" i="37" s="1"/>
  <c r="N13" i="37"/>
  <c r="O13" i="37"/>
  <c r="M12" i="37"/>
  <c r="L12" i="37"/>
  <c r="K12" i="37"/>
  <c r="J12" i="37"/>
  <c r="I12" i="37"/>
  <c r="H12" i="37"/>
  <c r="G12" i="37"/>
  <c r="F12" i="37"/>
  <c r="E12" i="37"/>
  <c r="D12" i="37"/>
  <c r="N11" i="37"/>
  <c r="O11" i="37" s="1"/>
  <c r="N10" i="37"/>
  <c r="O10" i="37" s="1"/>
  <c r="N9" i="37"/>
  <c r="O9" i="37" s="1"/>
  <c r="N8" i="37"/>
  <c r="O8" i="37"/>
  <c r="N7" i="37"/>
  <c r="O7" i="37" s="1"/>
  <c r="N6" i="37"/>
  <c r="O6" i="37"/>
  <c r="M5" i="37"/>
  <c r="L5" i="37"/>
  <c r="L45" i="37" s="1"/>
  <c r="K5" i="37"/>
  <c r="J5" i="37"/>
  <c r="I5" i="37"/>
  <c r="H5" i="37"/>
  <c r="G5" i="37"/>
  <c r="F5" i="37"/>
  <c r="E5" i="37"/>
  <c r="D5" i="37"/>
  <c r="D19" i="36"/>
  <c r="N45" i="36"/>
  <c r="O45" i="36" s="1"/>
  <c r="N44" i="36"/>
  <c r="O44" i="36" s="1"/>
  <c r="M43" i="36"/>
  <c r="L43" i="36"/>
  <c r="K43" i="36"/>
  <c r="J43" i="36"/>
  <c r="I43" i="36"/>
  <c r="H43" i="36"/>
  <c r="G43" i="36"/>
  <c r="F43" i="36"/>
  <c r="E43" i="36"/>
  <c r="D43" i="36"/>
  <c r="N42" i="36"/>
  <c r="O42" i="36" s="1"/>
  <c r="N41" i="36"/>
  <c r="O41" i="36" s="1"/>
  <c r="N40" i="36"/>
  <c r="O40" i="36" s="1"/>
  <c r="N39" i="36"/>
  <c r="O39" i="36"/>
  <c r="M38" i="36"/>
  <c r="L38" i="36"/>
  <c r="K38" i="36"/>
  <c r="J38" i="36"/>
  <c r="I38" i="36"/>
  <c r="H38" i="36"/>
  <c r="G38" i="36"/>
  <c r="F38" i="36"/>
  <c r="E38" i="36"/>
  <c r="D38" i="36"/>
  <c r="N38" i="36" s="1"/>
  <c r="O38" i="36" s="1"/>
  <c r="N37" i="36"/>
  <c r="O37" i="36" s="1"/>
  <c r="M36" i="36"/>
  <c r="L36" i="36"/>
  <c r="K36" i="36"/>
  <c r="J36" i="36"/>
  <c r="I36" i="36"/>
  <c r="H36" i="36"/>
  <c r="G36" i="36"/>
  <c r="G46" i="36" s="1"/>
  <c r="F36" i="36"/>
  <c r="E36" i="36"/>
  <c r="D36" i="36"/>
  <c r="N35" i="36"/>
  <c r="O35" i="36" s="1"/>
  <c r="N34" i="36"/>
  <c r="O34" i="36" s="1"/>
  <c r="M33" i="36"/>
  <c r="L33" i="36"/>
  <c r="K33" i="36"/>
  <c r="J33" i="36"/>
  <c r="I33" i="36"/>
  <c r="H33" i="36"/>
  <c r="G33" i="36"/>
  <c r="F33" i="36"/>
  <c r="E33" i="36"/>
  <c r="D33" i="36"/>
  <c r="N32" i="36"/>
  <c r="O32" i="36"/>
  <c r="N31" i="36"/>
  <c r="O31" i="36" s="1"/>
  <c r="N30" i="36"/>
  <c r="O30" i="36" s="1"/>
  <c r="N29" i="36"/>
  <c r="O29" i="36" s="1"/>
  <c r="M28" i="36"/>
  <c r="L28" i="36"/>
  <c r="N28" i="36" s="1"/>
  <c r="O28" i="36" s="1"/>
  <c r="K28" i="36"/>
  <c r="J28" i="36"/>
  <c r="I28" i="36"/>
  <c r="H28" i="36"/>
  <c r="G28" i="36"/>
  <c r="F28" i="36"/>
  <c r="E28" i="36"/>
  <c r="D28" i="36"/>
  <c r="N27" i="36"/>
  <c r="O27" i="36"/>
  <c r="N26" i="36"/>
  <c r="O26" i="36"/>
  <c r="N25" i="36"/>
  <c r="O25" i="36" s="1"/>
  <c r="N24" i="36"/>
  <c r="O24" i="36"/>
  <c r="N23" i="36"/>
  <c r="O23" i="36" s="1"/>
  <c r="N22" i="36"/>
  <c r="O22" i="36" s="1"/>
  <c r="N21" i="36"/>
  <c r="O21" i="36"/>
  <c r="N20" i="36"/>
  <c r="O20" i="36" s="1"/>
  <c r="M19" i="36"/>
  <c r="L19" i="36"/>
  <c r="K19" i="36"/>
  <c r="J19" i="36"/>
  <c r="I19" i="36"/>
  <c r="H19" i="36"/>
  <c r="G19" i="36"/>
  <c r="F19" i="36"/>
  <c r="F46" i="36" s="1"/>
  <c r="E19" i="36"/>
  <c r="N18" i="36"/>
  <c r="O18" i="36" s="1"/>
  <c r="N17" i="36"/>
  <c r="O17" i="36"/>
  <c r="N16" i="36"/>
  <c r="O16" i="36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 s="1"/>
  <c r="N11" i="36"/>
  <c r="O11" i="36" s="1"/>
  <c r="N10" i="36"/>
  <c r="O10" i="36"/>
  <c r="N9" i="36"/>
  <c r="O9" i="36" s="1"/>
  <c r="N8" i="36"/>
  <c r="O8" i="36"/>
  <c r="N7" i="36"/>
  <c r="O7" i="36" s="1"/>
  <c r="N6" i="36"/>
  <c r="O6" i="36" s="1"/>
  <c r="M5" i="36"/>
  <c r="M46" i="36" s="1"/>
  <c r="L5" i="36"/>
  <c r="K5" i="36"/>
  <c r="J5" i="36"/>
  <c r="I5" i="36"/>
  <c r="H5" i="36"/>
  <c r="G5" i="36"/>
  <c r="F5" i="36"/>
  <c r="E5" i="36"/>
  <c r="D5" i="36"/>
  <c r="N73" i="35"/>
  <c r="O73" i="35"/>
  <c r="N72" i="35"/>
  <c r="O72" i="35" s="1"/>
  <c r="N71" i="35"/>
  <c r="O71" i="35"/>
  <c r="N70" i="35"/>
  <c r="O70" i="35"/>
  <c r="N69" i="35"/>
  <c r="O69" i="35" s="1"/>
  <c r="N68" i="35"/>
  <c r="O68" i="35" s="1"/>
  <c r="N67" i="35"/>
  <c r="O67" i="35"/>
  <c r="N66" i="35"/>
  <c r="O66" i="35" s="1"/>
  <c r="N65" i="35"/>
  <c r="O65" i="35"/>
  <c r="N64" i="35"/>
  <c r="O64" i="35" s="1"/>
  <c r="M63" i="35"/>
  <c r="L63" i="35"/>
  <c r="K63" i="35"/>
  <c r="J63" i="35"/>
  <c r="I63" i="35"/>
  <c r="H63" i="35"/>
  <c r="G63" i="35"/>
  <c r="F63" i="35"/>
  <c r="E63" i="35"/>
  <c r="D63" i="35"/>
  <c r="N63" i="35" s="1"/>
  <c r="O63" i="35" s="1"/>
  <c r="N62" i="35"/>
  <c r="O62" i="35"/>
  <c r="N61" i="35"/>
  <c r="O61" i="35" s="1"/>
  <c r="N60" i="35"/>
  <c r="O60" i="35"/>
  <c r="N59" i="35"/>
  <c r="O59" i="35" s="1"/>
  <c r="N58" i="35"/>
  <c r="O58" i="35" s="1"/>
  <c r="N57" i="35"/>
  <c r="O57" i="35" s="1"/>
  <c r="N56" i="35"/>
  <c r="O56" i="35"/>
  <c r="M55" i="35"/>
  <c r="L55" i="35"/>
  <c r="K55" i="35"/>
  <c r="J55" i="35"/>
  <c r="I55" i="35"/>
  <c r="H55" i="35"/>
  <c r="G55" i="35"/>
  <c r="F55" i="35"/>
  <c r="E55" i="35"/>
  <c r="D55" i="35"/>
  <c r="N54" i="35"/>
  <c r="O54" i="35" s="1"/>
  <c r="N53" i="35"/>
  <c r="O53" i="35"/>
  <c r="N52" i="35"/>
  <c r="O52" i="35" s="1"/>
  <c r="N51" i="35"/>
  <c r="O51" i="35" s="1"/>
  <c r="N50" i="35"/>
  <c r="O50" i="35" s="1"/>
  <c r="N49" i="35"/>
  <c r="O49" i="35" s="1"/>
  <c r="M48" i="35"/>
  <c r="L48" i="35"/>
  <c r="K48" i="35"/>
  <c r="J48" i="35"/>
  <c r="I48" i="35"/>
  <c r="H48" i="35"/>
  <c r="G48" i="35"/>
  <c r="F48" i="35"/>
  <c r="E48" i="35"/>
  <c r="D48" i="35"/>
  <c r="N47" i="35"/>
  <c r="O47" i="35" s="1"/>
  <c r="N46" i="35"/>
  <c r="O46" i="35"/>
  <c r="N45" i="35"/>
  <c r="O45" i="35" s="1"/>
  <c r="N44" i="35"/>
  <c r="O44" i="35" s="1"/>
  <c r="N43" i="35"/>
  <c r="O43" i="35" s="1"/>
  <c r="M42" i="35"/>
  <c r="L42" i="35"/>
  <c r="K42" i="35"/>
  <c r="J42" i="35"/>
  <c r="I42" i="35"/>
  <c r="H42" i="35"/>
  <c r="G42" i="35"/>
  <c r="F42" i="35"/>
  <c r="E42" i="35"/>
  <c r="D42" i="35"/>
  <c r="N41" i="35"/>
  <c r="O41" i="35"/>
  <c r="N40" i="35"/>
  <c r="O40" i="35" s="1"/>
  <c r="N39" i="35"/>
  <c r="O39" i="35"/>
  <c r="N38" i="35"/>
  <c r="O38" i="35" s="1"/>
  <c r="N37" i="35"/>
  <c r="O37" i="35" s="1"/>
  <c r="N36" i="35"/>
  <c r="O36" i="35"/>
  <c r="M35" i="35"/>
  <c r="L35" i="35"/>
  <c r="K35" i="35"/>
  <c r="J35" i="35"/>
  <c r="I35" i="35"/>
  <c r="H35" i="35"/>
  <c r="G35" i="35"/>
  <c r="F35" i="35"/>
  <c r="E35" i="35"/>
  <c r="D35" i="35"/>
  <c r="N34" i="35"/>
  <c r="O34" i="35"/>
  <c r="N33" i="35"/>
  <c r="O33" i="35"/>
  <c r="N32" i="35"/>
  <c r="O32" i="35" s="1"/>
  <c r="N31" i="35"/>
  <c r="O31" i="35"/>
  <c r="N30" i="35"/>
  <c r="O30" i="35" s="1"/>
  <c r="N29" i="35"/>
  <c r="O29" i="35" s="1"/>
  <c r="N28" i="35"/>
  <c r="O28" i="35" s="1"/>
  <c r="N27" i="35"/>
  <c r="O27" i="35" s="1"/>
  <c r="N26" i="35"/>
  <c r="O26" i="35" s="1"/>
  <c r="M25" i="35"/>
  <c r="L25" i="35"/>
  <c r="K25" i="35"/>
  <c r="J25" i="35"/>
  <c r="I25" i="35"/>
  <c r="H25" i="35"/>
  <c r="G25" i="35"/>
  <c r="F25" i="35"/>
  <c r="E25" i="35"/>
  <c r="D25" i="35"/>
  <c r="N24" i="35"/>
  <c r="O24" i="35" s="1"/>
  <c r="N23" i="35"/>
  <c r="O23" i="35"/>
  <c r="N22" i="35"/>
  <c r="O22" i="35" s="1"/>
  <c r="N21" i="35"/>
  <c r="O21" i="35" s="1"/>
  <c r="N20" i="35"/>
  <c r="O20" i="35"/>
  <c r="N19" i="35"/>
  <c r="O19" i="35" s="1"/>
  <c r="N18" i="35"/>
  <c r="O18" i="35" s="1"/>
  <c r="N17" i="35"/>
  <c r="O17" i="35" s="1"/>
  <c r="N16" i="35"/>
  <c r="O16" i="35" s="1"/>
  <c r="M15" i="35"/>
  <c r="L15" i="35"/>
  <c r="K15" i="35"/>
  <c r="J15" i="35"/>
  <c r="I15" i="35"/>
  <c r="H15" i="35"/>
  <c r="H74" i="35"/>
  <c r="G15" i="35"/>
  <c r="F15" i="35"/>
  <c r="E15" i="35"/>
  <c r="D15" i="35"/>
  <c r="N14" i="35"/>
  <c r="O14" i="35" s="1"/>
  <c r="N13" i="35"/>
  <c r="O13" i="35" s="1"/>
  <c r="N12" i="35"/>
  <c r="O12" i="35" s="1"/>
  <c r="N11" i="35"/>
  <c r="O11" i="35"/>
  <c r="N10" i="35"/>
  <c r="O10" i="35" s="1"/>
  <c r="N9" i="35"/>
  <c r="O9" i="35"/>
  <c r="N8" i="35"/>
  <c r="O8" i="35"/>
  <c r="N7" i="35"/>
  <c r="O7" i="35" s="1"/>
  <c r="N6" i="35"/>
  <c r="O6" i="35"/>
  <c r="M5" i="35"/>
  <c r="M74" i="35" s="1"/>
  <c r="L5" i="35"/>
  <c r="L74" i="35"/>
  <c r="K5" i="35"/>
  <c r="J5" i="35"/>
  <c r="J74" i="35" s="1"/>
  <c r="I5" i="35"/>
  <c r="H5" i="35"/>
  <c r="G5" i="35"/>
  <c r="F5" i="35"/>
  <c r="E5" i="35"/>
  <c r="D5" i="35"/>
  <c r="N45" i="34"/>
  <c r="O45" i="34" s="1"/>
  <c r="N44" i="34"/>
  <c r="O44" i="34" s="1"/>
  <c r="M43" i="34"/>
  <c r="L43" i="34"/>
  <c r="K43" i="34"/>
  <c r="J43" i="34"/>
  <c r="I43" i="34"/>
  <c r="H43" i="34"/>
  <c r="G43" i="34"/>
  <c r="F43" i="34"/>
  <c r="E43" i="34"/>
  <c r="D43" i="34"/>
  <c r="N42" i="34"/>
  <c r="O42" i="34" s="1"/>
  <c r="N41" i="34"/>
  <c r="O41" i="34" s="1"/>
  <c r="N40" i="34"/>
  <c r="O40" i="34"/>
  <c r="N39" i="34"/>
  <c r="O39" i="34" s="1"/>
  <c r="M38" i="34"/>
  <c r="L38" i="34"/>
  <c r="K38" i="34"/>
  <c r="J38" i="34"/>
  <c r="I38" i="34"/>
  <c r="H38" i="34"/>
  <c r="G38" i="34"/>
  <c r="F38" i="34"/>
  <c r="E38" i="34"/>
  <c r="D38" i="34"/>
  <c r="N37" i="34"/>
  <c r="O37" i="34" s="1"/>
  <c r="M36" i="34"/>
  <c r="L36" i="34"/>
  <c r="K36" i="34"/>
  <c r="J36" i="34"/>
  <c r="I36" i="34"/>
  <c r="H36" i="34"/>
  <c r="G36" i="34"/>
  <c r="F36" i="34"/>
  <c r="N36" i="34" s="1"/>
  <c r="O36" i="34" s="1"/>
  <c r="E36" i="34"/>
  <c r="D36" i="34"/>
  <c r="N35" i="34"/>
  <c r="O35" i="34" s="1"/>
  <c r="N34" i="34"/>
  <c r="O34" i="34" s="1"/>
  <c r="M33" i="34"/>
  <c r="L33" i="34"/>
  <c r="K33" i="34"/>
  <c r="J33" i="34"/>
  <c r="I33" i="34"/>
  <c r="H33" i="34"/>
  <c r="G33" i="34"/>
  <c r="F33" i="34"/>
  <c r="E33" i="34"/>
  <c r="D33" i="34"/>
  <c r="N32" i="34"/>
  <c r="O32" i="34" s="1"/>
  <c r="N31" i="34"/>
  <c r="O31" i="34" s="1"/>
  <c r="N30" i="34"/>
  <c r="O30" i="34"/>
  <c r="N29" i="34"/>
  <c r="O29" i="34" s="1"/>
  <c r="M28" i="34"/>
  <c r="L28" i="34"/>
  <c r="K28" i="34"/>
  <c r="J28" i="34"/>
  <c r="I28" i="34"/>
  <c r="H28" i="34"/>
  <c r="H46" i="34" s="1"/>
  <c r="G28" i="34"/>
  <c r="F28" i="34"/>
  <c r="E28" i="34"/>
  <c r="D28" i="34"/>
  <c r="N28" i="34" s="1"/>
  <c r="O28" i="34" s="1"/>
  <c r="N27" i="34"/>
  <c r="O27" i="34"/>
  <c r="N26" i="34"/>
  <c r="O26" i="34" s="1"/>
  <c r="N25" i="34"/>
  <c r="O25" i="34"/>
  <c r="N24" i="34"/>
  <c r="O24" i="34" s="1"/>
  <c r="N23" i="34"/>
  <c r="O23" i="34" s="1"/>
  <c r="N22" i="34"/>
  <c r="O22" i="34" s="1"/>
  <c r="N21" i="34"/>
  <c r="O21" i="34" s="1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8" i="34"/>
  <c r="O18" i="34"/>
  <c r="N17" i="34"/>
  <c r="O17" i="34" s="1"/>
  <c r="N16" i="34"/>
  <c r="O16" i="34" s="1"/>
  <c r="N15" i="34"/>
  <c r="O15" i="34"/>
  <c r="N14" i="34"/>
  <c r="O14" i="34" s="1"/>
  <c r="M13" i="34"/>
  <c r="L13" i="34"/>
  <c r="K13" i="34"/>
  <c r="J13" i="34"/>
  <c r="I13" i="34"/>
  <c r="H13" i="34"/>
  <c r="G13" i="34"/>
  <c r="F13" i="34"/>
  <c r="E13" i="34"/>
  <c r="D13" i="34"/>
  <c r="N13" i="34" s="1"/>
  <c r="O13" i="34" s="1"/>
  <c r="N12" i="34"/>
  <c r="O12" i="34"/>
  <c r="N11" i="34"/>
  <c r="O11" i="34" s="1"/>
  <c r="N10" i="34"/>
  <c r="O10" i="34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D5" i="34"/>
  <c r="E43" i="33"/>
  <c r="F43" i="33"/>
  <c r="G43" i="33"/>
  <c r="H43" i="33"/>
  <c r="I43" i="33"/>
  <c r="J43" i="33"/>
  <c r="K43" i="33"/>
  <c r="L43" i="33"/>
  <c r="M43" i="33"/>
  <c r="D43" i="33"/>
  <c r="E38" i="33"/>
  <c r="F38" i="33"/>
  <c r="G38" i="33"/>
  <c r="H38" i="33"/>
  <c r="I38" i="33"/>
  <c r="J38" i="33"/>
  <c r="K38" i="33"/>
  <c r="L38" i="33"/>
  <c r="M38" i="33"/>
  <c r="E36" i="33"/>
  <c r="F36" i="33"/>
  <c r="G36" i="33"/>
  <c r="H36" i="33"/>
  <c r="I36" i="33"/>
  <c r="J36" i="33"/>
  <c r="K36" i="33"/>
  <c r="L36" i="33"/>
  <c r="M36" i="33"/>
  <c r="E33" i="33"/>
  <c r="N33" i="33" s="1"/>
  <c r="O33" i="33" s="1"/>
  <c r="F33" i="33"/>
  <c r="G33" i="33"/>
  <c r="H33" i="33"/>
  <c r="I33" i="33"/>
  <c r="J33" i="33"/>
  <c r="K33" i="33"/>
  <c r="L33" i="33"/>
  <c r="M33" i="33"/>
  <c r="E28" i="33"/>
  <c r="F28" i="33"/>
  <c r="G28" i="33"/>
  <c r="H28" i="33"/>
  <c r="I28" i="33"/>
  <c r="J28" i="33"/>
  <c r="K28" i="33"/>
  <c r="L28" i="33"/>
  <c r="M28" i="33"/>
  <c r="E19" i="33"/>
  <c r="F19" i="33"/>
  <c r="G19" i="33"/>
  <c r="G46" i="33" s="1"/>
  <c r="H19" i="33"/>
  <c r="I19" i="33"/>
  <c r="J19" i="33"/>
  <c r="K19" i="33"/>
  <c r="L19" i="33"/>
  <c r="M19" i="33"/>
  <c r="E13" i="33"/>
  <c r="F13" i="33"/>
  <c r="G13" i="33"/>
  <c r="H13" i="33"/>
  <c r="I13" i="33"/>
  <c r="J13" i="33"/>
  <c r="K13" i="33"/>
  <c r="L13" i="33"/>
  <c r="M13" i="33"/>
  <c r="E5" i="33"/>
  <c r="F5" i="33"/>
  <c r="G5" i="33"/>
  <c r="H5" i="33"/>
  <c r="I5" i="33"/>
  <c r="J5" i="33"/>
  <c r="J46" i="33" s="1"/>
  <c r="K5" i="33"/>
  <c r="L5" i="33"/>
  <c r="M5" i="33"/>
  <c r="D38" i="33"/>
  <c r="D36" i="33"/>
  <c r="D28" i="33"/>
  <c r="D19" i="33"/>
  <c r="D13" i="33"/>
  <c r="D5" i="33"/>
  <c r="D46" i="33" s="1"/>
  <c r="N45" i="33"/>
  <c r="O45" i="33"/>
  <c r="N44" i="33"/>
  <c r="O44" i="33" s="1"/>
  <c r="N37" i="33"/>
  <c r="O37" i="33" s="1"/>
  <c r="N39" i="33"/>
  <c r="O39" i="33" s="1"/>
  <c r="N40" i="33"/>
  <c r="O40" i="33" s="1"/>
  <c r="N41" i="33"/>
  <c r="O41" i="33"/>
  <c r="N42" i="33"/>
  <c r="O42" i="33" s="1"/>
  <c r="D33" i="33"/>
  <c r="N34" i="33"/>
  <c r="O34" i="33" s="1"/>
  <c r="N35" i="33"/>
  <c r="O35" i="33" s="1"/>
  <c r="N30" i="33"/>
  <c r="O30" i="33" s="1"/>
  <c r="N31" i="33"/>
  <c r="O31" i="33"/>
  <c r="N32" i="33"/>
  <c r="O32" i="33"/>
  <c r="N29" i="33"/>
  <c r="O29" i="33" s="1"/>
  <c r="N15" i="33"/>
  <c r="O15" i="33"/>
  <c r="N16" i="33"/>
  <c r="O16" i="33"/>
  <c r="N17" i="33"/>
  <c r="O17" i="33" s="1"/>
  <c r="N18" i="33"/>
  <c r="O18" i="33"/>
  <c r="N7" i="33"/>
  <c r="O7" i="33" s="1"/>
  <c r="N8" i="33"/>
  <c r="O8" i="33" s="1"/>
  <c r="N9" i="33"/>
  <c r="O9" i="33" s="1"/>
  <c r="N10" i="33"/>
  <c r="O10" i="33"/>
  <c r="N11" i="33"/>
  <c r="O11" i="33" s="1"/>
  <c r="N12" i="33"/>
  <c r="O12" i="33" s="1"/>
  <c r="N6" i="33"/>
  <c r="O6" i="33"/>
  <c r="N21" i="33"/>
  <c r="O21" i="33" s="1"/>
  <c r="N22" i="33"/>
  <c r="O22" i="33"/>
  <c r="N23" i="33"/>
  <c r="O23" i="33"/>
  <c r="N24" i="33"/>
  <c r="O24" i="33" s="1"/>
  <c r="N25" i="33"/>
  <c r="O25" i="33"/>
  <c r="N26" i="33"/>
  <c r="O26" i="33" s="1"/>
  <c r="N27" i="33"/>
  <c r="O27" i="33" s="1"/>
  <c r="N20" i="33"/>
  <c r="O20" i="33" s="1"/>
  <c r="N14" i="33"/>
  <c r="O14" i="33"/>
  <c r="N19" i="36"/>
  <c r="O19" i="36" s="1"/>
  <c r="D46" i="36"/>
  <c r="N36" i="39"/>
  <c r="O36" i="39" s="1"/>
  <c r="O28" i="39"/>
  <c r="N33" i="40"/>
  <c r="O33" i="40" s="1"/>
  <c r="G46" i="34"/>
  <c r="N38" i="34"/>
  <c r="O38" i="34" s="1"/>
  <c r="N14" i="41"/>
  <c r="O14" i="41"/>
  <c r="N37" i="43"/>
  <c r="O37" i="43" s="1"/>
  <c r="N28" i="44"/>
  <c r="O28" i="44"/>
  <c r="N19" i="44"/>
  <c r="O19" i="44" s="1"/>
  <c r="N5" i="44"/>
  <c r="O5" i="44" s="1"/>
  <c r="O44" i="47"/>
  <c r="P44" i="47" s="1"/>
  <c r="O28" i="47"/>
  <c r="P28" i="47" s="1"/>
  <c r="L44" i="38" l="1"/>
  <c r="N5" i="41"/>
  <c r="O5" i="41" s="1"/>
  <c r="J46" i="36"/>
  <c r="G46" i="43"/>
  <c r="F45" i="46"/>
  <c r="G44" i="38"/>
  <c r="N28" i="43"/>
  <c r="O28" i="43" s="1"/>
  <c r="L45" i="45"/>
  <c r="D45" i="46"/>
  <c r="N45" i="46" s="1"/>
  <c r="O45" i="46" s="1"/>
  <c r="N14" i="39"/>
  <c r="O14" i="39" s="1"/>
  <c r="L46" i="36"/>
  <c r="N26" i="37"/>
  <c r="O26" i="37" s="1"/>
  <c r="H44" i="38"/>
  <c r="N14" i="42"/>
  <c r="O14" i="42" s="1"/>
  <c r="H45" i="46"/>
  <c r="N19" i="46"/>
  <c r="O19" i="46" s="1"/>
  <c r="D47" i="47"/>
  <c r="I44" i="38"/>
  <c r="I44" i="39"/>
  <c r="N37" i="42"/>
  <c r="O37" i="42" s="1"/>
  <c r="H44" i="41"/>
  <c r="D45" i="42"/>
  <c r="J45" i="44"/>
  <c r="L47" i="47"/>
  <c r="O38" i="47"/>
  <c r="P38" i="47" s="1"/>
  <c r="E46" i="33"/>
  <c r="F46" i="34"/>
  <c r="N42" i="35"/>
  <c r="O42" i="35" s="1"/>
  <c r="E45" i="42"/>
  <c r="K45" i="44"/>
  <c r="N14" i="44"/>
  <c r="O14" i="44" s="1"/>
  <c r="J47" i="47"/>
  <c r="N36" i="41"/>
  <c r="O36" i="41" s="1"/>
  <c r="N55" i="35"/>
  <c r="O55" i="35" s="1"/>
  <c r="J45" i="46"/>
  <c r="I47" i="47"/>
  <c r="N5" i="40"/>
  <c r="O5" i="40" s="1"/>
  <c r="E74" i="35"/>
  <c r="H46" i="36"/>
  <c r="J44" i="41"/>
  <c r="E45" i="45"/>
  <c r="N38" i="33"/>
  <c r="O38" i="33" s="1"/>
  <c r="N43" i="36"/>
  <c r="O43" i="36" s="1"/>
  <c r="M46" i="33"/>
  <c r="J46" i="34"/>
  <c r="K46" i="34"/>
  <c r="K46" i="36"/>
  <c r="N33" i="38"/>
  <c r="O33" i="38" s="1"/>
  <c r="G45" i="45"/>
  <c r="G45" i="37"/>
  <c r="M44" i="38"/>
  <c r="N19" i="39"/>
  <c r="O19" i="39" s="1"/>
  <c r="L45" i="46"/>
  <c r="N36" i="38"/>
  <c r="O36" i="38" s="1"/>
  <c r="M44" i="39"/>
  <c r="N19" i="41"/>
  <c r="O19" i="41" s="1"/>
  <c r="K47" i="47"/>
  <c r="N13" i="40"/>
  <c r="O13" i="40" s="1"/>
  <c r="M47" i="47"/>
  <c r="N5" i="45"/>
  <c r="O5" i="45" s="1"/>
  <c r="K46" i="33"/>
  <c r="K44" i="41"/>
  <c r="H45" i="45"/>
  <c r="N33" i="44"/>
  <c r="O33" i="44" s="1"/>
  <c r="N19" i="34"/>
  <c r="O19" i="34" s="1"/>
  <c r="N20" i="40"/>
  <c r="O20" i="40" s="1"/>
  <c r="K45" i="42"/>
  <c r="N34" i="42"/>
  <c r="O34" i="42" s="1"/>
  <c r="D46" i="43"/>
  <c r="J46" i="43"/>
  <c r="N14" i="45"/>
  <c r="O14" i="45" s="1"/>
  <c r="N48" i="35"/>
  <c r="O48" i="35" s="1"/>
  <c r="M46" i="34"/>
  <c r="N5" i="35"/>
  <c r="O5" i="35" s="1"/>
  <c r="F44" i="38"/>
  <c r="N28" i="40"/>
  <c r="O28" i="40" s="1"/>
  <c r="L45" i="42"/>
  <c r="N36" i="44"/>
  <c r="O36" i="44" s="1"/>
  <c r="J45" i="45"/>
  <c r="F45" i="45"/>
  <c r="I45" i="45"/>
  <c r="O36" i="47"/>
  <c r="P36" i="47" s="1"/>
  <c r="E45" i="37"/>
  <c r="F44" i="39"/>
  <c r="N43" i="33"/>
  <c r="O43" i="33" s="1"/>
  <c r="N19" i="38"/>
  <c r="O19" i="38" s="1"/>
  <c r="H46" i="43"/>
  <c r="K45" i="46"/>
  <c r="K45" i="37"/>
  <c r="N14" i="43"/>
  <c r="O14" i="43" s="1"/>
  <c r="I45" i="44"/>
  <c r="E46" i="34"/>
  <c r="G45" i="42"/>
  <c r="N5" i="42"/>
  <c r="O5" i="42" s="1"/>
  <c r="E44" i="39"/>
  <c r="N43" i="40"/>
  <c r="O43" i="40" s="1"/>
  <c r="L44" i="41"/>
  <c r="H46" i="33"/>
  <c r="I46" i="36"/>
  <c r="J45" i="42"/>
  <c r="N19" i="43"/>
  <c r="O19" i="43" s="1"/>
  <c r="K45" i="45"/>
  <c r="E45" i="46"/>
  <c r="O45" i="48"/>
  <c r="P45" i="48" s="1"/>
  <c r="N35" i="35"/>
  <c r="O35" i="35" s="1"/>
  <c r="N5" i="38"/>
  <c r="O5" i="38" s="1"/>
  <c r="N33" i="34"/>
  <c r="O33" i="34" s="1"/>
  <c r="H44" i="39"/>
  <c r="I44" i="41"/>
  <c r="I46" i="43"/>
  <c r="G45" i="46"/>
  <c r="E47" i="47"/>
  <c r="N19" i="45"/>
  <c r="O19" i="45" s="1"/>
  <c r="K46" i="43"/>
  <c r="N33" i="36"/>
  <c r="O33" i="36" s="1"/>
  <c r="L46" i="33"/>
  <c r="N13" i="33"/>
  <c r="O13" i="33" s="1"/>
  <c r="H46" i="40"/>
  <c r="H45" i="42"/>
  <c r="N45" i="42" s="1"/>
  <c r="O45" i="42" s="1"/>
  <c r="M45" i="46"/>
  <c r="G47" i="47"/>
  <c r="N5" i="34"/>
  <c r="O5" i="34" s="1"/>
  <c r="D74" i="35"/>
  <c r="N14" i="38"/>
  <c r="O14" i="38" s="1"/>
  <c r="M44" i="41"/>
  <c r="I45" i="42"/>
  <c r="D45" i="44"/>
  <c r="D46" i="34"/>
  <c r="L46" i="34"/>
  <c r="K74" i="35"/>
  <c r="N36" i="36"/>
  <c r="O36" i="36" s="1"/>
  <c r="J45" i="37"/>
  <c r="L44" i="39"/>
  <c r="E45" i="44"/>
  <c r="G46" i="40"/>
  <c r="I46" i="34"/>
  <c r="N31" i="37"/>
  <c r="O31" i="37" s="1"/>
  <c r="N41" i="37"/>
  <c r="O41" i="37" s="1"/>
  <c r="N36" i="33"/>
  <c r="O36" i="33" s="1"/>
  <c r="I46" i="33"/>
  <c r="F74" i="35"/>
  <c r="D44" i="38"/>
  <c r="N36" i="40"/>
  <c r="O36" i="40" s="1"/>
  <c r="K46" i="40"/>
  <c r="M45" i="42"/>
  <c r="E46" i="43"/>
  <c r="H45" i="44"/>
  <c r="N28" i="33"/>
  <c r="O28" i="33" s="1"/>
  <c r="G74" i="35"/>
  <c r="N15" i="35"/>
  <c r="O15" i="35" s="1"/>
  <c r="N34" i="37"/>
  <c r="O34" i="37" s="1"/>
  <c r="J44" i="38"/>
  <c r="F46" i="40"/>
  <c r="F44" i="41"/>
  <c r="G44" i="41"/>
  <c r="F46" i="43"/>
  <c r="M45" i="45"/>
  <c r="N47" i="47"/>
  <c r="N19" i="33"/>
  <c r="O19" i="33" s="1"/>
  <c r="N43" i="34"/>
  <c r="O43" i="34" s="1"/>
  <c r="N33" i="39"/>
  <c r="O33" i="39" s="1"/>
  <c r="N5" i="37"/>
  <c r="O5" i="37" s="1"/>
  <c r="N5" i="33"/>
  <c r="O5" i="33" s="1"/>
  <c r="F46" i="33"/>
  <c r="N5" i="36"/>
  <c r="O5" i="36" s="1"/>
  <c r="E46" i="36"/>
  <c r="D45" i="37"/>
  <c r="F45" i="37"/>
  <c r="N12" i="37"/>
  <c r="O12" i="37" s="1"/>
  <c r="N28" i="38"/>
  <c r="O28" i="38" s="1"/>
  <c r="N41" i="39"/>
  <c r="O41" i="39" s="1"/>
  <c r="N14" i="36"/>
  <c r="O14" i="36" s="1"/>
  <c r="I74" i="35"/>
  <c r="N25" i="35"/>
  <c r="O25" i="35" s="1"/>
  <c r="I45" i="46"/>
  <c r="N45" i="45" l="1"/>
  <c r="O45" i="45" s="1"/>
  <c r="N46" i="43"/>
  <c r="O46" i="43" s="1"/>
  <c r="N46" i="40"/>
  <c r="O46" i="40" s="1"/>
  <c r="N46" i="36"/>
  <c r="O46" i="36" s="1"/>
  <c r="N46" i="33"/>
  <c r="O46" i="33" s="1"/>
  <c r="N44" i="38"/>
  <c r="O44" i="38" s="1"/>
  <c r="O47" i="47"/>
  <c r="P47" i="47" s="1"/>
  <c r="N44" i="41"/>
  <c r="O44" i="41" s="1"/>
  <c r="N44" i="39"/>
  <c r="O44" i="39" s="1"/>
  <c r="N46" i="34"/>
  <c r="O46" i="34" s="1"/>
  <c r="N45" i="37"/>
  <c r="O45" i="37" s="1"/>
  <c r="N45" i="44"/>
  <c r="O45" i="44" s="1"/>
  <c r="N74" i="35"/>
  <c r="O74" i="35" s="1"/>
</calcChain>
</file>

<file path=xl/sharedStrings.xml><?xml version="1.0" encoding="utf-8"?>
<sst xmlns="http://schemas.openxmlformats.org/spreadsheetml/2006/main" count="1075" uniqueCount="139">
  <si>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</si>
  <si>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</si>
  <si>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</si>
  <si>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</si>
  <si>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</si>
  <si>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</si>
  <si>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</si>
  <si>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</si>
  <si>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</si>
  <si>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</si>
  <si>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</si>
  <si>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</si>
  <si>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</si>
  <si>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</si>
  <si>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</si>
  <si>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</si>
  <si>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</si>
  <si>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</si>
  <si>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</si>
  <si>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</si>
  <si>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</si>
  <si>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</si>
  <si>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</si>
  <si>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</si>
  <si>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</si>
  <si>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</si>
  <si>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</si>
  <si>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</si>
  <si>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</si>
  <si>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</si>
  <si>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Emergency and Disaster Relief Services</t>
  </si>
  <si>
    <t>Other Public Safety</t>
  </si>
  <si>
    <t>Physical Environment</t>
  </si>
  <si>
    <t>Electric Utility Services</t>
  </si>
  <si>
    <t>Water Utility Services</t>
  </si>
  <si>
    <t>Garbage / Solid Waste Control Services</t>
  </si>
  <si>
    <t>Sewer / Wastewater Services</t>
  </si>
  <si>
    <t>Water-Sewer Combination Services</t>
  </si>
  <si>
    <t>Conservation and Resource Management</t>
  </si>
  <si>
    <t>Flood Control / Stormwater Management</t>
  </si>
  <si>
    <t>Other Physical Environment</t>
  </si>
  <si>
    <t>Transportation</t>
  </si>
  <si>
    <t>Road and Street Facilities</t>
  </si>
  <si>
    <t>Airports</t>
  </si>
  <si>
    <t>Mass Transit Systems</t>
  </si>
  <si>
    <t>Other Transportation Systems / Services</t>
  </si>
  <si>
    <t>Economic Environment</t>
  </si>
  <si>
    <t>Housing and Urban Development</t>
  </si>
  <si>
    <t>Other Economic Environment</t>
  </si>
  <si>
    <t>Human Services</t>
  </si>
  <si>
    <t>Other Human Services</t>
  </si>
  <si>
    <t>Culture / Recreation</t>
  </si>
  <si>
    <t>Parks and Recreation</t>
  </si>
  <si>
    <t>Special Events</t>
  </si>
  <si>
    <t>Special Recreation Facilities</t>
  </si>
  <si>
    <t>Other Culture / Recreation</t>
  </si>
  <si>
    <t>Inter-Fund Group Transfers Out</t>
  </si>
  <si>
    <t>Proprietary - Other Non-Operating Disbursements</t>
  </si>
  <si>
    <t>Other Uses and Non-Operating</t>
  </si>
  <si>
    <t>2009 Municipal Population:</t>
  </si>
  <si>
    <t>Ocala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</si>
  <si>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</si>
  <si>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</si>
  <si>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</si>
  <si>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</si>
  <si>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Non-Court Information Systems</t>
  </si>
  <si>
    <t>Debt Service Payments</t>
  </si>
  <si>
    <t>Detention and/or Correction</t>
  </si>
  <si>
    <t>Ambulance and Rescue Services</t>
  </si>
  <si>
    <t>Medical Examiners</t>
  </si>
  <si>
    <t>Consumer Affairs</t>
  </si>
  <si>
    <t>Gas Utility Services</t>
  </si>
  <si>
    <t>Water Transportation Systems</t>
  </si>
  <si>
    <t>Parking Facilities</t>
  </si>
  <si>
    <t>Employment Opportunity and Development</t>
  </si>
  <si>
    <t>Industry Development</t>
  </si>
  <si>
    <t>Veteran's Services</t>
  </si>
  <si>
    <t>Hospital Services</t>
  </si>
  <si>
    <t>Health Services</t>
  </si>
  <si>
    <t>Mental Health Services</t>
  </si>
  <si>
    <t>Public Assistance Services</t>
  </si>
  <si>
    <t>Developmental Disabilities Services</t>
  </si>
  <si>
    <t>Libraries</t>
  </si>
  <si>
    <t>Cultural Services</t>
  </si>
  <si>
    <t>Charter Schools</t>
  </si>
  <si>
    <t>Installment Purchase Acquisitions</t>
  </si>
  <si>
    <t>Capital Lease Acquisitions</t>
  </si>
  <si>
    <t>Payment to Refunded Bond Escrow Agent</t>
  </si>
  <si>
    <t>Clerk of Court Excess Remittance</t>
  </si>
  <si>
    <t>Non-Cash Transfers Out from General Fixed Asset Account Group</t>
  </si>
  <si>
    <t>Proprietary - Non-Operating Interest Expense</t>
  </si>
  <si>
    <t>Extraordinary Items (Loss)</t>
  </si>
  <si>
    <t>Special Items (Loss)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</si>
  <si>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</si>
  <si>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</si>
  <si>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</si>
  <si>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</si>
  <si>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</si>
  <si>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</si>
  <si>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</si>
  <si>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</si>
  <si>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</si>
  <si>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Garbage / Solid Waste</t>
  </si>
  <si>
    <t>Water / Sewer Services</t>
  </si>
  <si>
    <t>Conservation / Resource Management</t>
  </si>
  <si>
    <t>Flood Control / Stormwater Control</t>
  </si>
  <si>
    <t>Road / Street Facilities</t>
  </si>
  <si>
    <t>Mass Transit</t>
  </si>
  <si>
    <t>Other Transportation</t>
  </si>
  <si>
    <t>Parks / Recreation</t>
  </si>
  <si>
    <t>Special Facilities</t>
  </si>
  <si>
    <t>Other Uses</t>
  </si>
  <si>
    <t>Interfund Transfers Out</t>
  </si>
  <si>
    <t>Other Non-Operating Disbursements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</si>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</sst>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4EAA6-533A-451E-B0F0-CD3CD8CB61E0}">
  <sheetPr>
    <pageSetUpPr fitToPage="1"/>
  </sheetPr>
  <dimension ref="A1:ED51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60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137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130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131</v>
      </c>
      <c r="N4" s="98" t="s">
        <v>5</v>
      </c>
      <c r="O4" s="98" t="s">
        <v>132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SUM(D6:D13)</f>
        <v>13948855</v>
      </c>
      <c r="E5" s="103">
        <f>SUM(E6:E13)</f>
        <v>53875</v>
      </c>
      <c r="F5" s="103">
        <f>SUM(F6:F13)</f>
        <v>19024916</v>
      </c>
      <c r="G5" s="103">
        <f>SUM(G6:G13)</f>
        <v>0</v>
      </c>
      <c r="H5" s="103">
        <f>SUM(H6:H13)</f>
        <v>0</v>
      </c>
      <c r="I5" s="103">
        <f>SUM(I6:I13)</f>
        <v>0</v>
      </c>
      <c r="J5" s="103">
        <f>SUM(J6:J13)</f>
        <v>228290</v>
      </c>
      <c r="K5" s="103">
        <f>SUM(K6:K13)</f>
        <v>27580643</v>
      </c>
      <c r="L5" s="103">
        <f>SUM(L6:L13)</f>
        <v>0</v>
      </c>
      <c r="M5" s="103">
        <f>SUM(M6:M13)</f>
        <v>0</v>
      </c>
      <c r="N5" s="103">
        <f>SUM(N6:N13)</f>
        <v>0</v>
      </c>
      <c r="O5" s="104">
        <f>SUM(D5:N5)</f>
        <v>60836579</v>
      </c>
      <c r="P5" s="105">
        <f>(O5/P$49)</f>
        <v>916.65530074734806</v>
      </c>
      <c r="Q5" s="106"/>
    </row>
    <row r="6" spans="1:134">
      <c r="A6" s="108"/>
      <c r="B6" s="109">
        <v>511</v>
      </c>
      <c r="C6" s="110" t="s">
        <v>19</v>
      </c>
      <c r="D6" s="111">
        <v>510624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510624</v>
      </c>
      <c r="P6" s="112">
        <f>(O6/P$49)</f>
        <v>7.6938283510125363</v>
      </c>
      <c r="Q6" s="113"/>
    </row>
    <row r="7" spans="1:134">
      <c r="A7" s="108"/>
      <c r="B7" s="109">
        <v>512</v>
      </c>
      <c r="C7" s="110" t="s">
        <v>20</v>
      </c>
      <c r="D7" s="111">
        <v>2175953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228290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3" si="0">SUM(D7:N7)</f>
        <v>2404243</v>
      </c>
      <c r="P7" s="112">
        <f>(O7/P$49)</f>
        <v>36.225937198649952</v>
      </c>
      <c r="Q7" s="113"/>
    </row>
    <row r="8" spans="1:134">
      <c r="A8" s="108"/>
      <c r="B8" s="109">
        <v>513</v>
      </c>
      <c r="C8" s="110" t="s">
        <v>21</v>
      </c>
      <c r="D8" s="111">
        <v>4889860</v>
      </c>
      <c r="E8" s="111">
        <v>0</v>
      </c>
      <c r="F8" s="111">
        <v>19024916</v>
      </c>
      <c r="G8" s="111">
        <v>0</v>
      </c>
      <c r="H8" s="111">
        <v>0</v>
      </c>
      <c r="I8" s="111">
        <v>0</v>
      </c>
      <c r="J8" s="111">
        <v>0</v>
      </c>
      <c r="K8" s="111">
        <v>27580643</v>
      </c>
      <c r="L8" s="111">
        <v>0</v>
      </c>
      <c r="M8" s="111">
        <v>0</v>
      </c>
      <c r="N8" s="111">
        <v>0</v>
      </c>
      <c r="O8" s="111">
        <f t="shared" si="0"/>
        <v>51495419</v>
      </c>
      <c r="P8" s="112">
        <f>(O8/P$49)</f>
        <v>775.90734992767602</v>
      </c>
      <c r="Q8" s="113"/>
    </row>
    <row r="9" spans="1:134">
      <c r="A9" s="108"/>
      <c r="B9" s="109">
        <v>514</v>
      </c>
      <c r="C9" s="110" t="s">
        <v>22</v>
      </c>
      <c r="D9" s="111">
        <v>583329</v>
      </c>
      <c r="E9" s="111">
        <v>0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0"/>
        <v>583329</v>
      </c>
      <c r="P9" s="112">
        <f>(O9/P$49)</f>
        <v>8.789311113789779</v>
      </c>
      <c r="Q9" s="113"/>
    </row>
    <row r="10" spans="1:134">
      <c r="A10" s="108"/>
      <c r="B10" s="109">
        <v>515</v>
      </c>
      <c r="C10" s="110" t="s">
        <v>23</v>
      </c>
      <c r="D10" s="111">
        <v>2243385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0"/>
        <v>2243385</v>
      </c>
      <c r="P10" s="112">
        <f>(O10/P$49)</f>
        <v>33.802208895853425</v>
      </c>
      <c r="Q10" s="113"/>
    </row>
    <row r="11" spans="1:134">
      <c r="A11" s="108"/>
      <c r="B11" s="109">
        <v>516</v>
      </c>
      <c r="C11" s="110" t="s">
        <v>65</v>
      </c>
      <c r="D11" s="111">
        <v>388930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0"/>
        <v>388930</v>
      </c>
      <c r="P11" s="112">
        <f>(O11/P$49)</f>
        <v>5.8602037126325941</v>
      </c>
      <c r="Q11" s="113"/>
    </row>
    <row r="12" spans="1:134">
      <c r="A12" s="108"/>
      <c r="B12" s="109">
        <v>517</v>
      </c>
      <c r="C12" s="110" t="s">
        <v>66</v>
      </c>
      <c r="D12" s="111">
        <v>1081875</v>
      </c>
      <c r="E12" s="111">
        <v>0</v>
      </c>
      <c r="F12" s="111">
        <v>0</v>
      </c>
      <c r="G12" s="111">
        <v>0</v>
      </c>
      <c r="H12" s="111">
        <v>0</v>
      </c>
      <c r="I12" s="111">
        <v>0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0"/>
        <v>1081875</v>
      </c>
      <c r="P12" s="112">
        <f>(O12/P$49)</f>
        <v>16.301154170684669</v>
      </c>
      <c r="Q12" s="113"/>
    </row>
    <row r="13" spans="1:134">
      <c r="A13" s="108"/>
      <c r="B13" s="109">
        <v>519</v>
      </c>
      <c r="C13" s="110" t="s">
        <v>25</v>
      </c>
      <c r="D13" s="111">
        <v>2074899</v>
      </c>
      <c r="E13" s="111">
        <v>53875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0</v>
      </c>
      <c r="L13" s="111">
        <v>0</v>
      </c>
      <c r="M13" s="111">
        <v>0</v>
      </c>
      <c r="N13" s="111">
        <v>0</v>
      </c>
      <c r="O13" s="111">
        <f t="shared" si="0"/>
        <v>2128774</v>
      </c>
      <c r="P13" s="112">
        <f>(O13/P$49)</f>
        <v>32.075307377049178</v>
      </c>
      <c r="Q13" s="113"/>
    </row>
    <row r="14" spans="1:134" ht="15.75">
      <c r="A14" s="114" t="s">
        <v>26</v>
      </c>
      <c r="B14" s="115"/>
      <c r="C14" s="116"/>
      <c r="D14" s="117">
        <f>SUM(D15:D19)</f>
        <v>77258016</v>
      </c>
      <c r="E14" s="117">
        <f>SUM(E15:E19)</f>
        <v>3285179</v>
      </c>
      <c r="F14" s="117">
        <f>SUM(F15:F19)</f>
        <v>0</v>
      </c>
      <c r="G14" s="117">
        <f>SUM(G15:G19)</f>
        <v>0</v>
      </c>
      <c r="H14" s="117">
        <f>SUM(H15:H19)</f>
        <v>0</v>
      </c>
      <c r="I14" s="117">
        <f>SUM(I15:I19)</f>
        <v>0</v>
      </c>
      <c r="J14" s="117">
        <f>SUM(J15:J19)</f>
        <v>0</v>
      </c>
      <c r="K14" s="117">
        <f>SUM(K15:K19)</f>
        <v>0</v>
      </c>
      <c r="L14" s="117">
        <f>SUM(L15:L19)</f>
        <v>0</v>
      </c>
      <c r="M14" s="117">
        <f>SUM(M15:M19)</f>
        <v>0</v>
      </c>
      <c r="N14" s="117">
        <f>SUM(N15:N19)</f>
        <v>0</v>
      </c>
      <c r="O14" s="118">
        <f>SUM(D14:N14)</f>
        <v>80543195</v>
      </c>
      <c r="P14" s="119">
        <f>(O14/P$49)</f>
        <v>1213.5847848360656</v>
      </c>
      <c r="Q14" s="120"/>
    </row>
    <row r="15" spans="1:134">
      <c r="A15" s="108"/>
      <c r="B15" s="109">
        <v>521</v>
      </c>
      <c r="C15" s="110" t="s">
        <v>27</v>
      </c>
      <c r="D15" s="111">
        <v>50215021</v>
      </c>
      <c r="E15" s="111">
        <v>3134932</v>
      </c>
      <c r="F15" s="111">
        <v>0</v>
      </c>
      <c r="G15" s="111">
        <v>0</v>
      </c>
      <c r="H15" s="111">
        <v>0</v>
      </c>
      <c r="I15" s="111">
        <v>0</v>
      </c>
      <c r="J15" s="111">
        <v>0</v>
      </c>
      <c r="K15" s="111">
        <v>0</v>
      </c>
      <c r="L15" s="111">
        <v>0</v>
      </c>
      <c r="M15" s="111">
        <v>0</v>
      </c>
      <c r="N15" s="111">
        <v>0</v>
      </c>
      <c r="O15" s="111">
        <f>SUM(D15:N15)</f>
        <v>53349953</v>
      </c>
      <c r="P15" s="112">
        <f>(O15/P$49)</f>
        <v>803.85054544358729</v>
      </c>
      <c r="Q15" s="113"/>
    </row>
    <row r="16" spans="1:134">
      <c r="A16" s="108"/>
      <c r="B16" s="109">
        <v>522</v>
      </c>
      <c r="C16" s="110" t="s">
        <v>28</v>
      </c>
      <c r="D16" s="111">
        <v>22525332</v>
      </c>
      <c r="E16" s="111">
        <v>150247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0</v>
      </c>
      <c r="N16" s="111">
        <v>0</v>
      </c>
      <c r="O16" s="111">
        <f t="shared" ref="O16:O19" si="1">SUM(D16:N16)</f>
        <v>22675579</v>
      </c>
      <c r="P16" s="112">
        <f>(O16/P$49)</f>
        <v>341.66434124879459</v>
      </c>
      <c r="Q16" s="113"/>
    </row>
    <row r="17" spans="1:17">
      <c r="A17" s="108"/>
      <c r="B17" s="109">
        <v>524</v>
      </c>
      <c r="C17" s="110" t="s">
        <v>29</v>
      </c>
      <c r="D17" s="111">
        <v>3768987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si="1"/>
        <v>3768987</v>
      </c>
      <c r="P17" s="112">
        <f>(O17/P$49)</f>
        <v>56.789220708775311</v>
      </c>
      <c r="Q17" s="113"/>
    </row>
    <row r="18" spans="1:17">
      <c r="A18" s="108"/>
      <c r="B18" s="109">
        <v>525</v>
      </c>
      <c r="C18" s="110" t="s">
        <v>30</v>
      </c>
      <c r="D18" s="111">
        <v>200839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1"/>
        <v>200839</v>
      </c>
      <c r="P18" s="112">
        <f>(O18/P$49)</f>
        <v>3.0261421166827387</v>
      </c>
      <c r="Q18" s="113"/>
    </row>
    <row r="19" spans="1:17">
      <c r="A19" s="108"/>
      <c r="B19" s="109">
        <v>529</v>
      </c>
      <c r="C19" s="110" t="s">
        <v>31</v>
      </c>
      <c r="D19" s="111">
        <v>547837</v>
      </c>
      <c r="E19" s="111">
        <v>0</v>
      </c>
      <c r="F19" s="111">
        <v>0</v>
      </c>
      <c r="G19" s="111">
        <v>0</v>
      </c>
      <c r="H19" s="111">
        <v>0</v>
      </c>
      <c r="I19" s="111">
        <v>0</v>
      </c>
      <c r="J19" s="111">
        <v>0</v>
      </c>
      <c r="K19" s="111">
        <v>0</v>
      </c>
      <c r="L19" s="111">
        <v>0</v>
      </c>
      <c r="M19" s="111">
        <v>0</v>
      </c>
      <c r="N19" s="111">
        <v>0</v>
      </c>
      <c r="O19" s="111">
        <f t="shared" si="1"/>
        <v>547837</v>
      </c>
      <c r="P19" s="112">
        <f>(O19/P$49)</f>
        <v>8.2545353182256509</v>
      </c>
      <c r="Q19" s="113"/>
    </row>
    <row r="20" spans="1:17" ht="15.75">
      <c r="A20" s="114" t="s">
        <v>32</v>
      </c>
      <c r="B20" s="115"/>
      <c r="C20" s="116"/>
      <c r="D20" s="117">
        <f>SUM(D21:D28)</f>
        <v>113626</v>
      </c>
      <c r="E20" s="117">
        <f>SUM(E21:E28)</f>
        <v>6486096</v>
      </c>
      <c r="F20" s="117">
        <f>SUM(F21:F28)</f>
        <v>0</v>
      </c>
      <c r="G20" s="117">
        <f>SUM(G21:G28)</f>
        <v>0</v>
      </c>
      <c r="H20" s="117">
        <f>SUM(H21:H28)</f>
        <v>0</v>
      </c>
      <c r="I20" s="117">
        <f>SUM(I21:I28)</f>
        <v>233071945</v>
      </c>
      <c r="J20" s="117">
        <f>SUM(J21:J28)</f>
        <v>0</v>
      </c>
      <c r="K20" s="117">
        <f>SUM(K21:K28)</f>
        <v>0</v>
      </c>
      <c r="L20" s="117">
        <f>SUM(L21:L28)</f>
        <v>0</v>
      </c>
      <c r="M20" s="117">
        <f>SUM(M21:M28)</f>
        <v>0</v>
      </c>
      <c r="N20" s="117">
        <f>SUM(N21:N28)</f>
        <v>0</v>
      </c>
      <c r="O20" s="118">
        <f>SUM(D20:N20)</f>
        <v>239671667</v>
      </c>
      <c r="P20" s="119">
        <f>(O20/P$49)</f>
        <v>3611.2534203230471</v>
      </c>
      <c r="Q20" s="120"/>
    </row>
    <row r="21" spans="1:17">
      <c r="A21" s="108"/>
      <c r="B21" s="109">
        <v>531</v>
      </c>
      <c r="C21" s="110" t="s">
        <v>33</v>
      </c>
      <c r="D21" s="111">
        <v>275</v>
      </c>
      <c r="E21" s="111">
        <v>0</v>
      </c>
      <c r="F21" s="111">
        <v>0</v>
      </c>
      <c r="G21" s="111">
        <v>0</v>
      </c>
      <c r="H21" s="111">
        <v>0</v>
      </c>
      <c r="I21" s="111">
        <v>177586080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>SUM(D21:N21)</f>
        <v>177586355</v>
      </c>
      <c r="P21" s="112">
        <f>(O21/P$49)</f>
        <v>2675.7828320877529</v>
      </c>
      <c r="Q21" s="113"/>
    </row>
    <row r="22" spans="1:17">
      <c r="A22" s="108"/>
      <c r="B22" s="109">
        <v>533</v>
      </c>
      <c r="C22" s="110" t="s">
        <v>34</v>
      </c>
      <c r="D22" s="111">
        <v>2750</v>
      </c>
      <c r="E22" s="111">
        <v>0</v>
      </c>
      <c r="F22" s="111">
        <v>0</v>
      </c>
      <c r="G22" s="111">
        <v>0</v>
      </c>
      <c r="H22" s="111">
        <v>0</v>
      </c>
      <c r="I22" s="111">
        <v>11545638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ref="O22:O43" si="2">SUM(D22:N22)</f>
        <v>11548388</v>
      </c>
      <c r="P22" s="112">
        <f>(O22/P$49)</f>
        <v>174.00536403085823</v>
      </c>
      <c r="Q22" s="113"/>
    </row>
    <row r="23" spans="1:17">
      <c r="A23" s="108"/>
      <c r="B23" s="109">
        <v>534</v>
      </c>
      <c r="C23" s="110" t="s">
        <v>35</v>
      </c>
      <c r="D23" s="111">
        <v>0</v>
      </c>
      <c r="E23" s="111">
        <v>0</v>
      </c>
      <c r="F23" s="111">
        <v>0</v>
      </c>
      <c r="G23" s="111">
        <v>0</v>
      </c>
      <c r="H23" s="111">
        <v>0</v>
      </c>
      <c r="I23" s="111">
        <v>13370421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2"/>
        <v>13370421</v>
      </c>
      <c r="P23" s="112">
        <f>(O23/P$49)</f>
        <v>201.4588506509161</v>
      </c>
      <c r="Q23" s="113"/>
    </row>
    <row r="24" spans="1:17">
      <c r="A24" s="108"/>
      <c r="B24" s="109">
        <v>535</v>
      </c>
      <c r="C24" s="110" t="s">
        <v>36</v>
      </c>
      <c r="D24" s="111">
        <v>0</v>
      </c>
      <c r="E24" s="111">
        <v>0</v>
      </c>
      <c r="F24" s="111">
        <v>0</v>
      </c>
      <c r="G24" s="111">
        <v>0</v>
      </c>
      <c r="H24" s="111">
        <v>0</v>
      </c>
      <c r="I24" s="111">
        <v>15260864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2"/>
        <v>15260864</v>
      </c>
      <c r="P24" s="112">
        <f>(O24/P$49)</f>
        <v>229.94310511089682</v>
      </c>
      <c r="Q24" s="113"/>
    </row>
    <row r="25" spans="1:17">
      <c r="A25" s="108"/>
      <c r="B25" s="109">
        <v>536</v>
      </c>
      <c r="C25" s="110" t="s">
        <v>37</v>
      </c>
      <c r="D25" s="111">
        <v>1507</v>
      </c>
      <c r="E25" s="111">
        <v>0</v>
      </c>
      <c r="F25" s="111">
        <v>0</v>
      </c>
      <c r="G25" s="111">
        <v>0</v>
      </c>
      <c r="H25" s="111">
        <v>0</v>
      </c>
      <c r="I25" s="111">
        <v>8228942</v>
      </c>
      <c r="J25" s="111">
        <v>0</v>
      </c>
      <c r="K25" s="111">
        <v>0</v>
      </c>
      <c r="L25" s="111">
        <v>0</v>
      </c>
      <c r="M25" s="111">
        <v>0</v>
      </c>
      <c r="N25" s="111">
        <v>0</v>
      </c>
      <c r="O25" s="111">
        <f t="shared" si="2"/>
        <v>8230449</v>
      </c>
      <c r="P25" s="112">
        <f>(O25/P$49)</f>
        <v>124.01231014946963</v>
      </c>
      <c r="Q25" s="113"/>
    </row>
    <row r="26" spans="1:17">
      <c r="A26" s="108"/>
      <c r="B26" s="109">
        <v>537</v>
      </c>
      <c r="C26" s="110" t="s">
        <v>38</v>
      </c>
      <c r="D26" s="111">
        <v>0</v>
      </c>
      <c r="E26" s="111">
        <v>0</v>
      </c>
      <c r="F26" s="111">
        <v>0</v>
      </c>
      <c r="G26" s="111">
        <v>0</v>
      </c>
      <c r="H26" s="111">
        <v>0</v>
      </c>
      <c r="I26" s="111">
        <v>509170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2"/>
        <v>509170</v>
      </c>
      <c r="P26" s="112">
        <f>(O26/P$49)</f>
        <v>7.6719202025072324</v>
      </c>
      <c r="Q26" s="113"/>
    </row>
    <row r="27" spans="1:17">
      <c r="A27" s="108"/>
      <c r="B27" s="109">
        <v>538</v>
      </c>
      <c r="C27" s="110" t="s">
        <v>39</v>
      </c>
      <c r="D27" s="111">
        <v>0</v>
      </c>
      <c r="E27" s="111">
        <v>6486096</v>
      </c>
      <c r="F27" s="111">
        <v>0</v>
      </c>
      <c r="G27" s="111">
        <v>0</v>
      </c>
      <c r="H27" s="111">
        <v>0</v>
      </c>
      <c r="I27" s="111">
        <v>0</v>
      </c>
      <c r="J27" s="111">
        <v>0</v>
      </c>
      <c r="K27" s="111">
        <v>0</v>
      </c>
      <c r="L27" s="111">
        <v>0</v>
      </c>
      <c r="M27" s="111">
        <v>0</v>
      </c>
      <c r="N27" s="111">
        <v>0</v>
      </c>
      <c r="O27" s="111">
        <f t="shared" si="2"/>
        <v>6486096</v>
      </c>
      <c r="P27" s="112">
        <f>(O27/P$49)</f>
        <v>97.729267116682735</v>
      </c>
      <c r="Q27" s="113"/>
    </row>
    <row r="28" spans="1:17">
      <c r="A28" s="108"/>
      <c r="B28" s="109">
        <v>539</v>
      </c>
      <c r="C28" s="110" t="s">
        <v>40</v>
      </c>
      <c r="D28" s="111">
        <v>109094</v>
      </c>
      <c r="E28" s="111">
        <v>0</v>
      </c>
      <c r="F28" s="111">
        <v>0</v>
      </c>
      <c r="G28" s="111">
        <v>0</v>
      </c>
      <c r="H28" s="111">
        <v>0</v>
      </c>
      <c r="I28" s="111">
        <v>6570830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 t="shared" si="2"/>
        <v>6679924</v>
      </c>
      <c r="P28" s="112">
        <f>(O28/P$49)</f>
        <v>100.64977097396336</v>
      </c>
      <c r="Q28" s="113"/>
    </row>
    <row r="29" spans="1:17" ht="15.75">
      <c r="A29" s="114" t="s">
        <v>41</v>
      </c>
      <c r="B29" s="115"/>
      <c r="C29" s="116"/>
      <c r="D29" s="117">
        <f>SUM(D30:D34)</f>
        <v>7619410</v>
      </c>
      <c r="E29" s="117">
        <f>SUM(E30:E34)</f>
        <v>7769608</v>
      </c>
      <c r="F29" s="117">
        <f>SUM(F30:F34)</f>
        <v>0</v>
      </c>
      <c r="G29" s="117">
        <f>SUM(G30:G34)</f>
        <v>0</v>
      </c>
      <c r="H29" s="117">
        <f>SUM(H30:H34)</f>
        <v>0</v>
      </c>
      <c r="I29" s="117">
        <f>SUM(I30:I34)</f>
        <v>6960649</v>
      </c>
      <c r="J29" s="117">
        <f>SUM(J30:J34)</f>
        <v>0</v>
      </c>
      <c r="K29" s="117">
        <f>SUM(K30:K34)</f>
        <v>0</v>
      </c>
      <c r="L29" s="117">
        <f>SUM(L30:L34)</f>
        <v>0</v>
      </c>
      <c r="M29" s="117">
        <f>SUM(M30:M34)</f>
        <v>0</v>
      </c>
      <c r="N29" s="117">
        <f>SUM(N30:N34)</f>
        <v>0</v>
      </c>
      <c r="O29" s="117">
        <f t="shared" si="2"/>
        <v>22349667</v>
      </c>
      <c r="P29" s="119">
        <f>(O29/P$49)</f>
        <v>336.7536614030858</v>
      </c>
      <c r="Q29" s="120"/>
    </row>
    <row r="30" spans="1:17">
      <c r="A30" s="108"/>
      <c r="B30" s="109">
        <v>541</v>
      </c>
      <c r="C30" s="110" t="s">
        <v>42</v>
      </c>
      <c r="D30" s="111">
        <v>7229913</v>
      </c>
      <c r="E30" s="111">
        <v>7769608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 t="shared" si="2"/>
        <v>14999521</v>
      </c>
      <c r="P30" s="112">
        <f>(O30/P$49)</f>
        <v>226.00531882835102</v>
      </c>
      <c r="Q30" s="113"/>
    </row>
    <row r="31" spans="1:17">
      <c r="A31" s="108"/>
      <c r="B31" s="109">
        <v>542</v>
      </c>
      <c r="C31" s="110" t="s">
        <v>43</v>
      </c>
      <c r="D31" s="111">
        <v>0</v>
      </c>
      <c r="E31" s="111">
        <v>0</v>
      </c>
      <c r="F31" s="111">
        <v>0</v>
      </c>
      <c r="G31" s="111">
        <v>0</v>
      </c>
      <c r="H31" s="111">
        <v>0</v>
      </c>
      <c r="I31" s="111">
        <v>2868581</v>
      </c>
      <c r="J31" s="111">
        <v>0</v>
      </c>
      <c r="K31" s="111">
        <v>0</v>
      </c>
      <c r="L31" s="111">
        <v>0</v>
      </c>
      <c r="M31" s="111">
        <v>0</v>
      </c>
      <c r="N31" s="111">
        <v>0</v>
      </c>
      <c r="O31" s="111">
        <f t="shared" si="2"/>
        <v>2868581</v>
      </c>
      <c r="P31" s="112">
        <f>(O31/P$49)</f>
        <v>43.222351133076181</v>
      </c>
      <c r="Q31" s="113"/>
    </row>
    <row r="32" spans="1:17">
      <c r="A32" s="108"/>
      <c r="B32" s="109">
        <v>544</v>
      </c>
      <c r="C32" s="110" t="s">
        <v>44</v>
      </c>
      <c r="D32" s="111">
        <v>13322</v>
      </c>
      <c r="E32" s="111">
        <v>0</v>
      </c>
      <c r="F32" s="111">
        <v>0</v>
      </c>
      <c r="G32" s="111">
        <v>0</v>
      </c>
      <c r="H32" s="111">
        <v>0</v>
      </c>
      <c r="I32" s="111">
        <v>4092068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f t="shared" si="2"/>
        <v>4105390</v>
      </c>
      <c r="P32" s="112">
        <f>(O32/P$49)</f>
        <v>61.857973722275794</v>
      </c>
      <c r="Q32" s="113"/>
    </row>
    <row r="33" spans="1:120">
      <c r="A33" s="108"/>
      <c r="B33" s="109">
        <v>545</v>
      </c>
      <c r="C33" s="110" t="s">
        <v>73</v>
      </c>
      <c r="D33" s="111">
        <v>300943</v>
      </c>
      <c r="E33" s="111">
        <v>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f t="shared" si="2"/>
        <v>300943</v>
      </c>
      <c r="P33" s="112">
        <f>(O33/P$49)</f>
        <v>4.5344593780135005</v>
      </c>
      <c r="Q33" s="113"/>
    </row>
    <row r="34" spans="1:120">
      <c r="A34" s="108"/>
      <c r="B34" s="109">
        <v>549</v>
      </c>
      <c r="C34" s="110" t="s">
        <v>45</v>
      </c>
      <c r="D34" s="111">
        <v>75232</v>
      </c>
      <c r="E34" s="111">
        <v>0</v>
      </c>
      <c r="F34" s="111">
        <v>0</v>
      </c>
      <c r="G34" s="111">
        <v>0</v>
      </c>
      <c r="H34" s="111">
        <v>0</v>
      </c>
      <c r="I34" s="111">
        <v>0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  <c r="O34" s="111">
        <f t="shared" si="2"/>
        <v>75232</v>
      </c>
      <c r="P34" s="112">
        <f>(O34/P$49)</f>
        <v>1.1335583413693346</v>
      </c>
      <c r="Q34" s="113"/>
    </row>
    <row r="35" spans="1:120" ht="15.75">
      <c r="A35" s="114" t="s">
        <v>46</v>
      </c>
      <c r="B35" s="115"/>
      <c r="C35" s="116"/>
      <c r="D35" s="117">
        <f>SUM(D36:D37)</f>
        <v>3285425</v>
      </c>
      <c r="E35" s="117">
        <f>SUM(E36:E37)</f>
        <v>1231365</v>
      </c>
      <c r="F35" s="117">
        <f>SUM(F36:F37)</f>
        <v>0</v>
      </c>
      <c r="G35" s="117">
        <f>SUM(G36:G37)</f>
        <v>0</v>
      </c>
      <c r="H35" s="117">
        <f>SUM(H36:H37)</f>
        <v>0</v>
      </c>
      <c r="I35" s="117">
        <f>SUM(I36:I37)</f>
        <v>0</v>
      </c>
      <c r="J35" s="117">
        <f>SUM(J36:J37)</f>
        <v>0</v>
      </c>
      <c r="K35" s="117">
        <f>SUM(K36:K37)</f>
        <v>0</v>
      </c>
      <c r="L35" s="117">
        <f>SUM(L36:L37)</f>
        <v>0</v>
      </c>
      <c r="M35" s="117">
        <f>SUM(M36:M37)</f>
        <v>0</v>
      </c>
      <c r="N35" s="117">
        <f>SUM(N36:N37)</f>
        <v>0</v>
      </c>
      <c r="O35" s="117">
        <f t="shared" si="2"/>
        <v>4516790</v>
      </c>
      <c r="P35" s="119">
        <f>(O35/P$49)</f>
        <v>68.056744214079075</v>
      </c>
      <c r="Q35" s="120"/>
    </row>
    <row r="36" spans="1:120">
      <c r="A36" s="121"/>
      <c r="B36" s="122">
        <v>554</v>
      </c>
      <c r="C36" s="123" t="s">
        <v>47</v>
      </c>
      <c r="D36" s="111">
        <v>1774438</v>
      </c>
      <c r="E36" s="111">
        <v>0</v>
      </c>
      <c r="F36" s="111">
        <v>0</v>
      </c>
      <c r="G36" s="111">
        <v>0</v>
      </c>
      <c r="H36" s="111">
        <v>0</v>
      </c>
      <c r="I36" s="111">
        <v>0</v>
      </c>
      <c r="J36" s="111">
        <v>0</v>
      </c>
      <c r="K36" s="111">
        <v>0</v>
      </c>
      <c r="L36" s="111">
        <v>0</v>
      </c>
      <c r="M36" s="111">
        <v>0</v>
      </c>
      <c r="N36" s="111">
        <v>0</v>
      </c>
      <c r="O36" s="111">
        <f t="shared" si="2"/>
        <v>1774438</v>
      </c>
      <c r="P36" s="112">
        <f>(O36/P$49)</f>
        <v>26.736348842815815</v>
      </c>
      <c r="Q36" s="113"/>
    </row>
    <row r="37" spans="1:120">
      <c r="A37" s="121"/>
      <c r="B37" s="122">
        <v>559</v>
      </c>
      <c r="C37" s="123" t="s">
        <v>48</v>
      </c>
      <c r="D37" s="111">
        <v>1510987</v>
      </c>
      <c r="E37" s="111">
        <v>1231365</v>
      </c>
      <c r="F37" s="111">
        <v>0</v>
      </c>
      <c r="G37" s="111">
        <v>0</v>
      </c>
      <c r="H37" s="111">
        <v>0</v>
      </c>
      <c r="I37" s="111">
        <v>0</v>
      </c>
      <c r="J37" s="111">
        <v>0</v>
      </c>
      <c r="K37" s="111">
        <v>0</v>
      </c>
      <c r="L37" s="111">
        <v>0</v>
      </c>
      <c r="M37" s="111">
        <v>0</v>
      </c>
      <c r="N37" s="111">
        <v>0</v>
      </c>
      <c r="O37" s="111">
        <f t="shared" si="2"/>
        <v>2742352</v>
      </c>
      <c r="P37" s="112">
        <f>(O37/P$49)</f>
        <v>41.32039537126326</v>
      </c>
      <c r="Q37" s="113"/>
    </row>
    <row r="38" spans="1:120" ht="15.75">
      <c r="A38" s="114" t="s">
        <v>51</v>
      </c>
      <c r="B38" s="115"/>
      <c r="C38" s="116"/>
      <c r="D38" s="117">
        <f>SUM(D39:D43)</f>
        <v>11558171</v>
      </c>
      <c r="E38" s="117">
        <f>SUM(E39:E43)</f>
        <v>0</v>
      </c>
      <c r="F38" s="117">
        <f>SUM(F39:F43)</f>
        <v>0</v>
      </c>
      <c r="G38" s="117">
        <f>SUM(G39:G43)</f>
        <v>0</v>
      </c>
      <c r="H38" s="117">
        <f>SUM(H39:H43)</f>
        <v>0</v>
      </c>
      <c r="I38" s="117">
        <f>SUM(I39:I43)</f>
        <v>2058892</v>
      </c>
      <c r="J38" s="117">
        <f>SUM(J39:J43)</f>
        <v>0</v>
      </c>
      <c r="K38" s="117">
        <f>SUM(K39:K43)</f>
        <v>0</v>
      </c>
      <c r="L38" s="117">
        <f>SUM(L39:L43)</f>
        <v>0</v>
      </c>
      <c r="M38" s="117">
        <f>SUM(M39:M43)</f>
        <v>0</v>
      </c>
      <c r="N38" s="117">
        <f>SUM(N39:N43)</f>
        <v>0</v>
      </c>
      <c r="O38" s="117">
        <f>SUM(D38:N38)</f>
        <v>13617063</v>
      </c>
      <c r="P38" s="119">
        <f>(O38/P$49)</f>
        <v>205.17512958052075</v>
      </c>
      <c r="Q38" s="113"/>
    </row>
    <row r="39" spans="1:120">
      <c r="A39" s="108"/>
      <c r="B39" s="109">
        <v>571</v>
      </c>
      <c r="C39" s="110" t="s">
        <v>82</v>
      </c>
      <c r="D39" s="111">
        <v>12321</v>
      </c>
      <c r="E39" s="111">
        <v>0</v>
      </c>
      <c r="F39" s="111">
        <v>0</v>
      </c>
      <c r="G39" s="111">
        <v>0</v>
      </c>
      <c r="H39" s="111">
        <v>0</v>
      </c>
      <c r="I39" s="111">
        <v>0</v>
      </c>
      <c r="J39" s="111">
        <v>0</v>
      </c>
      <c r="K39" s="111">
        <v>0</v>
      </c>
      <c r="L39" s="111">
        <v>0</v>
      </c>
      <c r="M39" s="111">
        <v>0</v>
      </c>
      <c r="N39" s="111">
        <v>0</v>
      </c>
      <c r="O39" s="111">
        <f t="shared" si="2"/>
        <v>12321</v>
      </c>
      <c r="P39" s="112">
        <f>(O39/P$49)</f>
        <v>0.18564669720347154</v>
      </c>
      <c r="Q39" s="113"/>
    </row>
    <row r="40" spans="1:120">
      <c r="A40" s="108"/>
      <c r="B40" s="109">
        <v>572</v>
      </c>
      <c r="C40" s="110" t="s">
        <v>52</v>
      </c>
      <c r="D40" s="111">
        <v>7137717</v>
      </c>
      <c r="E40" s="111">
        <v>0</v>
      </c>
      <c r="F40" s="111">
        <v>0</v>
      </c>
      <c r="G40" s="111">
        <v>0</v>
      </c>
      <c r="H40" s="111">
        <v>0</v>
      </c>
      <c r="I40" s="111">
        <v>0</v>
      </c>
      <c r="J40" s="111">
        <v>0</v>
      </c>
      <c r="K40" s="111">
        <v>0</v>
      </c>
      <c r="L40" s="111">
        <v>0</v>
      </c>
      <c r="M40" s="111">
        <v>0</v>
      </c>
      <c r="N40" s="111">
        <v>0</v>
      </c>
      <c r="O40" s="111">
        <f t="shared" si="2"/>
        <v>7137717</v>
      </c>
      <c r="P40" s="112">
        <f>(O40/P$49)</f>
        <v>107.5475681051109</v>
      </c>
      <c r="Q40" s="113"/>
    </row>
    <row r="41" spans="1:120">
      <c r="A41" s="108"/>
      <c r="B41" s="109">
        <v>574</v>
      </c>
      <c r="C41" s="110" t="s">
        <v>53</v>
      </c>
      <c r="D41" s="111">
        <v>530560</v>
      </c>
      <c r="E41" s="111">
        <v>0</v>
      </c>
      <c r="F41" s="111">
        <v>0</v>
      </c>
      <c r="G41" s="111">
        <v>0</v>
      </c>
      <c r="H41" s="111">
        <v>0</v>
      </c>
      <c r="I41" s="111">
        <v>0</v>
      </c>
      <c r="J41" s="111">
        <v>0</v>
      </c>
      <c r="K41" s="111">
        <v>0</v>
      </c>
      <c r="L41" s="111">
        <v>0</v>
      </c>
      <c r="M41" s="111">
        <v>0</v>
      </c>
      <c r="N41" s="111">
        <v>0</v>
      </c>
      <c r="O41" s="111">
        <f t="shared" si="2"/>
        <v>530560</v>
      </c>
      <c r="P41" s="112">
        <f>(O41/P$49)</f>
        <v>7.9942140790742524</v>
      </c>
      <c r="Q41" s="113"/>
    </row>
    <row r="42" spans="1:120">
      <c r="A42" s="108"/>
      <c r="B42" s="109">
        <v>575</v>
      </c>
      <c r="C42" s="110" t="s">
        <v>54</v>
      </c>
      <c r="D42" s="111">
        <v>3040659</v>
      </c>
      <c r="E42" s="111">
        <v>0</v>
      </c>
      <c r="F42" s="111">
        <v>0</v>
      </c>
      <c r="G42" s="111">
        <v>0</v>
      </c>
      <c r="H42" s="111">
        <v>0</v>
      </c>
      <c r="I42" s="111">
        <v>2058892</v>
      </c>
      <c r="J42" s="111">
        <v>0</v>
      </c>
      <c r="K42" s="111">
        <v>0</v>
      </c>
      <c r="L42" s="111">
        <v>0</v>
      </c>
      <c r="M42" s="111">
        <v>0</v>
      </c>
      <c r="N42" s="111">
        <v>0</v>
      </c>
      <c r="O42" s="111">
        <f t="shared" si="2"/>
        <v>5099551</v>
      </c>
      <c r="P42" s="112">
        <f>(O42/P$49)</f>
        <v>76.837496986499517</v>
      </c>
      <c r="Q42" s="113"/>
    </row>
    <row r="43" spans="1:120">
      <c r="A43" s="108"/>
      <c r="B43" s="109">
        <v>579</v>
      </c>
      <c r="C43" s="110" t="s">
        <v>55</v>
      </c>
      <c r="D43" s="111">
        <v>836914</v>
      </c>
      <c r="E43" s="111">
        <v>0</v>
      </c>
      <c r="F43" s="111">
        <v>0</v>
      </c>
      <c r="G43" s="111">
        <v>0</v>
      </c>
      <c r="H43" s="111">
        <v>0</v>
      </c>
      <c r="I43" s="111">
        <v>0</v>
      </c>
      <c r="J43" s="111">
        <v>0</v>
      </c>
      <c r="K43" s="111">
        <v>0</v>
      </c>
      <c r="L43" s="111">
        <v>0</v>
      </c>
      <c r="M43" s="111">
        <v>0</v>
      </c>
      <c r="N43" s="111">
        <v>0</v>
      </c>
      <c r="O43" s="111">
        <f t="shared" si="2"/>
        <v>836914</v>
      </c>
      <c r="P43" s="112">
        <f>(O43/P$49)</f>
        <v>12.610203712632593</v>
      </c>
      <c r="Q43" s="113"/>
    </row>
    <row r="44" spans="1:120" ht="15.75">
      <c r="A44" s="114" t="s">
        <v>58</v>
      </c>
      <c r="B44" s="115"/>
      <c r="C44" s="116"/>
      <c r="D44" s="117">
        <f>SUM(D45:D46)</f>
        <v>6695505</v>
      </c>
      <c r="E44" s="117">
        <f>SUM(E45:E46)</f>
        <v>79161</v>
      </c>
      <c r="F44" s="117">
        <f>SUM(F45:F46)</f>
        <v>0</v>
      </c>
      <c r="G44" s="117">
        <f>SUM(G45:G46)</f>
        <v>0</v>
      </c>
      <c r="H44" s="117">
        <f>SUM(H45:H46)</f>
        <v>0</v>
      </c>
      <c r="I44" s="117">
        <f>SUM(I45:I46)</f>
        <v>28074764</v>
      </c>
      <c r="J44" s="117">
        <f>SUM(J45:J46)</f>
        <v>18939884</v>
      </c>
      <c r="K44" s="117">
        <f>SUM(K45:K46)</f>
        <v>0</v>
      </c>
      <c r="L44" s="117">
        <f>SUM(L45:L46)</f>
        <v>0</v>
      </c>
      <c r="M44" s="117">
        <f>SUM(M45:M46)</f>
        <v>0</v>
      </c>
      <c r="N44" s="117">
        <f>SUM(N45:N46)</f>
        <v>0</v>
      </c>
      <c r="O44" s="117">
        <f>SUM(D44:N44)</f>
        <v>53789314</v>
      </c>
      <c r="P44" s="119">
        <f>(O44/P$49)</f>
        <v>810.47061837029889</v>
      </c>
      <c r="Q44" s="113"/>
    </row>
    <row r="45" spans="1:120">
      <c r="A45" s="108"/>
      <c r="B45" s="109">
        <v>581</v>
      </c>
      <c r="C45" s="110" t="s">
        <v>133</v>
      </c>
      <c r="D45" s="111">
        <v>6660942</v>
      </c>
      <c r="E45" s="111">
        <v>79161</v>
      </c>
      <c r="F45" s="111">
        <v>0</v>
      </c>
      <c r="G45" s="111">
        <v>0</v>
      </c>
      <c r="H45" s="111">
        <v>0</v>
      </c>
      <c r="I45" s="111">
        <v>28074764</v>
      </c>
      <c r="J45" s="111">
        <v>0</v>
      </c>
      <c r="K45" s="111">
        <v>0</v>
      </c>
      <c r="L45" s="111">
        <v>0</v>
      </c>
      <c r="M45" s="111">
        <v>0</v>
      </c>
      <c r="N45" s="111">
        <v>0</v>
      </c>
      <c r="O45" s="111">
        <f>SUM(D45:N45)</f>
        <v>34814867</v>
      </c>
      <c r="P45" s="112">
        <f>(O45/P$49)</f>
        <v>524.57309245419481</v>
      </c>
      <c r="Q45" s="113"/>
    </row>
    <row r="46" spans="1:120" ht="15.75" thickBot="1">
      <c r="A46" s="108"/>
      <c r="B46" s="109">
        <v>590</v>
      </c>
      <c r="C46" s="110" t="s">
        <v>57</v>
      </c>
      <c r="D46" s="111">
        <v>34563</v>
      </c>
      <c r="E46" s="111">
        <v>0</v>
      </c>
      <c r="F46" s="111">
        <v>0</v>
      </c>
      <c r="G46" s="111">
        <v>0</v>
      </c>
      <c r="H46" s="111">
        <v>0</v>
      </c>
      <c r="I46" s="111">
        <v>0</v>
      </c>
      <c r="J46" s="111">
        <v>18939884</v>
      </c>
      <c r="K46" s="111">
        <v>0</v>
      </c>
      <c r="L46" s="111">
        <v>0</v>
      </c>
      <c r="M46" s="111">
        <v>0</v>
      </c>
      <c r="N46" s="111">
        <v>0</v>
      </c>
      <c r="O46" s="111">
        <f t="shared" ref="O46" si="3">SUM(D46:N46)</f>
        <v>18974447</v>
      </c>
      <c r="P46" s="112">
        <f>(O46/P$49)</f>
        <v>285.89752591610414</v>
      </c>
      <c r="Q46" s="113"/>
    </row>
    <row r="47" spans="1:120" ht="16.5" thickBot="1">
      <c r="A47" s="124" t="s">
        <v>10</v>
      </c>
      <c r="B47" s="125"/>
      <c r="C47" s="126"/>
      <c r="D47" s="127">
        <f>SUM(D5,D14,D20,D29,D35,D38,D44)</f>
        <v>120479008</v>
      </c>
      <c r="E47" s="127">
        <f t="shared" ref="E47:N47" si="4">SUM(E5,E14,E20,E29,E35,E38,E44)</f>
        <v>18905284</v>
      </c>
      <c r="F47" s="127">
        <f t="shared" si="4"/>
        <v>19024916</v>
      </c>
      <c r="G47" s="127">
        <f t="shared" si="4"/>
        <v>0</v>
      </c>
      <c r="H47" s="127">
        <f t="shared" si="4"/>
        <v>0</v>
      </c>
      <c r="I47" s="127">
        <f t="shared" si="4"/>
        <v>270166250</v>
      </c>
      <c r="J47" s="127">
        <f t="shared" si="4"/>
        <v>19168174</v>
      </c>
      <c r="K47" s="127">
        <f t="shared" si="4"/>
        <v>27580643</v>
      </c>
      <c r="L47" s="127">
        <f t="shared" si="4"/>
        <v>0</v>
      </c>
      <c r="M47" s="127">
        <f t="shared" si="4"/>
        <v>0</v>
      </c>
      <c r="N47" s="127">
        <f t="shared" si="4"/>
        <v>0</v>
      </c>
      <c r="O47" s="127">
        <f>SUM(D47:N47)</f>
        <v>475324275</v>
      </c>
      <c r="P47" s="128">
        <f>(O47/P$49)</f>
        <v>7161.9496594744451</v>
      </c>
      <c r="Q47" s="106"/>
      <c r="R47" s="129"/>
      <c r="S47" s="96"/>
      <c r="T47" s="96"/>
      <c r="U47" s="96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6"/>
      <c r="AK47" s="96"/>
      <c r="AL47" s="96"/>
      <c r="AM47" s="96"/>
      <c r="AN47" s="96"/>
      <c r="AO47" s="96"/>
      <c r="AP47" s="96"/>
      <c r="AQ47" s="96"/>
      <c r="AR47" s="96"/>
      <c r="AS47" s="96"/>
      <c r="AT47" s="96"/>
      <c r="AU47" s="96"/>
      <c r="AV47" s="96"/>
      <c r="AW47" s="96"/>
      <c r="AX47" s="96"/>
      <c r="AY47" s="96"/>
      <c r="AZ47" s="96"/>
      <c r="BA47" s="96"/>
      <c r="BB47" s="96"/>
      <c r="BC47" s="96"/>
      <c r="BD47" s="96"/>
      <c r="BE47" s="96"/>
      <c r="BF47" s="96"/>
      <c r="BG47" s="96"/>
      <c r="BH47" s="96"/>
      <c r="BI47" s="96"/>
      <c r="BJ47" s="96"/>
      <c r="BK47" s="96"/>
      <c r="BL47" s="96"/>
      <c r="BM47" s="96"/>
      <c r="BN47" s="96"/>
      <c r="BO47" s="96"/>
      <c r="BP47" s="96"/>
      <c r="BQ47" s="96"/>
      <c r="BR47" s="96"/>
      <c r="BS47" s="96"/>
      <c r="BT47" s="96"/>
      <c r="BU47" s="96"/>
      <c r="BV47" s="96"/>
      <c r="BW47" s="96"/>
      <c r="BX47" s="96"/>
      <c r="BY47" s="96"/>
      <c r="BZ47" s="96"/>
      <c r="CA47" s="96"/>
      <c r="CB47" s="96"/>
      <c r="CC47" s="96"/>
      <c r="CD47" s="96"/>
      <c r="CE47" s="96"/>
      <c r="CF47" s="96"/>
      <c r="CG47" s="96"/>
      <c r="CH47" s="96"/>
      <c r="CI47" s="96"/>
      <c r="CJ47" s="96"/>
      <c r="CK47" s="96"/>
      <c r="CL47" s="96"/>
      <c r="CM47" s="96"/>
      <c r="CN47" s="96"/>
      <c r="CO47" s="96"/>
      <c r="CP47" s="96"/>
      <c r="CQ47" s="96"/>
      <c r="CR47" s="96"/>
      <c r="CS47" s="96"/>
      <c r="CT47" s="96"/>
      <c r="CU47" s="96"/>
      <c r="CV47" s="96"/>
      <c r="CW47" s="96"/>
      <c r="CX47" s="96"/>
      <c r="CY47" s="96"/>
      <c r="CZ47" s="96"/>
      <c r="DA47" s="96"/>
      <c r="DB47" s="96"/>
      <c r="DC47" s="96"/>
      <c r="DD47" s="96"/>
      <c r="DE47" s="96"/>
      <c r="DF47" s="96"/>
      <c r="DG47" s="96"/>
      <c r="DH47" s="96"/>
      <c r="DI47" s="96"/>
      <c r="DJ47" s="96"/>
      <c r="DK47" s="96"/>
      <c r="DL47" s="96"/>
      <c r="DM47" s="96"/>
      <c r="DN47" s="96"/>
      <c r="DO47" s="96"/>
      <c r="DP47" s="96"/>
    </row>
    <row r="48" spans="1:120">
      <c r="A48" s="130"/>
      <c r="B48" s="131"/>
      <c r="C48" s="131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3"/>
    </row>
    <row r="49" spans="1:16">
      <c r="A49" s="134"/>
      <c r="B49" s="135"/>
      <c r="C49" s="135"/>
      <c r="D49" s="136"/>
      <c r="E49" s="136"/>
      <c r="F49" s="136"/>
      <c r="G49" s="136"/>
      <c r="H49" s="136"/>
      <c r="I49" s="136"/>
      <c r="J49" s="136"/>
      <c r="K49" s="136"/>
      <c r="L49" s="136"/>
      <c r="M49" s="139" t="s">
        <v>138</v>
      </c>
      <c r="N49" s="139"/>
      <c r="O49" s="139"/>
      <c r="P49" s="137">
        <v>66368</v>
      </c>
    </row>
    <row r="50" spans="1:16">
      <c r="A50" s="140"/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2"/>
    </row>
    <row r="51" spans="1:16" ht="15.75" customHeight="1" thickBot="1">
      <c r="A51" s="143" t="s">
        <v>63</v>
      </c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</sheetData>
  <mergeCells count="10">
    <mergeCell ref="M49:O49"/>
    <mergeCell ref="A50:P50"/>
    <mergeCell ref="A51:P5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60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100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SUM(D6:D13)</f>
        <v>14602147</v>
      </c>
      <c r="E5" s="59">
        <f t="shared" si="0"/>
        <v>0</v>
      </c>
      <c r="F5" s="59">
        <f t="shared" si="0"/>
        <v>1808746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2061287</v>
      </c>
      <c r="K5" s="59">
        <f t="shared" si="0"/>
        <v>19139720</v>
      </c>
      <c r="L5" s="59">
        <f t="shared" si="0"/>
        <v>0</v>
      </c>
      <c r="M5" s="59">
        <f t="shared" si="0"/>
        <v>0</v>
      </c>
      <c r="N5" s="60">
        <f>SUM(D5:M5)</f>
        <v>37611900</v>
      </c>
      <c r="O5" s="61">
        <f t="shared" ref="O5:O44" si="1">(N5/O$46)</f>
        <v>654.18826312310853</v>
      </c>
      <c r="P5" s="62"/>
    </row>
    <row r="6" spans="1:133">
      <c r="A6" s="64"/>
      <c r="B6" s="65">
        <v>511</v>
      </c>
      <c r="C6" s="66" t="s">
        <v>19</v>
      </c>
      <c r="D6" s="67">
        <v>185702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185702</v>
      </c>
      <c r="O6" s="68">
        <f t="shared" si="1"/>
        <v>3.2299370369081992</v>
      </c>
      <c r="P6" s="69"/>
    </row>
    <row r="7" spans="1:133">
      <c r="A7" s="64"/>
      <c r="B7" s="65">
        <v>512</v>
      </c>
      <c r="C7" s="66" t="s">
        <v>20</v>
      </c>
      <c r="D7" s="67">
        <v>1402038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914803</v>
      </c>
      <c r="K7" s="67">
        <v>0</v>
      </c>
      <c r="L7" s="67">
        <v>0</v>
      </c>
      <c r="M7" s="67">
        <v>0</v>
      </c>
      <c r="N7" s="67">
        <f t="shared" ref="N7:N13" si="2">SUM(D7:M7)</f>
        <v>2316841</v>
      </c>
      <c r="O7" s="68">
        <f t="shared" si="1"/>
        <v>40.29709187045605</v>
      </c>
      <c r="P7" s="69"/>
    </row>
    <row r="8" spans="1:133">
      <c r="A8" s="64"/>
      <c r="B8" s="65">
        <v>513</v>
      </c>
      <c r="C8" s="66" t="s">
        <v>21</v>
      </c>
      <c r="D8" s="67">
        <v>4221477</v>
      </c>
      <c r="E8" s="67">
        <v>0</v>
      </c>
      <c r="F8" s="67">
        <v>1808746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6030223</v>
      </c>
      <c r="O8" s="68">
        <f t="shared" si="1"/>
        <v>104.88438793613247</v>
      </c>
      <c r="P8" s="69"/>
    </row>
    <row r="9" spans="1:133">
      <c r="A9" s="64"/>
      <c r="B9" s="65">
        <v>514</v>
      </c>
      <c r="C9" s="66" t="s">
        <v>22</v>
      </c>
      <c r="D9" s="67">
        <v>516312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516312</v>
      </c>
      <c r="O9" s="68">
        <f t="shared" si="1"/>
        <v>8.9802762027341991</v>
      </c>
      <c r="P9" s="69"/>
    </row>
    <row r="10" spans="1:133">
      <c r="A10" s="64"/>
      <c r="B10" s="65">
        <v>515</v>
      </c>
      <c r="C10" s="66" t="s">
        <v>23</v>
      </c>
      <c r="D10" s="67">
        <v>1281158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1281158</v>
      </c>
      <c r="O10" s="68">
        <f t="shared" si="1"/>
        <v>22.283333913103977</v>
      </c>
      <c r="P10" s="69"/>
    </row>
    <row r="11" spans="1:133">
      <c r="A11" s="64"/>
      <c r="B11" s="65">
        <v>516</v>
      </c>
      <c r="C11" s="66" t="s">
        <v>65</v>
      </c>
      <c r="D11" s="67">
        <v>2514381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632080</v>
      </c>
      <c r="K11" s="67">
        <v>0</v>
      </c>
      <c r="L11" s="67">
        <v>0</v>
      </c>
      <c r="M11" s="67">
        <v>0</v>
      </c>
      <c r="N11" s="67">
        <f t="shared" si="2"/>
        <v>3146461</v>
      </c>
      <c r="O11" s="68">
        <f t="shared" si="1"/>
        <v>54.726771489198875</v>
      </c>
      <c r="P11" s="69"/>
    </row>
    <row r="12" spans="1:133">
      <c r="A12" s="64"/>
      <c r="B12" s="65">
        <v>518</v>
      </c>
      <c r="C12" s="66" t="s">
        <v>24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19139720</v>
      </c>
      <c r="L12" s="67">
        <v>0</v>
      </c>
      <c r="M12" s="67">
        <v>0</v>
      </c>
      <c r="N12" s="67">
        <f t="shared" si="2"/>
        <v>19139720</v>
      </c>
      <c r="O12" s="68">
        <f t="shared" si="1"/>
        <v>332.89943298431143</v>
      </c>
      <c r="P12" s="69"/>
    </row>
    <row r="13" spans="1:133">
      <c r="A13" s="64"/>
      <c r="B13" s="65">
        <v>519</v>
      </c>
      <c r="C13" s="66" t="s">
        <v>101</v>
      </c>
      <c r="D13" s="67">
        <v>4481079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514404</v>
      </c>
      <c r="K13" s="67">
        <v>0</v>
      </c>
      <c r="L13" s="67">
        <v>0</v>
      </c>
      <c r="M13" s="67">
        <v>0</v>
      </c>
      <c r="N13" s="67">
        <f t="shared" si="2"/>
        <v>4995483</v>
      </c>
      <c r="O13" s="68">
        <f t="shared" si="1"/>
        <v>86.887031690263328</v>
      </c>
      <c r="P13" s="69"/>
    </row>
    <row r="14" spans="1:133" ht="15.75">
      <c r="A14" s="70" t="s">
        <v>26</v>
      </c>
      <c r="B14" s="71"/>
      <c r="C14" s="72"/>
      <c r="D14" s="73">
        <f t="shared" ref="D14:M14" si="3">SUM(D15:D18)</f>
        <v>41234264</v>
      </c>
      <c r="E14" s="73">
        <f t="shared" si="3"/>
        <v>0</v>
      </c>
      <c r="F14" s="73">
        <f t="shared" si="3"/>
        <v>0</v>
      </c>
      <c r="G14" s="73">
        <f t="shared" si="3"/>
        <v>130775</v>
      </c>
      <c r="H14" s="73">
        <f t="shared" si="3"/>
        <v>0</v>
      </c>
      <c r="I14" s="73">
        <f t="shared" si="3"/>
        <v>0</v>
      </c>
      <c r="J14" s="73">
        <f t="shared" si="3"/>
        <v>0</v>
      </c>
      <c r="K14" s="73">
        <f t="shared" si="3"/>
        <v>0</v>
      </c>
      <c r="L14" s="73">
        <f t="shared" si="3"/>
        <v>0</v>
      </c>
      <c r="M14" s="73">
        <f t="shared" si="3"/>
        <v>0</v>
      </c>
      <c r="N14" s="74">
        <f t="shared" ref="N14:N20" si="4">SUM(D14:M14)</f>
        <v>41365039</v>
      </c>
      <c r="O14" s="75">
        <f t="shared" si="1"/>
        <v>719.46705743207986</v>
      </c>
      <c r="P14" s="76"/>
    </row>
    <row r="15" spans="1:133">
      <c r="A15" s="64"/>
      <c r="B15" s="65">
        <v>521</v>
      </c>
      <c r="C15" s="66" t="s">
        <v>27</v>
      </c>
      <c r="D15" s="67">
        <v>25111872</v>
      </c>
      <c r="E15" s="67">
        <v>0</v>
      </c>
      <c r="F15" s="67">
        <v>0</v>
      </c>
      <c r="G15" s="67">
        <v>130775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25242647</v>
      </c>
      <c r="O15" s="68">
        <f t="shared" si="1"/>
        <v>439.0483702647233</v>
      </c>
      <c r="P15" s="69"/>
    </row>
    <row r="16" spans="1:133">
      <c r="A16" s="64"/>
      <c r="B16" s="65">
        <v>522</v>
      </c>
      <c r="C16" s="66" t="s">
        <v>28</v>
      </c>
      <c r="D16" s="67">
        <v>14157868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14157868</v>
      </c>
      <c r="O16" s="68">
        <f t="shared" si="1"/>
        <v>246.24948690298118</v>
      </c>
      <c r="P16" s="69"/>
    </row>
    <row r="17" spans="1:16">
      <c r="A17" s="64"/>
      <c r="B17" s="65">
        <v>524</v>
      </c>
      <c r="C17" s="66" t="s">
        <v>29</v>
      </c>
      <c r="D17" s="67">
        <v>1610458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1610458</v>
      </c>
      <c r="O17" s="68">
        <f t="shared" si="1"/>
        <v>28.010888092670541</v>
      </c>
      <c r="P17" s="69"/>
    </row>
    <row r="18" spans="1:16">
      <c r="A18" s="64"/>
      <c r="B18" s="65">
        <v>529</v>
      </c>
      <c r="C18" s="66" t="s">
        <v>31</v>
      </c>
      <c r="D18" s="67">
        <v>354066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354066</v>
      </c>
      <c r="O18" s="68">
        <f t="shared" si="1"/>
        <v>6.1583121717048739</v>
      </c>
      <c r="P18" s="69"/>
    </row>
    <row r="19" spans="1:16" ht="15.75">
      <c r="A19" s="70" t="s">
        <v>32</v>
      </c>
      <c r="B19" s="71"/>
      <c r="C19" s="72"/>
      <c r="D19" s="73">
        <f t="shared" ref="D19:M19" si="5">SUM(D20:D27)</f>
        <v>287169</v>
      </c>
      <c r="E19" s="73">
        <f t="shared" si="5"/>
        <v>5109587</v>
      </c>
      <c r="F19" s="73">
        <f t="shared" si="5"/>
        <v>0</v>
      </c>
      <c r="G19" s="73">
        <f t="shared" si="5"/>
        <v>0</v>
      </c>
      <c r="H19" s="73">
        <f t="shared" si="5"/>
        <v>0</v>
      </c>
      <c r="I19" s="73">
        <f t="shared" si="5"/>
        <v>179522085</v>
      </c>
      <c r="J19" s="73">
        <f t="shared" si="5"/>
        <v>0</v>
      </c>
      <c r="K19" s="73">
        <f t="shared" si="5"/>
        <v>0</v>
      </c>
      <c r="L19" s="73">
        <f t="shared" si="5"/>
        <v>0</v>
      </c>
      <c r="M19" s="73">
        <f t="shared" si="5"/>
        <v>0</v>
      </c>
      <c r="N19" s="74">
        <f t="shared" si="4"/>
        <v>184918841</v>
      </c>
      <c r="O19" s="75">
        <f t="shared" si="1"/>
        <v>3216.3154590044178</v>
      </c>
      <c r="P19" s="76"/>
    </row>
    <row r="20" spans="1:16">
      <c r="A20" s="64"/>
      <c r="B20" s="65">
        <v>531</v>
      </c>
      <c r="C20" s="66" t="s">
        <v>33</v>
      </c>
      <c r="D20" s="67">
        <v>61540</v>
      </c>
      <c r="E20" s="67">
        <v>0</v>
      </c>
      <c r="F20" s="67">
        <v>0</v>
      </c>
      <c r="G20" s="67">
        <v>0</v>
      </c>
      <c r="H20" s="67">
        <v>0</v>
      </c>
      <c r="I20" s="67">
        <v>139978777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140040317</v>
      </c>
      <c r="O20" s="68">
        <f t="shared" si="1"/>
        <v>2435.7379378717778</v>
      </c>
      <c r="P20" s="69"/>
    </row>
    <row r="21" spans="1:16">
      <c r="A21" s="64"/>
      <c r="B21" s="65">
        <v>533</v>
      </c>
      <c r="C21" s="66" t="s">
        <v>34</v>
      </c>
      <c r="D21" s="67">
        <v>17266</v>
      </c>
      <c r="E21" s="67">
        <v>0</v>
      </c>
      <c r="F21" s="67">
        <v>0</v>
      </c>
      <c r="G21" s="67">
        <v>0</v>
      </c>
      <c r="H21" s="67">
        <v>0</v>
      </c>
      <c r="I21" s="67">
        <v>6436082</v>
      </c>
      <c r="J21" s="67">
        <v>0</v>
      </c>
      <c r="K21" s="67">
        <v>0</v>
      </c>
      <c r="L21" s="67">
        <v>0</v>
      </c>
      <c r="M21" s="67">
        <v>0</v>
      </c>
      <c r="N21" s="67">
        <f t="shared" ref="N21:N27" si="6">SUM(D21:M21)</f>
        <v>6453348</v>
      </c>
      <c r="O21" s="68">
        <f t="shared" si="1"/>
        <v>112.24385153233381</v>
      </c>
      <c r="P21" s="69"/>
    </row>
    <row r="22" spans="1:16">
      <c r="A22" s="64"/>
      <c r="B22" s="65">
        <v>534</v>
      </c>
      <c r="C22" s="66" t="s">
        <v>102</v>
      </c>
      <c r="D22" s="67">
        <v>145900</v>
      </c>
      <c r="E22" s="67">
        <v>0</v>
      </c>
      <c r="F22" s="67">
        <v>0</v>
      </c>
      <c r="G22" s="67">
        <v>0</v>
      </c>
      <c r="H22" s="67">
        <v>0</v>
      </c>
      <c r="I22" s="67">
        <v>8500528</v>
      </c>
      <c r="J22" s="67">
        <v>0</v>
      </c>
      <c r="K22" s="67">
        <v>0</v>
      </c>
      <c r="L22" s="67">
        <v>0</v>
      </c>
      <c r="M22" s="67">
        <v>0</v>
      </c>
      <c r="N22" s="67">
        <f t="shared" si="6"/>
        <v>8646428</v>
      </c>
      <c r="O22" s="68">
        <f t="shared" si="1"/>
        <v>150.38835356732878</v>
      </c>
      <c r="P22" s="69"/>
    </row>
    <row r="23" spans="1:16">
      <c r="A23" s="64"/>
      <c r="B23" s="65">
        <v>535</v>
      </c>
      <c r="C23" s="66" t="s">
        <v>36</v>
      </c>
      <c r="D23" s="67">
        <v>15119</v>
      </c>
      <c r="E23" s="67">
        <v>0</v>
      </c>
      <c r="F23" s="67">
        <v>0</v>
      </c>
      <c r="G23" s="67">
        <v>0</v>
      </c>
      <c r="H23" s="67">
        <v>0</v>
      </c>
      <c r="I23" s="67">
        <v>12734681</v>
      </c>
      <c r="J23" s="67">
        <v>0</v>
      </c>
      <c r="K23" s="67">
        <v>0</v>
      </c>
      <c r="L23" s="67">
        <v>0</v>
      </c>
      <c r="M23" s="67">
        <v>0</v>
      </c>
      <c r="N23" s="67">
        <f t="shared" si="6"/>
        <v>12749800</v>
      </c>
      <c r="O23" s="68">
        <f t="shared" si="1"/>
        <v>221.75879222179705</v>
      </c>
      <c r="P23" s="69"/>
    </row>
    <row r="24" spans="1:16">
      <c r="A24" s="64"/>
      <c r="B24" s="65">
        <v>536</v>
      </c>
      <c r="C24" s="66" t="s">
        <v>103</v>
      </c>
      <c r="D24" s="67">
        <v>378</v>
      </c>
      <c r="E24" s="67">
        <v>0</v>
      </c>
      <c r="F24" s="67">
        <v>0</v>
      </c>
      <c r="G24" s="67">
        <v>0</v>
      </c>
      <c r="H24" s="67">
        <v>0</v>
      </c>
      <c r="I24" s="67">
        <v>9907679</v>
      </c>
      <c r="J24" s="67">
        <v>0</v>
      </c>
      <c r="K24" s="67">
        <v>0</v>
      </c>
      <c r="L24" s="67">
        <v>0</v>
      </c>
      <c r="M24" s="67">
        <v>0</v>
      </c>
      <c r="N24" s="67">
        <f t="shared" si="6"/>
        <v>9908057</v>
      </c>
      <c r="O24" s="68">
        <f t="shared" si="1"/>
        <v>172.33201725397433</v>
      </c>
      <c r="P24" s="69"/>
    </row>
    <row r="25" spans="1:16">
      <c r="A25" s="64"/>
      <c r="B25" s="65">
        <v>537</v>
      </c>
      <c r="C25" s="66" t="s">
        <v>104</v>
      </c>
      <c r="D25" s="67">
        <v>0</v>
      </c>
      <c r="E25" s="67">
        <v>0</v>
      </c>
      <c r="F25" s="67">
        <v>0</v>
      </c>
      <c r="G25" s="67">
        <v>0</v>
      </c>
      <c r="H25" s="67">
        <v>0</v>
      </c>
      <c r="I25" s="67">
        <v>96456</v>
      </c>
      <c r="J25" s="67">
        <v>0</v>
      </c>
      <c r="K25" s="67">
        <v>0</v>
      </c>
      <c r="L25" s="67">
        <v>0</v>
      </c>
      <c r="M25" s="67">
        <v>0</v>
      </c>
      <c r="N25" s="67">
        <f t="shared" si="6"/>
        <v>96456</v>
      </c>
      <c r="O25" s="68">
        <f t="shared" si="1"/>
        <v>1.6776707134657529</v>
      </c>
      <c r="P25" s="69"/>
    </row>
    <row r="26" spans="1:16">
      <c r="A26" s="64"/>
      <c r="B26" s="65">
        <v>538</v>
      </c>
      <c r="C26" s="66" t="s">
        <v>105</v>
      </c>
      <c r="D26" s="67">
        <v>30555</v>
      </c>
      <c r="E26" s="67">
        <v>5109587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6"/>
        <v>5140142</v>
      </c>
      <c r="O26" s="68">
        <f t="shared" si="1"/>
        <v>89.403102932479911</v>
      </c>
      <c r="P26" s="69"/>
    </row>
    <row r="27" spans="1:16">
      <c r="A27" s="64"/>
      <c r="B27" s="65">
        <v>539</v>
      </c>
      <c r="C27" s="66" t="s">
        <v>40</v>
      </c>
      <c r="D27" s="67">
        <v>16411</v>
      </c>
      <c r="E27" s="67">
        <v>0</v>
      </c>
      <c r="F27" s="67">
        <v>0</v>
      </c>
      <c r="G27" s="67">
        <v>0</v>
      </c>
      <c r="H27" s="67">
        <v>0</v>
      </c>
      <c r="I27" s="67">
        <v>1867882</v>
      </c>
      <c r="J27" s="67">
        <v>0</v>
      </c>
      <c r="K27" s="67">
        <v>0</v>
      </c>
      <c r="L27" s="67">
        <v>0</v>
      </c>
      <c r="M27" s="67">
        <v>0</v>
      </c>
      <c r="N27" s="67">
        <f t="shared" si="6"/>
        <v>1884293</v>
      </c>
      <c r="O27" s="68">
        <f t="shared" si="1"/>
        <v>32.773732911260304</v>
      </c>
      <c r="P27" s="69"/>
    </row>
    <row r="28" spans="1:16" ht="15.75">
      <c r="A28" s="70" t="s">
        <v>41</v>
      </c>
      <c r="B28" s="71"/>
      <c r="C28" s="72"/>
      <c r="D28" s="73">
        <f t="shared" ref="D28:M28" si="7">SUM(D29:D32)</f>
        <v>4602291</v>
      </c>
      <c r="E28" s="73">
        <f t="shared" si="7"/>
        <v>3402095</v>
      </c>
      <c r="F28" s="73">
        <f t="shared" si="7"/>
        <v>0</v>
      </c>
      <c r="G28" s="73">
        <f t="shared" si="7"/>
        <v>177155</v>
      </c>
      <c r="H28" s="73">
        <f t="shared" si="7"/>
        <v>0</v>
      </c>
      <c r="I28" s="73">
        <f t="shared" si="7"/>
        <v>4624151</v>
      </c>
      <c r="J28" s="73">
        <f t="shared" si="7"/>
        <v>0</v>
      </c>
      <c r="K28" s="73">
        <f t="shared" si="7"/>
        <v>0</v>
      </c>
      <c r="L28" s="73">
        <f t="shared" si="7"/>
        <v>0</v>
      </c>
      <c r="M28" s="73">
        <f t="shared" si="7"/>
        <v>0</v>
      </c>
      <c r="N28" s="73">
        <f t="shared" ref="N28:N35" si="8">SUM(D28:M28)</f>
        <v>12805692</v>
      </c>
      <c r="O28" s="75">
        <f t="shared" si="1"/>
        <v>222.73092844470727</v>
      </c>
      <c r="P28" s="76"/>
    </row>
    <row r="29" spans="1:16">
      <c r="A29" s="64"/>
      <c r="B29" s="65">
        <v>541</v>
      </c>
      <c r="C29" s="66" t="s">
        <v>106</v>
      </c>
      <c r="D29" s="67">
        <v>3959820</v>
      </c>
      <c r="E29" s="67">
        <v>3402095</v>
      </c>
      <c r="F29" s="67">
        <v>0</v>
      </c>
      <c r="G29" s="67">
        <v>177155</v>
      </c>
      <c r="H29" s="67">
        <v>0</v>
      </c>
      <c r="I29" s="67">
        <v>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8"/>
        <v>7539070</v>
      </c>
      <c r="O29" s="68">
        <f t="shared" si="1"/>
        <v>131.12794378543848</v>
      </c>
      <c r="P29" s="69"/>
    </row>
    <row r="30" spans="1:16">
      <c r="A30" s="64"/>
      <c r="B30" s="65">
        <v>542</v>
      </c>
      <c r="C30" s="66" t="s">
        <v>43</v>
      </c>
      <c r="D30" s="67">
        <v>983</v>
      </c>
      <c r="E30" s="67">
        <v>0</v>
      </c>
      <c r="F30" s="67">
        <v>0</v>
      </c>
      <c r="G30" s="67">
        <v>0</v>
      </c>
      <c r="H30" s="67">
        <v>0</v>
      </c>
      <c r="I30" s="67">
        <v>1559991</v>
      </c>
      <c r="J30" s="67">
        <v>0</v>
      </c>
      <c r="K30" s="67">
        <v>0</v>
      </c>
      <c r="L30" s="67">
        <v>0</v>
      </c>
      <c r="M30" s="67">
        <v>0</v>
      </c>
      <c r="N30" s="67">
        <f t="shared" si="8"/>
        <v>1560974</v>
      </c>
      <c r="O30" s="68">
        <f t="shared" si="1"/>
        <v>27.150206978119456</v>
      </c>
      <c r="P30" s="69"/>
    </row>
    <row r="31" spans="1:16">
      <c r="A31" s="64"/>
      <c r="B31" s="65">
        <v>544</v>
      </c>
      <c r="C31" s="66" t="s">
        <v>107</v>
      </c>
      <c r="D31" s="67">
        <v>0</v>
      </c>
      <c r="E31" s="67">
        <v>0</v>
      </c>
      <c r="F31" s="67">
        <v>0</v>
      </c>
      <c r="G31" s="67">
        <v>0</v>
      </c>
      <c r="H31" s="67">
        <v>0</v>
      </c>
      <c r="I31" s="67">
        <v>3064160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8"/>
        <v>3064160</v>
      </c>
      <c r="O31" s="68">
        <f t="shared" si="1"/>
        <v>53.295300379170001</v>
      </c>
      <c r="P31" s="69"/>
    </row>
    <row r="32" spans="1:16">
      <c r="A32" s="64"/>
      <c r="B32" s="65">
        <v>549</v>
      </c>
      <c r="C32" s="66" t="s">
        <v>108</v>
      </c>
      <c r="D32" s="67">
        <v>641488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f t="shared" si="8"/>
        <v>641488</v>
      </c>
      <c r="O32" s="68">
        <f t="shared" si="1"/>
        <v>11.157477301979338</v>
      </c>
      <c r="P32" s="69"/>
    </row>
    <row r="33" spans="1:119" ht="15.75">
      <c r="A33" s="70" t="s">
        <v>46</v>
      </c>
      <c r="B33" s="71"/>
      <c r="C33" s="72"/>
      <c r="D33" s="73">
        <f t="shared" ref="D33:M33" si="9">SUM(D34:D35)</f>
        <v>2096698</v>
      </c>
      <c r="E33" s="73">
        <f t="shared" si="9"/>
        <v>219528</v>
      </c>
      <c r="F33" s="73">
        <f t="shared" si="9"/>
        <v>0</v>
      </c>
      <c r="G33" s="73">
        <f t="shared" si="9"/>
        <v>0</v>
      </c>
      <c r="H33" s="73">
        <f t="shared" si="9"/>
        <v>0</v>
      </c>
      <c r="I33" s="73">
        <f t="shared" si="9"/>
        <v>0</v>
      </c>
      <c r="J33" s="73">
        <f t="shared" si="9"/>
        <v>0</v>
      </c>
      <c r="K33" s="73">
        <f t="shared" si="9"/>
        <v>0</v>
      </c>
      <c r="L33" s="73">
        <f t="shared" si="9"/>
        <v>0</v>
      </c>
      <c r="M33" s="73">
        <f t="shared" si="9"/>
        <v>326914</v>
      </c>
      <c r="N33" s="73">
        <f t="shared" si="8"/>
        <v>2643140</v>
      </c>
      <c r="O33" s="75">
        <f t="shared" si="1"/>
        <v>45.972449299057295</v>
      </c>
      <c r="P33" s="76"/>
    </row>
    <row r="34" spans="1:119">
      <c r="A34" s="64"/>
      <c r="B34" s="65">
        <v>554</v>
      </c>
      <c r="C34" s="66" t="s">
        <v>47</v>
      </c>
      <c r="D34" s="67">
        <v>940667</v>
      </c>
      <c r="E34" s="67">
        <v>0</v>
      </c>
      <c r="F34" s="67">
        <v>0</v>
      </c>
      <c r="G34" s="67">
        <v>0</v>
      </c>
      <c r="H34" s="67">
        <v>0</v>
      </c>
      <c r="I34" s="67">
        <v>0</v>
      </c>
      <c r="J34" s="67">
        <v>0</v>
      </c>
      <c r="K34" s="67">
        <v>0</v>
      </c>
      <c r="L34" s="67">
        <v>0</v>
      </c>
      <c r="M34" s="67">
        <v>0</v>
      </c>
      <c r="N34" s="67">
        <f t="shared" si="8"/>
        <v>940667</v>
      </c>
      <c r="O34" s="68">
        <f t="shared" si="1"/>
        <v>16.361133335652415</v>
      </c>
      <c r="P34" s="69"/>
    </row>
    <row r="35" spans="1:119">
      <c r="A35" s="64"/>
      <c r="B35" s="65">
        <v>559</v>
      </c>
      <c r="C35" s="66" t="s">
        <v>48</v>
      </c>
      <c r="D35" s="67">
        <v>1156031</v>
      </c>
      <c r="E35" s="67">
        <v>219528</v>
      </c>
      <c r="F35" s="67">
        <v>0</v>
      </c>
      <c r="G35" s="67">
        <v>0</v>
      </c>
      <c r="H35" s="67">
        <v>0</v>
      </c>
      <c r="I35" s="67">
        <v>0</v>
      </c>
      <c r="J35" s="67">
        <v>0</v>
      </c>
      <c r="K35" s="67">
        <v>0</v>
      </c>
      <c r="L35" s="67">
        <v>0</v>
      </c>
      <c r="M35" s="67">
        <v>326914</v>
      </c>
      <c r="N35" s="67">
        <f t="shared" si="8"/>
        <v>1702473</v>
      </c>
      <c r="O35" s="68">
        <f t="shared" si="1"/>
        <v>29.611315963404877</v>
      </c>
      <c r="P35" s="69"/>
    </row>
    <row r="36" spans="1:119" ht="15.75">
      <c r="A36" s="70" t="s">
        <v>51</v>
      </c>
      <c r="B36" s="71"/>
      <c r="C36" s="72"/>
      <c r="D36" s="73">
        <f t="shared" ref="D36:M36" si="10">SUM(D37:D40)</f>
        <v>5431367</v>
      </c>
      <c r="E36" s="73">
        <f t="shared" si="10"/>
        <v>0</v>
      </c>
      <c r="F36" s="73">
        <f t="shared" si="10"/>
        <v>0</v>
      </c>
      <c r="G36" s="73">
        <f t="shared" si="10"/>
        <v>385667</v>
      </c>
      <c r="H36" s="73">
        <f t="shared" si="10"/>
        <v>0</v>
      </c>
      <c r="I36" s="73">
        <f t="shared" si="10"/>
        <v>1713929</v>
      </c>
      <c r="J36" s="73">
        <f t="shared" si="10"/>
        <v>0</v>
      </c>
      <c r="K36" s="73">
        <f t="shared" si="10"/>
        <v>0</v>
      </c>
      <c r="L36" s="73">
        <f t="shared" si="10"/>
        <v>0</v>
      </c>
      <c r="M36" s="73">
        <f t="shared" si="10"/>
        <v>0</v>
      </c>
      <c r="N36" s="73">
        <f t="shared" ref="N36:N44" si="11">SUM(D36:M36)</f>
        <v>7530963</v>
      </c>
      <c r="O36" s="75">
        <f t="shared" si="1"/>
        <v>130.98693776741922</v>
      </c>
      <c r="P36" s="69"/>
    </row>
    <row r="37" spans="1:119">
      <c r="A37" s="64"/>
      <c r="B37" s="65">
        <v>572</v>
      </c>
      <c r="C37" s="66" t="s">
        <v>109</v>
      </c>
      <c r="D37" s="67">
        <v>3782380</v>
      </c>
      <c r="E37" s="67">
        <v>0</v>
      </c>
      <c r="F37" s="67">
        <v>0</v>
      </c>
      <c r="G37" s="67">
        <v>319725</v>
      </c>
      <c r="H37" s="67">
        <v>0</v>
      </c>
      <c r="I37" s="67">
        <v>0</v>
      </c>
      <c r="J37" s="67">
        <v>0</v>
      </c>
      <c r="K37" s="67">
        <v>0</v>
      </c>
      <c r="L37" s="67">
        <v>0</v>
      </c>
      <c r="M37" s="67">
        <v>0</v>
      </c>
      <c r="N37" s="67">
        <f t="shared" si="11"/>
        <v>4102105</v>
      </c>
      <c r="O37" s="68">
        <f t="shared" si="1"/>
        <v>71.348401572337977</v>
      </c>
      <c r="P37" s="69"/>
    </row>
    <row r="38" spans="1:119">
      <c r="A38" s="64"/>
      <c r="B38" s="65">
        <v>574</v>
      </c>
      <c r="C38" s="66" t="s">
        <v>53</v>
      </c>
      <c r="D38" s="67">
        <v>170031</v>
      </c>
      <c r="E38" s="67">
        <v>0</v>
      </c>
      <c r="F38" s="67">
        <v>0</v>
      </c>
      <c r="G38" s="67">
        <v>0</v>
      </c>
      <c r="H38" s="67">
        <v>0</v>
      </c>
      <c r="I38" s="67">
        <v>0</v>
      </c>
      <c r="J38" s="67">
        <v>0</v>
      </c>
      <c r="K38" s="67">
        <v>0</v>
      </c>
      <c r="L38" s="67">
        <v>0</v>
      </c>
      <c r="M38" s="67">
        <v>0</v>
      </c>
      <c r="N38" s="67">
        <f t="shared" si="11"/>
        <v>170031</v>
      </c>
      <c r="O38" s="68">
        <f t="shared" si="1"/>
        <v>2.9573694646397883</v>
      </c>
      <c r="P38" s="69"/>
    </row>
    <row r="39" spans="1:119">
      <c r="A39" s="64"/>
      <c r="B39" s="65">
        <v>575</v>
      </c>
      <c r="C39" s="66" t="s">
        <v>110</v>
      </c>
      <c r="D39" s="67">
        <v>1252015</v>
      </c>
      <c r="E39" s="67">
        <v>0</v>
      </c>
      <c r="F39" s="67">
        <v>0</v>
      </c>
      <c r="G39" s="67">
        <v>65942</v>
      </c>
      <c r="H39" s="67">
        <v>0</v>
      </c>
      <c r="I39" s="67">
        <v>1713929</v>
      </c>
      <c r="J39" s="67">
        <v>0</v>
      </c>
      <c r="K39" s="67">
        <v>0</v>
      </c>
      <c r="L39" s="67">
        <v>0</v>
      </c>
      <c r="M39" s="67">
        <v>0</v>
      </c>
      <c r="N39" s="67">
        <f t="shared" si="11"/>
        <v>3031886</v>
      </c>
      <c r="O39" s="68">
        <f t="shared" si="1"/>
        <v>52.733954847462343</v>
      </c>
      <c r="P39" s="69"/>
    </row>
    <row r="40" spans="1:119">
      <c r="A40" s="64"/>
      <c r="B40" s="65">
        <v>579</v>
      </c>
      <c r="C40" s="66" t="s">
        <v>55</v>
      </c>
      <c r="D40" s="67">
        <v>226941</v>
      </c>
      <c r="E40" s="67">
        <v>0</v>
      </c>
      <c r="F40" s="67">
        <v>0</v>
      </c>
      <c r="G40" s="67">
        <v>0</v>
      </c>
      <c r="H40" s="67">
        <v>0</v>
      </c>
      <c r="I40" s="67">
        <v>0</v>
      </c>
      <c r="J40" s="67">
        <v>0</v>
      </c>
      <c r="K40" s="67">
        <v>0</v>
      </c>
      <c r="L40" s="67">
        <v>0</v>
      </c>
      <c r="M40" s="67">
        <v>0</v>
      </c>
      <c r="N40" s="67">
        <f t="shared" si="11"/>
        <v>226941</v>
      </c>
      <c r="O40" s="68">
        <f t="shared" si="1"/>
        <v>3.9472118829790936</v>
      </c>
      <c r="P40" s="69"/>
    </row>
    <row r="41" spans="1:119" ht="15.75">
      <c r="A41" s="70" t="s">
        <v>111</v>
      </c>
      <c r="B41" s="71"/>
      <c r="C41" s="72"/>
      <c r="D41" s="73">
        <f t="shared" ref="D41:M41" si="12">SUM(D42:D43)</f>
        <v>3519861</v>
      </c>
      <c r="E41" s="73">
        <f t="shared" si="12"/>
        <v>735918</v>
      </c>
      <c r="F41" s="73">
        <f t="shared" si="12"/>
        <v>12359</v>
      </c>
      <c r="G41" s="73">
        <f t="shared" si="12"/>
        <v>0</v>
      </c>
      <c r="H41" s="73">
        <f t="shared" si="12"/>
        <v>0</v>
      </c>
      <c r="I41" s="73">
        <f t="shared" si="12"/>
        <v>15980637</v>
      </c>
      <c r="J41" s="73">
        <f t="shared" si="12"/>
        <v>15343775</v>
      </c>
      <c r="K41" s="73">
        <f t="shared" si="12"/>
        <v>0</v>
      </c>
      <c r="L41" s="73">
        <f t="shared" si="12"/>
        <v>0</v>
      </c>
      <c r="M41" s="73">
        <f t="shared" si="12"/>
        <v>0</v>
      </c>
      <c r="N41" s="73">
        <f t="shared" si="11"/>
        <v>35592550</v>
      </c>
      <c r="O41" s="75">
        <f t="shared" si="1"/>
        <v>619.06546770097748</v>
      </c>
      <c r="P41" s="69"/>
    </row>
    <row r="42" spans="1:119">
      <c r="A42" s="64"/>
      <c r="B42" s="65">
        <v>581</v>
      </c>
      <c r="C42" s="66" t="s">
        <v>112</v>
      </c>
      <c r="D42" s="67">
        <v>3519861</v>
      </c>
      <c r="E42" s="67">
        <v>735918</v>
      </c>
      <c r="F42" s="67">
        <v>12359</v>
      </c>
      <c r="G42" s="67">
        <v>0</v>
      </c>
      <c r="H42" s="67">
        <v>0</v>
      </c>
      <c r="I42" s="67">
        <v>15980637</v>
      </c>
      <c r="J42" s="67">
        <v>0</v>
      </c>
      <c r="K42" s="67">
        <v>0</v>
      </c>
      <c r="L42" s="67">
        <v>0</v>
      </c>
      <c r="M42" s="67">
        <v>0</v>
      </c>
      <c r="N42" s="67">
        <f t="shared" si="11"/>
        <v>20248775</v>
      </c>
      <c r="O42" s="68">
        <f t="shared" si="1"/>
        <v>352.18935888962329</v>
      </c>
      <c r="P42" s="69"/>
    </row>
    <row r="43" spans="1:119" ht="15.75" thickBot="1">
      <c r="A43" s="64"/>
      <c r="B43" s="65">
        <v>590</v>
      </c>
      <c r="C43" s="66" t="s">
        <v>113</v>
      </c>
      <c r="D43" s="67">
        <v>0</v>
      </c>
      <c r="E43" s="67">
        <v>0</v>
      </c>
      <c r="F43" s="67">
        <v>0</v>
      </c>
      <c r="G43" s="67">
        <v>0</v>
      </c>
      <c r="H43" s="67">
        <v>0</v>
      </c>
      <c r="I43" s="67">
        <v>0</v>
      </c>
      <c r="J43" s="67">
        <v>15343775</v>
      </c>
      <c r="K43" s="67">
        <v>0</v>
      </c>
      <c r="L43" s="67">
        <v>0</v>
      </c>
      <c r="M43" s="67">
        <v>0</v>
      </c>
      <c r="N43" s="67">
        <f t="shared" si="11"/>
        <v>15343775</v>
      </c>
      <c r="O43" s="68">
        <f t="shared" si="1"/>
        <v>266.87610881135424</v>
      </c>
      <c r="P43" s="69"/>
    </row>
    <row r="44" spans="1:119" ht="16.5" thickBot="1">
      <c r="A44" s="77" t="s">
        <v>10</v>
      </c>
      <c r="B44" s="78"/>
      <c r="C44" s="79"/>
      <c r="D44" s="80">
        <f>SUM(D5,D14,D19,D28,D33,D36,D41)</f>
        <v>71773797</v>
      </c>
      <c r="E44" s="80">
        <f t="shared" ref="E44:M44" si="13">SUM(E5,E14,E19,E28,E33,E36,E41)</f>
        <v>9467128</v>
      </c>
      <c r="F44" s="80">
        <f t="shared" si="13"/>
        <v>1821105</v>
      </c>
      <c r="G44" s="80">
        <f t="shared" si="13"/>
        <v>693597</v>
      </c>
      <c r="H44" s="80">
        <f t="shared" si="13"/>
        <v>0</v>
      </c>
      <c r="I44" s="80">
        <f t="shared" si="13"/>
        <v>201840802</v>
      </c>
      <c r="J44" s="80">
        <f t="shared" si="13"/>
        <v>17405062</v>
      </c>
      <c r="K44" s="80">
        <f t="shared" si="13"/>
        <v>19139720</v>
      </c>
      <c r="L44" s="80">
        <f t="shared" si="13"/>
        <v>0</v>
      </c>
      <c r="M44" s="80">
        <f t="shared" si="13"/>
        <v>326914</v>
      </c>
      <c r="N44" s="80">
        <f t="shared" si="11"/>
        <v>322468125</v>
      </c>
      <c r="O44" s="81">
        <f t="shared" si="1"/>
        <v>5608.7265627717679</v>
      </c>
      <c r="P44" s="62"/>
      <c r="Q44" s="82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  <c r="AP44" s="83"/>
      <c r="AQ44" s="83"/>
      <c r="AR44" s="83"/>
      <c r="AS44" s="83"/>
      <c r="AT44" s="83"/>
      <c r="AU44" s="83"/>
      <c r="AV44" s="83"/>
      <c r="AW44" s="83"/>
      <c r="AX44" s="83"/>
      <c r="AY44" s="83"/>
      <c r="AZ44" s="83"/>
      <c r="BA44" s="83"/>
      <c r="BB44" s="83"/>
      <c r="BC44" s="83"/>
      <c r="BD44" s="83"/>
      <c r="BE44" s="83"/>
      <c r="BF44" s="83"/>
      <c r="BG44" s="83"/>
      <c r="BH44" s="83"/>
      <c r="BI44" s="83"/>
      <c r="BJ44" s="83"/>
      <c r="BK44" s="83"/>
      <c r="BL44" s="83"/>
      <c r="BM44" s="83"/>
      <c r="BN44" s="83"/>
      <c r="BO44" s="83"/>
      <c r="BP44" s="83"/>
      <c r="BQ44" s="83"/>
      <c r="BR44" s="83"/>
      <c r="BS44" s="83"/>
      <c r="BT44" s="83"/>
      <c r="BU44" s="83"/>
      <c r="BV44" s="83"/>
      <c r="BW44" s="83"/>
      <c r="BX44" s="83"/>
      <c r="BY44" s="83"/>
      <c r="BZ44" s="83"/>
      <c r="CA44" s="83"/>
      <c r="CB44" s="83"/>
      <c r="CC44" s="83"/>
      <c r="CD44" s="83"/>
      <c r="CE44" s="83"/>
      <c r="CF44" s="83"/>
      <c r="CG44" s="83"/>
      <c r="CH44" s="83"/>
      <c r="CI44" s="83"/>
      <c r="CJ44" s="83"/>
      <c r="CK44" s="83"/>
      <c r="CL44" s="83"/>
      <c r="CM44" s="83"/>
      <c r="CN44" s="83"/>
      <c r="CO44" s="83"/>
      <c r="CP44" s="83"/>
      <c r="CQ44" s="83"/>
      <c r="CR44" s="83"/>
      <c r="CS44" s="83"/>
      <c r="CT44" s="83"/>
      <c r="CU44" s="83"/>
      <c r="CV44" s="83"/>
      <c r="CW44" s="83"/>
      <c r="CX44" s="83"/>
      <c r="CY44" s="83"/>
      <c r="CZ44" s="83"/>
      <c r="DA44" s="83"/>
      <c r="DB44" s="83"/>
      <c r="DC44" s="83"/>
      <c r="DD44" s="83"/>
      <c r="DE44" s="83"/>
      <c r="DF44" s="83"/>
      <c r="DG44" s="83"/>
      <c r="DH44" s="83"/>
      <c r="DI44" s="83"/>
      <c r="DJ44" s="83"/>
      <c r="DK44" s="83"/>
      <c r="DL44" s="83"/>
      <c r="DM44" s="83"/>
      <c r="DN44" s="83"/>
      <c r="DO44" s="83"/>
    </row>
    <row r="45" spans="1:119">
      <c r="A45" s="84"/>
      <c r="B45" s="85"/>
      <c r="C45" s="85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7"/>
    </row>
    <row r="46" spans="1:119">
      <c r="A46" s="88"/>
      <c r="B46" s="89"/>
      <c r="C46" s="89"/>
      <c r="D46" s="90"/>
      <c r="E46" s="90"/>
      <c r="F46" s="90"/>
      <c r="G46" s="90"/>
      <c r="H46" s="90"/>
      <c r="I46" s="90"/>
      <c r="J46" s="90"/>
      <c r="K46" s="90"/>
      <c r="L46" s="177" t="s">
        <v>114</v>
      </c>
      <c r="M46" s="177"/>
      <c r="N46" s="177"/>
      <c r="O46" s="91">
        <v>57494</v>
      </c>
    </row>
    <row r="47" spans="1:119">
      <c r="A47" s="178"/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80"/>
    </row>
    <row r="48" spans="1:119" ht="15.75" customHeight="1" thickBot="1">
      <c r="A48" s="181" t="s">
        <v>63</v>
      </c>
      <c r="B48" s="182"/>
      <c r="C48" s="182"/>
      <c r="D48" s="182"/>
      <c r="E48" s="182"/>
      <c r="F48" s="182"/>
      <c r="G48" s="182"/>
      <c r="H48" s="182"/>
      <c r="I48" s="182"/>
      <c r="J48" s="182"/>
      <c r="K48" s="182"/>
      <c r="L48" s="182"/>
      <c r="M48" s="182"/>
      <c r="N48" s="182"/>
      <c r="O48" s="183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60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13649303</v>
      </c>
      <c r="E5" s="26">
        <f t="shared" si="0"/>
        <v>0</v>
      </c>
      <c r="F5" s="26">
        <f t="shared" si="0"/>
        <v>11963994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512109</v>
      </c>
      <c r="K5" s="26">
        <f t="shared" si="0"/>
        <v>19615196</v>
      </c>
      <c r="L5" s="26">
        <f t="shared" si="0"/>
        <v>0</v>
      </c>
      <c r="M5" s="26">
        <f t="shared" si="0"/>
        <v>0</v>
      </c>
      <c r="N5" s="27">
        <f>SUM(D5:M5)</f>
        <v>45740602</v>
      </c>
      <c r="O5" s="32">
        <f t="shared" ref="O5:O44" si="1">(N5/O$46)</f>
        <v>797.05511701256387</v>
      </c>
      <c r="P5" s="6"/>
    </row>
    <row r="6" spans="1:133">
      <c r="A6" s="12"/>
      <c r="B6" s="44">
        <v>511</v>
      </c>
      <c r="C6" s="20" t="s">
        <v>19</v>
      </c>
      <c r="D6" s="46">
        <v>157895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157895</v>
      </c>
      <c r="O6" s="47">
        <f t="shared" si="1"/>
        <v>2.7514071131092406</v>
      </c>
      <c r="P6" s="9"/>
    </row>
    <row r="7" spans="1:133">
      <c r="A7" s="12"/>
      <c r="B7" s="44">
        <v>512</v>
      </c>
      <c r="C7" s="20" t="s">
        <v>20</v>
      </c>
      <c r="D7" s="46">
        <v>2248836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2248836</v>
      </c>
      <c r="O7" s="47">
        <f t="shared" si="1"/>
        <v>39.187202676564375</v>
      </c>
      <c r="P7" s="9"/>
    </row>
    <row r="8" spans="1:133">
      <c r="A8" s="12"/>
      <c r="B8" s="44">
        <v>513</v>
      </c>
      <c r="C8" s="20" t="s">
        <v>21</v>
      </c>
      <c r="D8" s="46">
        <v>4207979</v>
      </c>
      <c r="E8" s="46">
        <v>0</v>
      </c>
      <c r="F8" s="46">
        <v>11963994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16171973</v>
      </c>
      <c r="O8" s="47">
        <f t="shared" si="1"/>
        <v>281.80551344381132</v>
      </c>
      <c r="P8" s="9"/>
    </row>
    <row r="9" spans="1:133">
      <c r="A9" s="12"/>
      <c r="B9" s="44">
        <v>514</v>
      </c>
      <c r="C9" s="20" t="s">
        <v>22</v>
      </c>
      <c r="D9" s="46">
        <v>444625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444625</v>
      </c>
      <c r="O9" s="47">
        <f t="shared" si="1"/>
        <v>7.7478348754944504</v>
      </c>
      <c r="P9" s="9"/>
    </row>
    <row r="10" spans="1:133">
      <c r="A10" s="12"/>
      <c r="B10" s="44">
        <v>515</v>
      </c>
      <c r="C10" s="20" t="s">
        <v>23</v>
      </c>
      <c r="D10" s="46">
        <v>1361524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1361524</v>
      </c>
      <c r="O10" s="47">
        <f t="shared" si="1"/>
        <v>23.725303640197257</v>
      </c>
      <c r="P10" s="9"/>
    </row>
    <row r="11" spans="1:133">
      <c r="A11" s="12"/>
      <c r="B11" s="44">
        <v>516</v>
      </c>
      <c r="C11" s="20" t="s">
        <v>65</v>
      </c>
      <c r="D11" s="46">
        <v>2375833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310333</v>
      </c>
      <c r="K11" s="46">
        <v>0</v>
      </c>
      <c r="L11" s="46">
        <v>0</v>
      </c>
      <c r="M11" s="46">
        <v>0</v>
      </c>
      <c r="N11" s="46">
        <f t="shared" si="2"/>
        <v>2686166</v>
      </c>
      <c r="O11" s="47">
        <f t="shared" si="1"/>
        <v>46.807918169620301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19615196</v>
      </c>
      <c r="L12" s="46">
        <v>0</v>
      </c>
      <c r="M12" s="46">
        <v>0</v>
      </c>
      <c r="N12" s="46">
        <f t="shared" si="2"/>
        <v>19615196</v>
      </c>
      <c r="O12" s="47">
        <f t="shared" si="1"/>
        <v>341.80556572045936</v>
      </c>
      <c r="P12" s="9"/>
    </row>
    <row r="13" spans="1:133">
      <c r="A13" s="12"/>
      <c r="B13" s="44">
        <v>519</v>
      </c>
      <c r="C13" s="20" t="s">
        <v>25</v>
      </c>
      <c r="D13" s="46">
        <v>2852611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201776</v>
      </c>
      <c r="K13" s="46">
        <v>0</v>
      </c>
      <c r="L13" s="46">
        <v>0</v>
      </c>
      <c r="M13" s="46">
        <v>0</v>
      </c>
      <c r="N13" s="46">
        <f t="shared" si="2"/>
        <v>3054387</v>
      </c>
      <c r="O13" s="47">
        <f t="shared" si="1"/>
        <v>53.224371373307541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SUM(D15:D18)</f>
        <v>38484008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1894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0" si="4">SUM(D14:M14)</f>
        <v>38485902</v>
      </c>
      <c r="O14" s="43">
        <f t="shared" si="1"/>
        <v>670.63798421245235</v>
      </c>
      <c r="P14" s="10"/>
    </row>
    <row r="15" spans="1:133">
      <c r="A15" s="12"/>
      <c r="B15" s="44">
        <v>521</v>
      </c>
      <c r="C15" s="20" t="s">
        <v>27</v>
      </c>
      <c r="D15" s="46">
        <v>22956127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1894</v>
      </c>
      <c r="K15" s="46">
        <v>0</v>
      </c>
      <c r="L15" s="46">
        <v>0</v>
      </c>
      <c r="M15" s="46">
        <v>0</v>
      </c>
      <c r="N15" s="46">
        <f t="shared" si="4"/>
        <v>22958021</v>
      </c>
      <c r="O15" s="47">
        <f t="shared" si="1"/>
        <v>400.05612769442558</v>
      </c>
      <c r="P15" s="9"/>
    </row>
    <row r="16" spans="1:133">
      <c r="A16" s="12"/>
      <c r="B16" s="44">
        <v>522</v>
      </c>
      <c r="C16" s="20" t="s">
        <v>28</v>
      </c>
      <c r="D16" s="46">
        <v>13698433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13698433</v>
      </c>
      <c r="O16" s="47">
        <f t="shared" si="1"/>
        <v>238.70272012825205</v>
      </c>
      <c r="P16" s="9"/>
    </row>
    <row r="17" spans="1:16">
      <c r="A17" s="12"/>
      <c r="B17" s="44">
        <v>524</v>
      </c>
      <c r="C17" s="20" t="s">
        <v>29</v>
      </c>
      <c r="D17" s="46">
        <v>1528816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1528816</v>
      </c>
      <c r="O17" s="47">
        <f t="shared" si="1"/>
        <v>26.64045864045864</v>
      </c>
      <c r="P17" s="9"/>
    </row>
    <row r="18" spans="1:16">
      <c r="A18" s="12"/>
      <c r="B18" s="44">
        <v>529</v>
      </c>
      <c r="C18" s="20" t="s">
        <v>31</v>
      </c>
      <c r="D18" s="46">
        <v>300632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300632</v>
      </c>
      <c r="O18" s="47">
        <f t="shared" si="1"/>
        <v>5.2386777493160475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SUM(D20:D27)</f>
        <v>786790</v>
      </c>
      <c r="E19" s="31">
        <f t="shared" si="5"/>
        <v>4196163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178345013</v>
      </c>
      <c r="J19" s="31">
        <f t="shared" si="5"/>
        <v>4798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183332764</v>
      </c>
      <c r="O19" s="43">
        <f t="shared" si="1"/>
        <v>3194.6741248017843</v>
      </c>
      <c r="P19" s="10"/>
    </row>
    <row r="20" spans="1:16">
      <c r="A20" s="12"/>
      <c r="B20" s="44">
        <v>531</v>
      </c>
      <c r="C20" s="20" t="s">
        <v>33</v>
      </c>
      <c r="D20" s="46">
        <v>158415</v>
      </c>
      <c r="E20" s="46">
        <v>0</v>
      </c>
      <c r="F20" s="46">
        <v>0</v>
      </c>
      <c r="G20" s="46">
        <v>0</v>
      </c>
      <c r="H20" s="46">
        <v>0</v>
      </c>
      <c r="I20" s="46">
        <v>139253947</v>
      </c>
      <c r="J20" s="46">
        <v>4798</v>
      </c>
      <c r="K20" s="46">
        <v>0</v>
      </c>
      <c r="L20" s="46">
        <v>0</v>
      </c>
      <c r="M20" s="46">
        <v>0</v>
      </c>
      <c r="N20" s="46">
        <f t="shared" si="4"/>
        <v>139417160</v>
      </c>
      <c r="O20" s="47">
        <f t="shared" si="1"/>
        <v>2429.4206004844305</v>
      </c>
      <c r="P20" s="9"/>
    </row>
    <row r="21" spans="1:16">
      <c r="A21" s="12"/>
      <c r="B21" s="44">
        <v>533</v>
      </c>
      <c r="C21" s="20" t="s">
        <v>34</v>
      </c>
      <c r="D21" s="46">
        <v>79482</v>
      </c>
      <c r="E21" s="46">
        <v>0</v>
      </c>
      <c r="F21" s="46">
        <v>0</v>
      </c>
      <c r="G21" s="46">
        <v>0</v>
      </c>
      <c r="H21" s="46">
        <v>0</v>
      </c>
      <c r="I21" s="46">
        <v>5908823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6">SUM(D21:M21)</f>
        <v>5988305</v>
      </c>
      <c r="O21" s="47">
        <f t="shared" si="1"/>
        <v>104.34950424312126</v>
      </c>
      <c r="P21" s="9"/>
    </row>
    <row r="22" spans="1:16">
      <c r="A22" s="12"/>
      <c r="B22" s="44">
        <v>534</v>
      </c>
      <c r="C22" s="20" t="s">
        <v>35</v>
      </c>
      <c r="D22" s="46">
        <v>401083</v>
      </c>
      <c r="E22" s="46">
        <v>0</v>
      </c>
      <c r="F22" s="46">
        <v>0</v>
      </c>
      <c r="G22" s="46">
        <v>0</v>
      </c>
      <c r="H22" s="46">
        <v>0</v>
      </c>
      <c r="I22" s="46">
        <v>7882244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8283327</v>
      </c>
      <c r="O22" s="47">
        <f t="shared" si="1"/>
        <v>144.34152334152333</v>
      </c>
      <c r="P22" s="9"/>
    </row>
    <row r="23" spans="1:16">
      <c r="A23" s="12"/>
      <c r="B23" s="44">
        <v>535</v>
      </c>
      <c r="C23" s="20" t="s">
        <v>36</v>
      </c>
      <c r="D23" s="46">
        <v>61741</v>
      </c>
      <c r="E23" s="46">
        <v>0</v>
      </c>
      <c r="F23" s="46">
        <v>0</v>
      </c>
      <c r="G23" s="46">
        <v>0</v>
      </c>
      <c r="H23" s="46">
        <v>0</v>
      </c>
      <c r="I23" s="46">
        <v>12870480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12932221</v>
      </c>
      <c r="O23" s="47">
        <f t="shared" si="1"/>
        <v>225.35105511701258</v>
      </c>
      <c r="P23" s="9"/>
    </row>
    <row r="24" spans="1:16">
      <c r="A24" s="12"/>
      <c r="B24" s="44">
        <v>536</v>
      </c>
      <c r="C24" s="20" t="s">
        <v>37</v>
      </c>
      <c r="D24" s="46">
        <v>646</v>
      </c>
      <c r="E24" s="46">
        <v>0</v>
      </c>
      <c r="F24" s="46">
        <v>0</v>
      </c>
      <c r="G24" s="46">
        <v>0</v>
      </c>
      <c r="H24" s="46">
        <v>0</v>
      </c>
      <c r="I24" s="46">
        <v>9835621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9836267</v>
      </c>
      <c r="O24" s="47">
        <f t="shared" si="1"/>
        <v>171.40235593427082</v>
      </c>
      <c r="P24" s="9"/>
    </row>
    <row r="25" spans="1:16">
      <c r="A25" s="12"/>
      <c r="B25" s="44">
        <v>537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673315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673315</v>
      </c>
      <c r="O25" s="47">
        <f t="shared" si="1"/>
        <v>11.732883754160349</v>
      </c>
      <c r="P25" s="9"/>
    </row>
    <row r="26" spans="1:16">
      <c r="A26" s="12"/>
      <c r="B26" s="44">
        <v>538</v>
      </c>
      <c r="C26" s="20" t="s">
        <v>39</v>
      </c>
      <c r="D26" s="46">
        <v>70186</v>
      </c>
      <c r="E26" s="46">
        <v>4196163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4266349</v>
      </c>
      <c r="O26" s="47">
        <f t="shared" si="1"/>
        <v>74.343475003049477</v>
      </c>
      <c r="P26" s="9"/>
    </row>
    <row r="27" spans="1:16">
      <c r="A27" s="12"/>
      <c r="B27" s="44">
        <v>539</v>
      </c>
      <c r="C27" s="20" t="s">
        <v>40</v>
      </c>
      <c r="D27" s="46">
        <v>15237</v>
      </c>
      <c r="E27" s="46">
        <v>0</v>
      </c>
      <c r="F27" s="46">
        <v>0</v>
      </c>
      <c r="G27" s="46">
        <v>0</v>
      </c>
      <c r="H27" s="46">
        <v>0</v>
      </c>
      <c r="I27" s="46">
        <v>1920583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1935820</v>
      </c>
      <c r="O27" s="47">
        <f t="shared" si="1"/>
        <v>33.732726924216287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SUM(D29:D32)</f>
        <v>4993806</v>
      </c>
      <c r="E28" s="31">
        <f t="shared" si="7"/>
        <v>3630228</v>
      </c>
      <c r="F28" s="31">
        <f t="shared" si="7"/>
        <v>2783765</v>
      </c>
      <c r="G28" s="31">
        <f t="shared" si="7"/>
        <v>432176</v>
      </c>
      <c r="H28" s="31">
        <f t="shared" si="7"/>
        <v>0</v>
      </c>
      <c r="I28" s="31">
        <f t="shared" si="7"/>
        <v>5336629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5" si="8">SUM(D28:M28)</f>
        <v>17176604</v>
      </c>
      <c r="O28" s="43">
        <f t="shared" si="1"/>
        <v>299.31176050324984</v>
      </c>
      <c r="P28" s="10"/>
    </row>
    <row r="29" spans="1:16">
      <c r="A29" s="12"/>
      <c r="B29" s="44">
        <v>541</v>
      </c>
      <c r="C29" s="20" t="s">
        <v>42</v>
      </c>
      <c r="D29" s="46">
        <v>4436769</v>
      </c>
      <c r="E29" s="46">
        <v>3630228</v>
      </c>
      <c r="F29" s="46">
        <v>2783765</v>
      </c>
      <c r="G29" s="46">
        <v>432176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11282938</v>
      </c>
      <c r="O29" s="47">
        <f t="shared" si="1"/>
        <v>196.61139282415877</v>
      </c>
      <c r="P29" s="9"/>
    </row>
    <row r="30" spans="1:16">
      <c r="A30" s="12"/>
      <c r="B30" s="44">
        <v>542</v>
      </c>
      <c r="C30" s="20" t="s">
        <v>43</v>
      </c>
      <c r="D30" s="46">
        <v>8279</v>
      </c>
      <c r="E30" s="46">
        <v>0</v>
      </c>
      <c r="F30" s="46">
        <v>0</v>
      </c>
      <c r="G30" s="46">
        <v>0</v>
      </c>
      <c r="H30" s="46">
        <v>0</v>
      </c>
      <c r="I30" s="46">
        <v>2118046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2126325</v>
      </c>
      <c r="O30" s="47">
        <f t="shared" si="1"/>
        <v>37.052381201317374</v>
      </c>
      <c r="P30" s="9"/>
    </row>
    <row r="31" spans="1:16">
      <c r="A31" s="12"/>
      <c r="B31" s="44">
        <v>544</v>
      </c>
      <c r="C31" s="20" t="s">
        <v>44</v>
      </c>
      <c r="D31" s="46">
        <v>67483</v>
      </c>
      <c r="E31" s="46">
        <v>0</v>
      </c>
      <c r="F31" s="46">
        <v>0</v>
      </c>
      <c r="G31" s="46">
        <v>0</v>
      </c>
      <c r="H31" s="46">
        <v>0</v>
      </c>
      <c r="I31" s="46">
        <v>3218583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3286066</v>
      </c>
      <c r="O31" s="47">
        <f t="shared" si="1"/>
        <v>57.261505218952024</v>
      </c>
      <c r="P31" s="9"/>
    </row>
    <row r="32" spans="1:16">
      <c r="A32" s="12"/>
      <c r="B32" s="44">
        <v>549</v>
      </c>
      <c r="C32" s="20" t="s">
        <v>45</v>
      </c>
      <c r="D32" s="46">
        <v>481275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481275</v>
      </c>
      <c r="O32" s="47">
        <f t="shared" si="1"/>
        <v>8.3864812588216839</v>
      </c>
      <c r="P32" s="9"/>
    </row>
    <row r="33" spans="1:119" ht="15.75">
      <c r="A33" s="28" t="s">
        <v>46</v>
      </c>
      <c r="B33" s="29"/>
      <c r="C33" s="30"/>
      <c r="D33" s="31">
        <f t="shared" ref="D33:M33" si="9">SUM(D34:D35)</f>
        <v>1974081</v>
      </c>
      <c r="E33" s="31">
        <f t="shared" si="9"/>
        <v>87839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332851</v>
      </c>
      <c r="N33" s="31">
        <f t="shared" si="8"/>
        <v>2394771</v>
      </c>
      <c r="O33" s="43">
        <f t="shared" si="1"/>
        <v>41.730200219561922</v>
      </c>
      <c r="P33" s="10"/>
    </row>
    <row r="34" spans="1:119">
      <c r="A34" s="13"/>
      <c r="B34" s="45">
        <v>554</v>
      </c>
      <c r="C34" s="21" t="s">
        <v>47</v>
      </c>
      <c r="D34" s="46">
        <v>884056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884056</v>
      </c>
      <c r="O34" s="47">
        <f t="shared" si="1"/>
        <v>15.405161447714638</v>
      </c>
      <c r="P34" s="9"/>
    </row>
    <row r="35" spans="1:119">
      <c r="A35" s="13"/>
      <c r="B35" s="45">
        <v>559</v>
      </c>
      <c r="C35" s="21" t="s">
        <v>48</v>
      </c>
      <c r="D35" s="46">
        <v>1090025</v>
      </c>
      <c r="E35" s="46">
        <v>87839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332851</v>
      </c>
      <c r="N35" s="46">
        <f t="shared" si="8"/>
        <v>1510715</v>
      </c>
      <c r="O35" s="47">
        <f t="shared" si="1"/>
        <v>26.325038771847282</v>
      </c>
      <c r="P35" s="9"/>
    </row>
    <row r="36" spans="1:119" ht="15.75">
      <c r="A36" s="28" t="s">
        <v>51</v>
      </c>
      <c r="B36" s="29"/>
      <c r="C36" s="30"/>
      <c r="D36" s="31">
        <f t="shared" ref="D36:M36" si="10">SUM(D37:D40)</f>
        <v>4913192</v>
      </c>
      <c r="E36" s="31">
        <f t="shared" si="10"/>
        <v>0</v>
      </c>
      <c r="F36" s="31">
        <f t="shared" si="10"/>
        <v>0</v>
      </c>
      <c r="G36" s="31">
        <f t="shared" si="10"/>
        <v>546516</v>
      </c>
      <c r="H36" s="31">
        <f t="shared" si="10"/>
        <v>0</v>
      </c>
      <c r="I36" s="31">
        <f t="shared" si="10"/>
        <v>1677306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ref="N36:N44" si="11">SUM(D36:M36)</f>
        <v>7137014</v>
      </c>
      <c r="O36" s="43">
        <f t="shared" si="1"/>
        <v>124.36638960043216</v>
      </c>
      <c r="P36" s="9"/>
    </row>
    <row r="37" spans="1:119">
      <c r="A37" s="12"/>
      <c r="B37" s="44">
        <v>572</v>
      </c>
      <c r="C37" s="20" t="s">
        <v>52</v>
      </c>
      <c r="D37" s="46">
        <v>3396270</v>
      </c>
      <c r="E37" s="46">
        <v>0</v>
      </c>
      <c r="F37" s="46">
        <v>0</v>
      </c>
      <c r="G37" s="46">
        <v>546516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3942786</v>
      </c>
      <c r="O37" s="47">
        <f t="shared" si="1"/>
        <v>68.705211981807722</v>
      </c>
      <c r="P37" s="9"/>
    </row>
    <row r="38" spans="1:119">
      <c r="A38" s="12"/>
      <c r="B38" s="44">
        <v>574</v>
      </c>
      <c r="C38" s="20" t="s">
        <v>53</v>
      </c>
      <c r="D38" s="46">
        <v>93711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93711</v>
      </c>
      <c r="O38" s="47">
        <f t="shared" si="1"/>
        <v>1.6329656542422499</v>
      </c>
      <c r="P38" s="9"/>
    </row>
    <row r="39" spans="1:119">
      <c r="A39" s="12"/>
      <c r="B39" s="44">
        <v>575</v>
      </c>
      <c r="C39" s="20" t="s">
        <v>54</v>
      </c>
      <c r="D39" s="46">
        <v>1158573</v>
      </c>
      <c r="E39" s="46">
        <v>0</v>
      </c>
      <c r="F39" s="46">
        <v>0</v>
      </c>
      <c r="G39" s="46">
        <v>0</v>
      </c>
      <c r="H39" s="46">
        <v>0</v>
      </c>
      <c r="I39" s="46">
        <v>1677306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2835879</v>
      </c>
      <c r="O39" s="47">
        <f t="shared" si="1"/>
        <v>49.416749438026031</v>
      </c>
      <c r="P39" s="9"/>
    </row>
    <row r="40" spans="1:119">
      <c r="A40" s="12"/>
      <c r="B40" s="44">
        <v>579</v>
      </c>
      <c r="C40" s="20" t="s">
        <v>55</v>
      </c>
      <c r="D40" s="46">
        <v>264638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264638</v>
      </c>
      <c r="O40" s="47">
        <f t="shared" si="1"/>
        <v>4.6114625263561431</v>
      </c>
      <c r="P40" s="9"/>
    </row>
    <row r="41" spans="1:119" ht="15.75">
      <c r="A41" s="28" t="s">
        <v>58</v>
      </c>
      <c r="B41" s="29"/>
      <c r="C41" s="30"/>
      <c r="D41" s="31">
        <f t="shared" ref="D41:M41" si="12">SUM(D42:D43)</f>
        <v>3242064</v>
      </c>
      <c r="E41" s="31">
        <f t="shared" si="12"/>
        <v>1240616</v>
      </c>
      <c r="F41" s="31">
        <f t="shared" si="12"/>
        <v>88312</v>
      </c>
      <c r="G41" s="31">
        <f t="shared" si="12"/>
        <v>0</v>
      </c>
      <c r="H41" s="31">
        <f t="shared" si="12"/>
        <v>0</v>
      </c>
      <c r="I41" s="31">
        <f t="shared" si="12"/>
        <v>12492028</v>
      </c>
      <c r="J41" s="31">
        <f t="shared" si="12"/>
        <v>13334242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 t="shared" si="11"/>
        <v>30397262</v>
      </c>
      <c r="O41" s="43">
        <f t="shared" si="1"/>
        <v>529.68898879537176</v>
      </c>
      <c r="P41" s="9"/>
    </row>
    <row r="42" spans="1:119">
      <c r="A42" s="12"/>
      <c r="B42" s="44">
        <v>581</v>
      </c>
      <c r="C42" s="20" t="s">
        <v>56</v>
      </c>
      <c r="D42" s="46">
        <v>3241988</v>
      </c>
      <c r="E42" s="46">
        <v>1240616</v>
      </c>
      <c r="F42" s="46">
        <v>88312</v>
      </c>
      <c r="G42" s="46">
        <v>0</v>
      </c>
      <c r="H42" s="46">
        <v>0</v>
      </c>
      <c r="I42" s="46">
        <v>12492028</v>
      </c>
      <c r="J42" s="46">
        <v>25540</v>
      </c>
      <c r="K42" s="46">
        <v>0</v>
      </c>
      <c r="L42" s="46">
        <v>0</v>
      </c>
      <c r="M42" s="46">
        <v>0</v>
      </c>
      <c r="N42" s="46">
        <f t="shared" si="11"/>
        <v>17088484</v>
      </c>
      <c r="O42" s="47">
        <f t="shared" si="1"/>
        <v>297.77622109537003</v>
      </c>
      <c r="P42" s="9"/>
    </row>
    <row r="43" spans="1:119" ht="15.75" thickBot="1">
      <c r="A43" s="12"/>
      <c r="B43" s="44">
        <v>590</v>
      </c>
      <c r="C43" s="20" t="s">
        <v>57</v>
      </c>
      <c r="D43" s="46">
        <v>76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13308702</v>
      </c>
      <c r="K43" s="46">
        <v>0</v>
      </c>
      <c r="L43" s="46">
        <v>0</v>
      </c>
      <c r="M43" s="46">
        <v>0</v>
      </c>
      <c r="N43" s="46">
        <f t="shared" si="11"/>
        <v>13308778</v>
      </c>
      <c r="O43" s="47">
        <f t="shared" si="1"/>
        <v>231.91276770000175</v>
      </c>
      <c r="P43" s="9"/>
    </row>
    <row r="44" spans="1:119" ht="16.5" thickBot="1">
      <c r="A44" s="14" t="s">
        <v>10</v>
      </c>
      <c r="B44" s="23"/>
      <c r="C44" s="22"/>
      <c r="D44" s="15">
        <f>SUM(D5,D14,D19,D28,D33,D36,D41)</f>
        <v>68043244</v>
      </c>
      <c r="E44" s="15">
        <f t="shared" ref="E44:M44" si="13">SUM(E5,E14,E19,E28,E33,E36,E41)</f>
        <v>9154846</v>
      </c>
      <c r="F44" s="15">
        <f t="shared" si="13"/>
        <v>14836071</v>
      </c>
      <c r="G44" s="15">
        <f t="shared" si="13"/>
        <v>978692</v>
      </c>
      <c r="H44" s="15">
        <f t="shared" si="13"/>
        <v>0</v>
      </c>
      <c r="I44" s="15">
        <f t="shared" si="13"/>
        <v>197850976</v>
      </c>
      <c r="J44" s="15">
        <f t="shared" si="13"/>
        <v>13853043</v>
      </c>
      <c r="K44" s="15">
        <f t="shared" si="13"/>
        <v>19615196</v>
      </c>
      <c r="L44" s="15">
        <f t="shared" si="13"/>
        <v>0</v>
      </c>
      <c r="M44" s="15">
        <f t="shared" si="13"/>
        <v>332851</v>
      </c>
      <c r="N44" s="15">
        <f t="shared" si="11"/>
        <v>324664919</v>
      </c>
      <c r="O44" s="37">
        <f t="shared" si="1"/>
        <v>5657.4645651454166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38"/>
      <c r="B46" s="39"/>
      <c r="C46" s="39"/>
      <c r="D46" s="40"/>
      <c r="E46" s="40"/>
      <c r="F46" s="40"/>
      <c r="G46" s="40"/>
      <c r="H46" s="40"/>
      <c r="I46" s="40"/>
      <c r="J46" s="40"/>
      <c r="K46" s="40"/>
      <c r="L46" s="163" t="s">
        <v>99</v>
      </c>
      <c r="M46" s="163"/>
      <c r="N46" s="163"/>
      <c r="O46" s="41">
        <v>57387</v>
      </c>
    </row>
    <row r="47" spans="1:119">
      <c r="A47" s="164"/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2"/>
    </row>
    <row r="48" spans="1:119" ht="15.75" customHeight="1" thickBot="1">
      <c r="A48" s="165" t="s">
        <v>63</v>
      </c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5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60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14223708</v>
      </c>
      <c r="E5" s="26">
        <f t="shared" si="0"/>
        <v>0</v>
      </c>
      <c r="F5" s="26">
        <f t="shared" si="0"/>
        <v>12545420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10029874</v>
      </c>
      <c r="K5" s="26">
        <f t="shared" si="0"/>
        <v>17435779</v>
      </c>
      <c r="L5" s="26">
        <f t="shared" si="0"/>
        <v>0</v>
      </c>
      <c r="M5" s="26">
        <f t="shared" si="0"/>
        <v>0</v>
      </c>
      <c r="N5" s="27">
        <f>SUM(D5:M5)</f>
        <v>54234781</v>
      </c>
      <c r="O5" s="32">
        <f t="shared" ref="O5:O46" si="1">(N5/O$48)</f>
        <v>950.80347469364142</v>
      </c>
      <c r="P5" s="6"/>
    </row>
    <row r="6" spans="1:133">
      <c r="A6" s="12"/>
      <c r="B6" s="44">
        <v>511</v>
      </c>
      <c r="C6" s="20" t="s">
        <v>19</v>
      </c>
      <c r="D6" s="46">
        <v>187722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187722</v>
      </c>
      <c r="O6" s="47">
        <f t="shared" si="1"/>
        <v>3.291001209656212</v>
      </c>
      <c r="P6" s="9"/>
    </row>
    <row r="7" spans="1:133">
      <c r="A7" s="12"/>
      <c r="B7" s="44">
        <v>512</v>
      </c>
      <c r="C7" s="20" t="s">
        <v>20</v>
      </c>
      <c r="D7" s="46">
        <v>2652887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2652887</v>
      </c>
      <c r="O7" s="47">
        <f t="shared" si="1"/>
        <v>46.508423765361755</v>
      </c>
      <c r="P7" s="9"/>
    </row>
    <row r="8" spans="1:133">
      <c r="A8" s="12"/>
      <c r="B8" s="44">
        <v>513</v>
      </c>
      <c r="C8" s="20" t="s">
        <v>21</v>
      </c>
      <c r="D8" s="46">
        <v>3927006</v>
      </c>
      <c r="E8" s="46">
        <v>0</v>
      </c>
      <c r="F8" s="46">
        <v>12545420</v>
      </c>
      <c r="G8" s="46">
        <v>0</v>
      </c>
      <c r="H8" s="46">
        <v>0</v>
      </c>
      <c r="I8" s="46">
        <v>0</v>
      </c>
      <c r="J8" s="46">
        <v>8891596</v>
      </c>
      <c r="K8" s="46">
        <v>0</v>
      </c>
      <c r="L8" s="46">
        <v>0</v>
      </c>
      <c r="M8" s="46">
        <v>0</v>
      </c>
      <c r="N8" s="46">
        <f t="shared" si="2"/>
        <v>25364022</v>
      </c>
      <c r="O8" s="47">
        <f t="shared" si="1"/>
        <v>444.66299679178132</v>
      </c>
      <c r="P8" s="9"/>
    </row>
    <row r="9" spans="1:133">
      <c r="A9" s="12"/>
      <c r="B9" s="44">
        <v>514</v>
      </c>
      <c r="C9" s="20" t="s">
        <v>22</v>
      </c>
      <c r="D9" s="46">
        <v>484828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484828</v>
      </c>
      <c r="O9" s="47">
        <f t="shared" si="1"/>
        <v>8.4996406093862316</v>
      </c>
      <c r="P9" s="9"/>
    </row>
    <row r="10" spans="1:133">
      <c r="A10" s="12"/>
      <c r="B10" s="44">
        <v>515</v>
      </c>
      <c r="C10" s="20" t="s">
        <v>23</v>
      </c>
      <c r="D10" s="46">
        <v>1967423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1967423</v>
      </c>
      <c r="O10" s="47">
        <f t="shared" si="1"/>
        <v>34.491383390894271</v>
      </c>
      <c r="P10" s="9"/>
    </row>
    <row r="11" spans="1:133">
      <c r="A11" s="12"/>
      <c r="B11" s="44">
        <v>516</v>
      </c>
      <c r="C11" s="20" t="s">
        <v>65</v>
      </c>
      <c r="D11" s="46">
        <v>2493285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479285</v>
      </c>
      <c r="K11" s="46">
        <v>0</v>
      </c>
      <c r="L11" s="46">
        <v>0</v>
      </c>
      <c r="M11" s="46">
        <v>0</v>
      </c>
      <c r="N11" s="46">
        <f t="shared" si="2"/>
        <v>2972570</v>
      </c>
      <c r="O11" s="47">
        <f t="shared" si="1"/>
        <v>52.112866183972933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17435779</v>
      </c>
      <c r="L12" s="46">
        <v>0</v>
      </c>
      <c r="M12" s="46">
        <v>0</v>
      </c>
      <c r="N12" s="46">
        <f t="shared" si="2"/>
        <v>17435779</v>
      </c>
      <c r="O12" s="47">
        <f t="shared" si="1"/>
        <v>305.67099104153152</v>
      </c>
      <c r="P12" s="9"/>
    </row>
    <row r="13" spans="1:133">
      <c r="A13" s="12"/>
      <c r="B13" s="44">
        <v>519</v>
      </c>
      <c r="C13" s="20" t="s">
        <v>25</v>
      </c>
      <c r="D13" s="46">
        <v>2510557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658993</v>
      </c>
      <c r="K13" s="46">
        <v>0</v>
      </c>
      <c r="L13" s="46">
        <v>0</v>
      </c>
      <c r="M13" s="46">
        <v>0</v>
      </c>
      <c r="N13" s="46">
        <f t="shared" si="2"/>
        <v>3169550</v>
      </c>
      <c r="O13" s="47">
        <f t="shared" si="1"/>
        <v>55.566171701057137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SUM(D15:D18)</f>
        <v>38679471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6937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0" si="4">SUM(D14:M14)</f>
        <v>38686408</v>
      </c>
      <c r="O14" s="43">
        <f t="shared" si="1"/>
        <v>678.22106905559156</v>
      </c>
      <c r="P14" s="10"/>
    </row>
    <row r="15" spans="1:133">
      <c r="A15" s="12"/>
      <c r="B15" s="44">
        <v>521</v>
      </c>
      <c r="C15" s="20" t="s">
        <v>27</v>
      </c>
      <c r="D15" s="46">
        <v>22424999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6937</v>
      </c>
      <c r="K15" s="46">
        <v>0</v>
      </c>
      <c r="L15" s="46">
        <v>0</v>
      </c>
      <c r="M15" s="46">
        <v>0</v>
      </c>
      <c r="N15" s="46">
        <f t="shared" si="4"/>
        <v>22431936</v>
      </c>
      <c r="O15" s="47">
        <f t="shared" si="1"/>
        <v>393.25986571062919</v>
      </c>
      <c r="P15" s="9"/>
    </row>
    <row r="16" spans="1:133">
      <c r="A16" s="12"/>
      <c r="B16" s="44">
        <v>522</v>
      </c>
      <c r="C16" s="20" t="s">
        <v>28</v>
      </c>
      <c r="D16" s="46">
        <v>14471270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14471270</v>
      </c>
      <c r="O16" s="47">
        <f t="shared" si="1"/>
        <v>253.69944425939238</v>
      </c>
      <c r="P16" s="9"/>
    </row>
    <row r="17" spans="1:16">
      <c r="A17" s="12"/>
      <c r="B17" s="44">
        <v>524</v>
      </c>
      <c r="C17" s="20" t="s">
        <v>29</v>
      </c>
      <c r="D17" s="46">
        <v>1645816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1645816</v>
      </c>
      <c r="O17" s="47">
        <f t="shared" si="1"/>
        <v>28.853210848337159</v>
      </c>
      <c r="P17" s="9"/>
    </row>
    <row r="18" spans="1:16">
      <c r="A18" s="12"/>
      <c r="B18" s="44">
        <v>529</v>
      </c>
      <c r="C18" s="20" t="s">
        <v>31</v>
      </c>
      <c r="D18" s="46">
        <v>137386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137386</v>
      </c>
      <c r="O18" s="47">
        <f t="shared" si="1"/>
        <v>2.4085482372328677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SUM(D20:D27)</f>
        <v>20888</v>
      </c>
      <c r="E19" s="31">
        <f t="shared" si="5"/>
        <v>4850757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180554582</v>
      </c>
      <c r="J19" s="31">
        <f t="shared" si="5"/>
        <v>4973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185431200</v>
      </c>
      <c r="O19" s="43">
        <f t="shared" si="1"/>
        <v>3250.8406234112304</v>
      </c>
      <c r="P19" s="10"/>
    </row>
    <row r="20" spans="1:16">
      <c r="A20" s="12"/>
      <c r="B20" s="44">
        <v>531</v>
      </c>
      <c r="C20" s="20" t="s">
        <v>33</v>
      </c>
      <c r="D20" s="46">
        <v>7150</v>
      </c>
      <c r="E20" s="46">
        <v>0</v>
      </c>
      <c r="F20" s="46">
        <v>0</v>
      </c>
      <c r="G20" s="46">
        <v>0</v>
      </c>
      <c r="H20" s="46">
        <v>0</v>
      </c>
      <c r="I20" s="46">
        <v>142929876</v>
      </c>
      <c r="J20" s="46">
        <v>4973</v>
      </c>
      <c r="K20" s="46">
        <v>0</v>
      </c>
      <c r="L20" s="46">
        <v>0</v>
      </c>
      <c r="M20" s="46">
        <v>0</v>
      </c>
      <c r="N20" s="46">
        <f t="shared" si="4"/>
        <v>142941999</v>
      </c>
      <c r="O20" s="47">
        <f t="shared" si="1"/>
        <v>2505.9518416577548</v>
      </c>
      <c r="P20" s="9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5807714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6">SUM(D21:M21)</f>
        <v>5807714</v>
      </c>
      <c r="O21" s="47">
        <f t="shared" si="1"/>
        <v>101.81648288073491</v>
      </c>
      <c r="P21" s="9"/>
    </row>
    <row r="22" spans="1:16">
      <c r="A22" s="12"/>
      <c r="B22" s="44">
        <v>534</v>
      </c>
      <c r="C22" s="20" t="s">
        <v>35</v>
      </c>
      <c r="D22" s="46">
        <v>12913</v>
      </c>
      <c r="E22" s="46">
        <v>0</v>
      </c>
      <c r="F22" s="46">
        <v>0</v>
      </c>
      <c r="G22" s="46">
        <v>0</v>
      </c>
      <c r="H22" s="46">
        <v>0</v>
      </c>
      <c r="I22" s="46">
        <v>8403943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8416856</v>
      </c>
      <c r="O22" s="47">
        <f t="shared" si="1"/>
        <v>147.55800213881244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12954232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12954232</v>
      </c>
      <c r="O23" s="47">
        <f t="shared" si="1"/>
        <v>227.10387265300398</v>
      </c>
      <c r="P23" s="9"/>
    </row>
    <row r="24" spans="1:16">
      <c r="A24" s="12"/>
      <c r="B24" s="44">
        <v>536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8691381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8691381</v>
      </c>
      <c r="O24" s="47">
        <f t="shared" si="1"/>
        <v>152.37076839466349</v>
      </c>
      <c r="P24" s="9"/>
    </row>
    <row r="25" spans="1:16">
      <c r="A25" s="12"/>
      <c r="B25" s="44">
        <v>537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49362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49362</v>
      </c>
      <c r="O25" s="47">
        <f t="shared" si="1"/>
        <v>0.86537753545695206</v>
      </c>
      <c r="P25" s="9"/>
    </row>
    <row r="26" spans="1:16">
      <c r="A26" s="12"/>
      <c r="B26" s="44">
        <v>538</v>
      </c>
      <c r="C26" s="20" t="s">
        <v>39</v>
      </c>
      <c r="D26" s="46">
        <v>825</v>
      </c>
      <c r="E26" s="46">
        <v>4850757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4851582</v>
      </c>
      <c r="O26" s="47">
        <f t="shared" si="1"/>
        <v>85.054294279553304</v>
      </c>
      <c r="P26" s="9"/>
    </row>
    <row r="27" spans="1:16">
      <c r="A27" s="12"/>
      <c r="B27" s="44">
        <v>539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1718074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1718074</v>
      </c>
      <c r="O27" s="47">
        <f t="shared" si="1"/>
        <v>30.119983871250504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SUM(D29:D32)</f>
        <v>4128602</v>
      </c>
      <c r="E28" s="31">
        <f t="shared" si="7"/>
        <v>3781294</v>
      </c>
      <c r="F28" s="31">
        <f t="shared" si="7"/>
        <v>1863580</v>
      </c>
      <c r="G28" s="31">
        <f t="shared" si="7"/>
        <v>1469139</v>
      </c>
      <c r="H28" s="31">
        <f t="shared" si="7"/>
        <v>0</v>
      </c>
      <c r="I28" s="31">
        <f t="shared" si="7"/>
        <v>4857419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6" si="8">SUM(D28:M28)</f>
        <v>16100034</v>
      </c>
      <c r="O28" s="43">
        <f t="shared" si="1"/>
        <v>282.25371224207151</v>
      </c>
      <c r="P28" s="10"/>
    </row>
    <row r="29" spans="1:16">
      <c r="A29" s="12"/>
      <c r="B29" s="44">
        <v>541</v>
      </c>
      <c r="C29" s="20" t="s">
        <v>42</v>
      </c>
      <c r="D29" s="46">
        <v>1544828</v>
      </c>
      <c r="E29" s="46">
        <v>3781294</v>
      </c>
      <c r="F29" s="46">
        <v>1863580</v>
      </c>
      <c r="G29" s="46">
        <v>1469139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8658841</v>
      </c>
      <c r="O29" s="47">
        <f t="shared" si="1"/>
        <v>151.80030153749058</v>
      </c>
      <c r="P29" s="9"/>
    </row>
    <row r="30" spans="1:16">
      <c r="A30" s="12"/>
      <c r="B30" s="44">
        <v>542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2133710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2133710</v>
      </c>
      <c r="O30" s="47">
        <f t="shared" si="1"/>
        <v>37.406602268543679</v>
      </c>
      <c r="P30" s="9"/>
    </row>
    <row r="31" spans="1:16">
      <c r="A31" s="12"/>
      <c r="B31" s="44">
        <v>544</v>
      </c>
      <c r="C31" s="20" t="s">
        <v>44</v>
      </c>
      <c r="D31" s="46">
        <v>8932</v>
      </c>
      <c r="E31" s="46">
        <v>0</v>
      </c>
      <c r="F31" s="46">
        <v>0</v>
      </c>
      <c r="G31" s="46">
        <v>0</v>
      </c>
      <c r="H31" s="46">
        <v>0</v>
      </c>
      <c r="I31" s="46">
        <v>2723709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2732641</v>
      </c>
      <c r="O31" s="47">
        <f t="shared" si="1"/>
        <v>47.906611034168407</v>
      </c>
      <c r="P31" s="9"/>
    </row>
    <row r="32" spans="1:16">
      <c r="A32" s="12"/>
      <c r="B32" s="44">
        <v>549</v>
      </c>
      <c r="C32" s="20" t="s">
        <v>45</v>
      </c>
      <c r="D32" s="46">
        <v>2574842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2574842</v>
      </c>
      <c r="O32" s="47">
        <f t="shared" si="1"/>
        <v>45.140197401868832</v>
      </c>
      <c r="P32" s="9"/>
    </row>
    <row r="33" spans="1:119" ht="15.75">
      <c r="A33" s="28" t="s">
        <v>46</v>
      </c>
      <c r="B33" s="29"/>
      <c r="C33" s="30"/>
      <c r="D33" s="31">
        <f t="shared" ref="D33:M33" si="9">SUM(D34:D35)</f>
        <v>2107963</v>
      </c>
      <c r="E33" s="31">
        <f t="shared" si="9"/>
        <v>113864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84936</v>
      </c>
      <c r="N33" s="31">
        <f t="shared" si="8"/>
        <v>2306763</v>
      </c>
      <c r="O33" s="43">
        <f t="shared" si="1"/>
        <v>40.440437579986323</v>
      </c>
      <c r="P33" s="10"/>
    </row>
    <row r="34" spans="1:119">
      <c r="A34" s="13"/>
      <c r="B34" s="45">
        <v>554</v>
      </c>
      <c r="C34" s="21" t="s">
        <v>47</v>
      </c>
      <c r="D34" s="46">
        <v>1125888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1125888</v>
      </c>
      <c r="O34" s="47">
        <f t="shared" si="1"/>
        <v>19.738223383180518</v>
      </c>
      <c r="P34" s="9"/>
    </row>
    <row r="35" spans="1:119">
      <c r="A35" s="13"/>
      <c r="B35" s="45">
        <v>559</v>
      </c>
      <c r="C35" s="21" t="s">
        <v>48</v>
      </c>
      <c r="D35" s="46">
        <v>982075</v>
      </c>
      <c r="E35" s="46">
        <v>113864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84936</v>
      </c>
      <c r="N35" s="46">
        <f t="shared" si="8"/>
        <v>1180875</v>
      </c>
      <c r="O35" s="47">
        <f t="shared" si="1"/>
        <v>20.702214196805805</v>
      </c>
      <c r="P35" s="9"/>
    </row>
    <row r="36" spans="1:119" ht="15.75">
      <c r="A36" s="28" t="s">
        <v>49</v>
      </c>
      <c r="B36" s="29"/>
      <c r="C36" s="30"/>
      <c r="D36" s="31">
        <f t="shared" ref="D36:M36" si="10">SUM(D37:D37)</f>
        <v>284499</v>
      </c>
      <c r="E36" s="31">
        <f t="shared" si="10"/>
        <v>0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284499</v>
      </c>
      <c r="O36" s="43">
        <f t="shared" si="1"/>
        <v>4.9876229378867833</v>
      </c>
      <c r="P36" s="10"/>
    </row>
    <row r="37" spans="1:119">
      <c r="A37" s="12"/>
      <c r="B37" s="44">
        <v>569</v>
      </c>
      <c r="C37" s="20" t="s">
        <v>50</v>
      </c>
      <c r="D37" s="46">
        <v>284499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2" si="11">SUM(D37:M37)</f>
        <v>284499</v>
      </c>
      <c r="O37" s="47">
        <f t="shared" si="1"/>
        <v>4.9876229378867833</v>
      </c>
      <c r="P37" s="9"/>
    </row>
    <row r="38" spans="1:119" ht="15.75">
      <c r="A38" s="28" t="s">
        <v>51</v>
      </c>
      <c r="B38" s="29"/>
      <c r="C38" s="30"/>
      <c r="D38" s="31">
        <f t="shared" ref="D38:M38" si="12">SUM(D39:D42)</f>
        <v>4887295</v>
      </c>
      <c r="E38" s="31">
        <f t="shared" si="12"/>
        <v>0</v>
      </c>
      <c r="F38" s="31">
        <f t="shared" si="12"/>
        <v>0</v>
      </c>
      <c r="G38" s="31">
        <f t="shared" si="12"/>
        <v>680067</v>
      </c>
      <c r="H38" s="31">
        <f t="shared" si="12"/>
        <v>0</v>
      </c>
      <c r="I38" s="31">
        <f t="shared" si="12"/>
        <v>1838580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7405942</v>
      </c>
      <c r="O38" s="43">
        <f t="shared" si="1"/>
        <v>129.83541663014324</v>
      </c>
      <c r="P38" s="9"/>
    </row>
    <row r="39" spans="1:119">
      <c r="A39" s="12"/>
      <c r="B39" s="44">
        <v>572</v>
      </c>
      <c r="C39" s="20" t="s">
        <v>52</v>
      </c>
      <c r="D39" s="46">
        <v>3531237</v>
      </c>
      <c r="E39" s="46">
        <v>0</v>
      </c>
      <c r="F39" s="46">
        <v>0</v>
      </c>
      <c r="G39" s="46">
        <v>680067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4211304</v>
      </c>
      <c r="O39" s="47">
        <f t="shared" si="1"/>
        <v>73.829420942830595</v>
      </c>
      <c r="P39" s="9"/>
    </row>
    <row r="40" spans="1:119">
      <c r="A40" s="12"/>
      <c r="B40" s="44">
        <v>574</v>
      </c>
      <c r="C40" s="20" t="s">
        <v>53</v>
      </c>
      <c r="D40" s="46">
        <v>55533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55533</v>
      </c>
      <c r="O40" s="47">
        <f t="shared" si="1"/>
        <v>0.97356287582616008</v>
      </c>
      <c r="P40" s="9"/>
    </row>
    <row r="41" spans="1:119">
      <c r="A41" s="12"/>
      <c r="B41" s="44">
        <v>575</v>
      </c>
      <c r="C41" s="20" t="s">
        <v>54</v>
      </c>
      <c r="D41" s="46">
        <v>1155586</v>
      </c>
      <c r="E41" s="46">
        <v>0</v>
      </c>
      <c r="F41" s="46">
        <v>0</v>
      </c>
      <c r="G41" s="46">
        <v>0</v>
      </c>
      <c r="H41" s="46">
        <v>0</v>
      </c>
      <c r="I41" s="46">
        <v>1838580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2994166</v>
      </c>
      <c r="O41" s="47">
        <f t="shared" si="1"/>
        <v>52.49147104714153</v>
      </c>
      <c r="P41" s="9"/>
    </row>
    <row r="42" spans="1:119">
      <c r="A42" s="12"/>
      <c r="B42" s="44">
        <v>579</v>
      </c>
      <c r="C42" s="20" t="s">
        <v>55</v>
      </c>
      <c r="D42" s="46">
        <v>144939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144939</v>
      </c>
      <c r="O42" s="47">
        <f t="shared" si="1"/>
        <v>2.5409617643449449</v>
      </c>
      <c r="P42" s="9"/>
    </row>
    <row r="43" spans="1:119" ht="15.75">
      <c r="A43" s="28" t="s">
        <v>58</v>
      </c>
      <c r="B43" s="29"/>
      <c r="C43" s="30"/>
      <c r="D43" s="31">
        <f t="shared" ref="D43:M43" si="13">SUM(D44:D45)</f>
        <v>7917060</v>
      </c>
      <c r="E43" s="31">
        <f t="shared" si="13"/>
        <v>2271397</v>
      </c>
      <c r="F43" s="31">
        <f t="shared" si="13"/>
        <v>92497</v>
      </c>
      <c r="G43" s="31">
        <f t="shared" si="13"/>
        <v>0</v>
      </c>
      <c r="H43" s="31">
        <f t="shared" si="13"/>
        <v>0</v>
      </c>
      <c r="I43" s="31">
        <f t="shared" si="13"/>
        <v>12399636</v>
      </c>
      <c r="J43" s="31">
        <f t="shared" si="13"/>
        <v>6907580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29588170</v>
      </c>
      <c r="O43" s="43">
        <f t="shared" si="1"/>
        <v>518.71758910257529</v>
      </c>
      <c r="P43" s="9"/>
    </row>
    <row r="44" spans="1:119">
      <c r="A44" s="12"/>
      <c r="B44" s="44">
        <v>581</v>
      </c>
      <c r="C44" s="20" t="s">
        <v>56</v>
      </c>
      <c r="D44" s="46">
        <v>3238566</v>
      </c>
      <c r="E44" s="46">
        <v>2271397</v>
      </c>
      <c r="F44" s="46">
        <v>92497</v>
      </c>
      <c r="G44" s="46">
        <v>0</v>
      </c>
      <c r="H44" s="46">
        <v>0</v>
      </c>
      <c r="I44" s="46">
        <v>12399636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18002096</v>
      </c>
      <c r="O44" s="47">
        <f t="shared" si="1"/>
        <v>315.59923563752386</v>
      </c>
      <c r="P44" s="9"/>
    </row>
    <row r="45" spans="1:119" ht="15.75" thickBot="1">
      <c r="A45" s="12"/>
      <c r="B45" s="44">
        <v>590</v>
      </c>
      <c r="C45" s="20" t="s">
        <v>57</v>
      </c>
      <c r="D45" s="46">
        <v>4678494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6907580</v>
      </c>
      <c r="K45" s="46">
        <v>0</v>
      </c>
      <c r="L45" s="46">
        <v>0</v>
      </c>
      <c r="M45" s="46">
        <v>0</v>
      </c>
      <c r="N45" s="46">
        <f>SUM(D45:M45)</f>
        <v>11586074</v>
      </c>
      <c r="O45" s="47">
        <f t="shared" si="1"/>
        <v>203.11835346505146</v>
      </c>
      <c r="P45" s="9"/>
    </row>
    <row r="46" spans="1:119" ht="16.5" thickBot="1">
      <c r="A46" s="14" t="s">
        <v>10</v>
      </c>
      <c r="B46" s="23"/>
      <c r="C46" s="22"/>
      <c r="D46" s="15">
        <f t="shared" ref="D46:M46" si="14">SUM(D5,D14,D19,D28,D33,D36,D38,D43)</f>
        <v>72249486</v>
      </c>
      <c r="E46" s="15">
        <f t="shared" si="14"/>
        <v>11017312</v>
      </c>
      <c r="F46" s="15">
        <f t="shared" si="14"/>
        <v>14501497</v>
      </c>
      <c r="G46" s="15">
        <f t="shared" si="14"/>
        <v>2149206</v>
      </c>
      <c r="H46" s="15">
        <f t="shared" si="14"/>
        <v>0</v>
      </c>
      <c r="I46" s="15">
        <f t="shared" si="14"/>
        <v>199650217</v>
      </c>
      <c r="J46" s="15">
        <f t="shared" si="14"/>
        <v>16949364</v>
      </c>
      <c r="K46" s="15">
        <f t="shared" si="14"/>
        <v>17435779</v>
      </c>
      <c r="L46" s="15">
        <f t="shared" si="14"/>
        <v>0</v>
      </c>
      <c r="M46" s="15">
        <f t="shared" si="14"/>
        <v>84936</v>
      </c>
      <c r="N46" s="15">
        <f>SUM(D46:M46)</f>
        <v>334037797</v>
      </c>
      <c r="O46" s="37">
        <f t="shared" si="1"/>
        <v>5856.0999456531263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38"/>
      <c r="B48" s="39"/>
      <c r="C48" s="39"/>
      <c r="D48" s="40"/>
      <c r="E48" s="40"/>
      <c r="F48" s="40"/>
      <c r="G48" s="40"/>
      <c r="H48" s="40"/>
      <c r="I48" s="40"/>
      <c r="J48" s="40"/>
      <c r="K48" s="40"/>
      <c r="L48" s="163" t="s">
        <v>95</v>
      </c>
      <c r="M48" s="163"/>
      <c r="N48" s="163"/>
      <c r="O48" s="41">
        <v>57041</v>
      </c>
    </row>
    <row r="49" spans="1:15">
      <c r="A49" s="164"/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2"/>
    </row>
    <row r="50" spans="1:15" ht="15.75" customHeight="1" thickBot="1">
      <c r="A50" s="165" t="s">
        <v>63</v>
      </c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5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7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60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12094365</v>
      </c>
      <c r="E5" s="26">
        <f t="shared" ref="E5:M5" si="0">SUM(E6:E14)</f>
        <v>0</v>
      </c>
      <c r="F5" s="26">
        <f t="shared" si="0"/>
        <v>3289832</v>
      </c>
      <c r="G5" s="26">
        <f t="shared" si="0"/>
        <v>1250</v>
      </c>
      <c r="H5" s="26">
        <f t="shared" si="0"/>
        <v>0</v>
      </c>
      <c r="I5" s="26">
        <f t="shared" si="0"/>
        <v>0</v>
      </c>
      <c r="J5" s="26">
        <f t="shared" si="0"/>
        <v>7700876</v>
      </c>
      <c r="K5" s="26">
        <f t="shared" si="0"/>
        <v>15725330</v>
      </c>
      <c r="L5" s="26">
        <f t="shared" si="0"/>
        <v>0</v>
      </c>
      <c r="M5" s="26">
        <f t="shared" si="0"/>
        <v>0</v>
      </c>
      <c r="N5" s="27">
        <f>SUM(D5:M5)</f>
        <v>38811653</v>
      </c>
      <c r="O5" s="32">
        <f t="shared" ref="O5:O68" si="1">(N5/O$76)</f>
        <v>686.38523300026532</v>
      </c>
      <c r="P5" s="6"/>
    </row>
    <row r="6" spans="1:133">
      <c r="A6" s="12"/>
      <c r="B6" s="44">
        <v>511</v>
      </c>
      <c r="C6" s="20" t="s">
        <v>19</v>
      </c>
      <c r="D6" s="46">
        <v>174411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174411</v>
      </c>
      <c r="O6" s="47">
        <f t="shared" si="1"/>
        <v>3.0844637014766998</v>
      </c>
      <c r="P6" s="9"/>
    </row>
    <row r="7" spans="1:133">
      <c r="A7" s="12"/>
      <c r="B7" s="44">
        <v>512</v>
      </c>
      <c r="C7" s="20" t="s">
        <v>20</v>
      </c>
      <c r="D7" s="46">
        <v>2749440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12491</v>
      </c>
      <c r="K7" s="46">
        <v>0</v>
      </c>
      <c r="L7" s="46">
        <v>0</v>
      </c>
      <c r="M7" s="46">
        <v>0</v>
      </c>
      <c r="N7" s="46">
        <f t="shared" ref="N7:N14" si="2">SUM(D7:M7)</f>
        <v>2761931</v>
      </c>
      <c r="O7" s="47">
        <f t="shared" si="1"/>
        <v>48.844831550092849</v>
      </c>
      <c r="P7" s="9"/>
    </row>
    <row r="8" spans="1:133">
      <c r="A8" s="12"/>
      <c r="B8" s="44">
        <v>513</v>
      </c>
      <c r="C8" s="20" t="s">
        <v>21</v>
      </c>
      <c r="D8" s="46">
        <v>3807212</v>
      </c>
      <c r="E8" s="46">
        <v>0</v>
      </c>
      <c r="F8" s="46">
        <v>3289832</v>
      </c>
      <c r="G8" s="46">
        <v>1250</v>
      </c>
      <c r="H8" s="46">
        <v>0</v>
      </c>
      <c r="I8" s="46">
        <v>0</v>
      </c>
      <c r="J8" s="46">
        <v>7656226</v>
      </c>
      <c r="K8" s="46">
        <v>0</v>
      </c>
      <c r="L8" s="46">
        <v>0</v>
      </c>
      <c r="M8" s="46">
        <v>0</v>
      </c>
      <c r="N8" s="46">
        <f t="shared" si="2"/>
        <v>14754520</v>
      </c>
      <c r="O8" s="47">
        <f t="shared" si="1"/>
        <v>260.93412326465648</v>
      </c>
      <c r="P8" s="9"/>
    </row>
    <row r="9" spans="1:133">
      <c r="A9" s="12"/>
      <c r="B9" s="44">
        <v>514</v>
      </c>
      <c r="C9" s="20" t="s">
        <v>22</v>
      </c>
      <c r="D9" s="46">
        <v>560399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560399</v>
      </c>
      <c r="O9" s="47">
        <f t="shared" si="1"/>
        <v>9.910672915377134</v>
      </c>
      <c r="P9" s="9"/>
    </row>
    <row r="10" spans="1:133">
      <c r="A10" s="12"/>
      <c r="B10" s="44">
        <v>515</v>
      </c>
      <c r="C10" s="20" t="s">
        <v>23</v>
      </c>
      <c r="D10" s="46">
        <v>2015376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2015376</v>
      </c>
      <c r="O10" s="47">
        <f t="shared" si="1"/>
        <v>35.641984260323639</v>
      </c>
      <c r="P10" s="9"/>
    </row>
    <row r="11" spans="1:133">
      <c r="A11" s="12"/>
      <c r="B11" s="44">
        <v>516</v>
      </c>
      <c r="C11" s="20" t="s">
        <v>65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0</v>
      </c>
      <c r="O11" s="47">
        <f t="shared" si="1"/>
        <v>0</v>
      </c>
      <c r="P11" s="9"/>
    </row>
    <row r="12" spans="1:133">
      <c r="A12" s="12"/>
      <c r="B12" s="44">
        <v>517</v>
      </c>
      <c r="C12" s="20" t="s">
        <v>66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0</v>
      </c>
      <c r="O12" s="47">
        <f t="shared" si="1"/>
        <v>0</v>
      </c>
      <c r="P12" s="9"/>
    </row>
    <row r="13" spans="1:133">
      <c r="A13" s="12"/>
      <c r="B13" s="44">
        <v>518</v>
      </c>
      <c r="C13" s="20" t="s">
        <v>24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15725330</v>
      </c>
      <c r="L13" s="46">
        <v>0</v>
      </c>
      <c r="M13" s="46">
        <v>0</v>
      </c>
      <c r="N13" s="46">
        <f t="shared" si="2"/>
        <v>15725330</v>
      </c>
      <c r="O13" s="47">
        <f t="shared" si="1"/>
        <v>278.10292687240252</v>
      </c>
      <c r="P13" s="9"/>
    </row>
    <row r="14" spans="1:133">
      <c r="A14" s="12"/>
      <c r="B14" s="44">
        <v>519</v>
      </c>
      <c r="C14" s="20" t="s">
        <v>25</v>
      </c>
      <c r="D14" s="46">
        <v>2787527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32159</v>
      </c>
      <c r="K14" s="46">
        <v>0</v>
      </c>
      <c r="L14" s="46">
        <v>0</v>
      </c>
      <c r="M14" s="46">
        <v>0</v>
      </c>
      <c r="N14" s="46">
        <f t="shared" si="2"/>
        <v>2819686</v>
      </c>
      <c r="O14" s="47">
        <f t="shared" si="1"/>
        <v>49.866230435935982</v>
      </c>
      <c r="P14" s="9"/>
    </row>
    <row r="15" spans="1:133" ht="15.75">
      <c r="A15" s="28" t="s">
        <v>26</v>
      </c>
      <c r="B15" s="29"/>
      <c r="C15" s="30"/>
      <c r="D15" s="31">
        <f>SUM(D16:D24)</f>
        <v>37183217</v>
      </c>
      <c r="E15" s="31">
        <f t="shared" ref="E15:M15" si="3">SUM(E16:E24)</f>
        <v>0</v>
      </c>
      <c r="F15" s="31">
        <f t="shared" si="3"/>
        <v>0</v>
      </c>
      <c r="G15" s="31">
        <f t="shared" si="3"/>
        <v>0</v>
      </c>
      <c r="H15" s="31">
        <f t="shared" si="3"/>
        <v>0</v>
      </c>
      <c r="I15" s="31">
        <f t="shared" si="3"/>
        <v>0</v>
      </c>
      <c r="J15" s="31">
        <f t="shared" si="3"/>
        <v>6780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>SUM(D15:M15)</f>
        <v>37189997</v>
      </c>
      <c r="O15" s="43">
        <f t="shared" si="1"/>
        <v>657.70619860288264</v>
      </c>
      <c r="P15" s="10"/>
    </row>
    <row r="16" spans="1:133">
      <c r="A16" s="12"/>
      <c r="B16" s="44">
        <v>521</v>
      </c>
      <c r="C16" s="20" t="s">
        <v>27</v>
      </c>
      <c r="D16" s="46">
        <v>21756029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6780</v>
      </c>
      <c r="K16" s="46">
        <v>0</v>
      </c>
      <c r="L16" s="46">
        <v>0</v>
      </c>
      <c r="M16" s="46">
        <v>0</v>
      </c>
      <c r="N16" s="46">
        <f>SUM(D16:M16)</f>
        <v>21762809</v>
      </c>
      <c r="O16" s="47">
        <f t="shared" si="1"/>
        <v>384.87592183216907</v>
      </c>
      <c r="P16" s="9"/>
    </row>
    <row r="17" spans="1:16">
      <c r="A17" s="12"/>
      <c r="B17" s="44">
        <v>522</v>
      </c>
      <c r="C17" s="20" t="s">
        <v>28</v>
      </c>
      <c r="D17" s="46">
        <v>14001795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4" si="4">SUM(D17:M17)</f>
        <v>14001795</v>
      </c>
      <c r="O17" s="47">
        <f t="shared" si="1"/>
        <v>247.6221593421169</v>
      </c>
      <c r="P17" s="9"/>
    </row>
    <row r="18" spans="1:16">
      <c r="A18" s="12"/>
      <c r="B18" s="44">
        <v>523</v>
      </c>
      <c r="C18" s="20" t="s">
        <v>67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0</v>
      </c>
      <c r="O18" s="47">
        <f t="shared" si="1"/>
        <v>0</v>
      </c>
      <c r="P18" s="9"/>
    </row>
    <row r="19" spans="1:16">
      <c r="A19" s="12"/>
      <c r="B19" s="44">
        <v>524</v>
      </c>
      <c r="C19" s="20" t="s">
        <v>29</v>
      </c>
      <c r="D19" s="46">
        <v>1425393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1425393</v>
      </c>
      <c r="O19" s="47">
        <f t="shared" si="1"/>
        <v>25.208117428596694</v>
      </c>
      <c r="P19" s="9"/>
    </row>
    <row r="20" spans="1:16">
      <c r="A20" s="12"/>
      <c r="B20" s="44">
        <v>525</v>
      </c>
      <c r="C20" s="20" t="s">
        <v>30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0</v>
      </c>
      <c r="O20" s="47">
        <f t="shared" si="1"/>
        <v>0</v>
      </c>
      <c r="P20" s="9"/>
    </row>
    <row r="21" spans="1:16">
      <c r="A21" s="12"/>
      <c r="B21" s="44">
        <v>526</v>
      </c>
      <c r="C21" s="20" t="s">
        <v>68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0</v>
      </c>
      <c r="O21" s="47">
        <f t="shared" si="1"/>
        <v>0</v>
      </c>
      <c r="P21" s="9"/>
    </row>
    <row r="22" spans="1:16">
      <c r="A22" s="12"/>
      <c r="B22" s="44">
        <v>527</v>
      </c>
      <c r="C22" s="20" t="s">
        <v>69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0</v>
      </c>
      <c r="O22" s="47">
        <f t="shared" si="1"/>
        <v>0</v>
      </c>
      <c r="P22" s="9"/>
    </row>
    <row r="23" spans="1:16">
      <c r="A23" s="12"/>
      <c r="B23" s="44">
        <v>528</v>
      </c>
      <c r="C23" s="20" t="s">
        <v>70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0</v>
      </c>
      <c r="O23" s="47">
        <f t="shared" si="1"/>
        <v>0</v>
      </c>
      <c r="P23" s="9"/>
    </row>
    <row r="24" spans="1:16">
      <c r="A24" s="12"/>
      <c r="B24" s="44">
        <v>529</v>
      </c>
      <c r="C24" s="20" t="s">
        <v>31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0</v>
      </c>
      <c r="O24" s="47">
        <f t="shared" si="1"/>
        <v>0</v>
      </c>
      <c r="P24" s="9"/>
    </row>
    <row r="25" spans="1:16" ht="15.75">
      <c r="A25" s="28" t="s">
        <v>32</v>
      </c>
      <c r="B25" s="29"/>
      <c r="C25" s="30"/>
      <c r="D25" s="31">
        <f>SUM(D26:D34)</f>
        <v>1146353</v>
      </c>
      <c r="E25" s="31">
        <f t="shared" ref="E25:M25" si="5">SUM(E26:E34)</f>
        <v>3726947</v>
      </c>
      <c r="F25" s="31">
        <f t="shared" si="5"/>
        <v>0</v>
      </c>
      <c r="G25" s="31">
        <f t="shared" si="5"/>
        <v>4719</v>
      </c>
      <c r="H25" s="31">
        <f t="shared" si="5"/>
        <v>0</v>
      </c>
      <c r="I25" s="31">
        <f t="shared" si="5"/>
        <v>183886310</v>
      </c>
      <c r="J25" s="31">
        <f t="shared" si="5"/>
        <v>4973</v>
      </c>
      <c r="K25" s="31">
        <f t="shared" si="5"/>
        <v>0</v>
      </c>
      <c r="L25" s="31">
        <f t="shared" si="5"/>
        <v>0</v>
      </c>
      <c r="M25" s="31">
        <f t="shared" si="5"/>
        <v>0</v>
      </c>
      <c r="N25" s="42">
        <f>SUM(D25:M25)</f>
        <v>188769302</v>
      </c>
      <c r="O25" s="43">
        <f t="shared" si="1"/>
        <v>3338.3906976744188</v>
      </c>
      <c r="P25" s="10"/>
    </row>
    <row r="26" spans="1:16">
      <c r="A26" s="12"/>
      <c r="B26" s="44">
        <v>531</v>
      </c>
      <c r="C26" s="20" t="s">
        <v>33</v>
      </c>
      <c r="D26" s="46">
        <v>623946</v>
      </c>
      <c r="E26" s="46">
        <v>0</v>
      </c>
      <c r="F26" s="46">
        <v>0</v>
      </c>
      <c r="G26" s="46">
        <v>0</v>
      </c>
      <c r="H26" s="46">
        <v>0</v>
      </c>
      <c r="I26" s="46">
        <v>146756079</v>
      </c>
      <c r="J26" s="46">
        <v>4973</v>
      </c>
      <c r="K26" s="46">
        <v>0</v>
      </c>
      <c r="L26" s="46">
        <v>0</v>
      </c>
      <c r="M26" s="46">
        <v>0</v>
      </c>
      <c r="N26" s="46">
        <f>SUM(D26:M26)</f>
        <v>147384998</v>
      </c>
      <c r="O26" s="47">
        <f t="shared" si="1"/>
        <v>2606.5080555309928</v>
      </c>
      <c r="P26" s="9"/>
    </row>
    <row r="27" spans="1:16">
      <c r="A27" s="12"/>
      <c r="B27" s="44">
        <v>532</v>
      </c>
      <c r="C27" s="20" t="s">
        <v>71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0</v>
      </c>
      <c r="O27" s="47">
        <f t="shared" si="1"/>
        <v>0</v>
      </c>
      <c r="P27" s="9"/>
    </row>
    <row r="28" spans="1:16">
      <c r="A28" s="12"/>
      <c r="B28" s="44">
        <v>533</v>
      </c>
      <c r="C28" s="20" t="s">
        <v>34</v>
      </c>
      <c r="D28" s="46">
        <v>48697</v>
      </c>
      <c r="E28" s="46">
        <v>0</v>
      </c>
      <c r="F28" s="46">
        <v>0</v>
      </c>
      <c r="G28" s="46">
        <v>0</v>
      </c>
      <c r="H28" s="46">
        <v>0</v>
      </c>
      <c r="I28" s="46">
        <v>6213184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6">SUM(D28:M28)</f>
        <v>6261881</v>
      </c>
      <c r="O28" s="47">
        <f t="shared" si="1"/>
        <v>110.74155097709789</v>
      </c>
      <c r="P28" s="9"/>
    </row>
    <row r="29" spans="1:16">
      <c r="A29" s="12"/>
      <c r="B29" s="44">
        <v>534</v>
      </c>
      <c r="C29" s="20" t="s">
        <v>35</v>
      </c>
      <c r="D29" s="46">
        <v>327525</v>
      </c>
      <c r="E29" s="46">
        <v>0</v>
      </c>
      <c r="F29" s="46">
        <v>0</v>
      </c>
      <c r="G29" s="46">
        <v>0</v>
      </c>
      <c r="H29" s="46">
        <v>0</v>
      </c>
      <c r="I29" s="46">
        <v>8300877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8628402</v>
      </c>
      <c r="O29" s="47">
        <f t="shared" si="1"/>
        <v>152.59354496418783</v>
      </c>
      <c r="P29" s="9"/>
    </row>
    <row r="30" spans="1:16">
      <c r="A30" s="12"/>
      <c r="B30" s="44">
        <v>535</v>
      </c>
      <c r="C30" s="20" t="s">
        <v>36</v>
      </c>
      <c r="D30" s="46">
        <v>54624</v>
      </c>
      <c r="E30" s="46">
        <v>0</v>
      </c>
      <c r="F30" s="46">
        <v>0</v>
      </c>
      <c r="G30" s="46">
        <v>0</v>
      </c>
      <c r="H30" s="46">
        <v>0</v>
      </c>
      <c r="I30" s="46">
        <v>13058902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13113526</v>
      </c>
      <c r="O30" s="47">
        <f t="shared" si="1"/>
        <v>231.91309576443541</v>
      </c>
      <c r="P30" s="9"/>
    </row>
    <row r="31" spans="1:16">
      <c r="A31" s="12"/>
      <c r="B31" s="44">
        <v>536</v>
      </c>
      <c r="C31" s="20" t="s">
        <v>37</v>
      </c>
      <c r="D31" s="46">
        <v>533</v>
      </c>
      <c r="E31" s="46">
        <v>0</v>
      </c>
      <c r="F31" s="46">
        <v>0</v>
      </c>
      <c r="G31" s="46">
        <v>0</v>
      </c>
      <c r="H31" s="46">
        <v>0</v>
      </c>
      <c r="I31" s="46">
        <v>7570755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7571288</v>
      </c>
      <c r="O31" s="47">
        <f t="shared" si="1"/>
        <v>133.89845255990804</v>
      </c>
      <c r="P31" s="9"/>
    </row>
    <row r="32" spans="1:16">
      <c r="A32" s="12"/>
      <c r="B32" s="44">
        <v>537</v>
      </c>
      <c r="C32" s="20" t="s">
        <v>38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67608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67608</v>
      </c>
      <c r="O32" s="47">
        <f t="shared" si="1"/>
        <v>1.1956494827128836</v>
      </c>
      <c r="P32" s="9"/>
    </row>
    <row r="33" spans="1:16">
      <c r="A33" s="12"/>
      <c r="B33" s="44">
        <v>538</v>
      </c>
      <c r="C33" s="20" t="s">
        <v>39</v>
      </c>
      <c r="D33" s="46">
        <v>54171</v>
      </c>
      <c r="E33" s="46">
        <v>3726947</v>
      </c>
      <c r="F33" s="46">
        <v>0</v>
      </c>
      <c r="G33" s="46">
        <v>4719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3785837</v>
      </c>
      <c r="O33" s="47">
        <f t="shared" si="1"/>
        <v>66.952639490671146</v>
      </c>
      <c r="P33" s="9"/>
    </row>
    <row r="34" spans="1:16">
      <c r="A34" s="12"/>
      <c r="B34" s="44">
        <v>539</v>
      </c>
      <c r="C34" s="20" t="s">
        <v>40</v>
      </c>
      <c r="D34" s="46">
        <v>36857</v>
      </c>
      <c r="E34" s="46">
        <v>0</v>
      </c>
      <c r="F34" s="46">
        <v>0</v>
      </c>
      <c r="G34" s="46">
        <v>0</v>
      </c>
      <c r="H34" s="46">
        <v>0</v>
      </c>
      <c r="I34" s="46">
        <v>1918905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1955762</v>
      </c>
      <c r="O34" s="47">
        <f t="shared" si="1"/>
        <v>34.587708904412416</v>
      </c>
      <c r="P34" s="9"/>
    </row>
    <row r="35" spans="1:16" ht="15.75">
      <c r="A35" s="28" t="s">
        <v>41</v>
      </c>
      <c r="B35" s="29"/>
      <c r="C35" s="30"/>
      <c r="D35" s="31">
        <f>SUM(D36:D41)</f>
        <v>2677857</v>
      </c>
      <c r="E35" s="31">
        <f t="shared" ref="E35:M35" si="7">SUM(E36:E41)</f>
        <v>5139349</v>
      </c>
      <c r="F35" s="31">
        <f t="shared" si="7"/>
        <v>1865199</v>
      </c>
      <c r="G35" s="31">
        <f t="shared" si="7"/>
        <v>3116367</v>
      </c>
      <c r="H35" s="31">
        <f t="shared" si="7"/>
        <v>0</v>
      </c>
      <c r="I35" s="31">
        <f t="shared" si="7"/>
        <v>3871902</v>
      </c>
      <c r="J35" s="31">
        <f t="shared" si="7"/>
        <v>0</v>
      </c>
      <c r="K35" s="31">
        <f t="shared" si="7"/>
        <v>0</v>
      </c>
      <c r="L35" s="31">
        <f t="shared" si="7"/>
        <v>0</v>
      </c>
      <c r="M35" s="31">
        <f t="shared" si="7"/>
        <v>0</v>
      </c>
      <c r="N35" s="31">
        <f t="shared" ref="N35:N49" si="8">SUM(D35:M35)</f>
        <v>16670674</v>
      </c>
      <c r="O35" s="43">
        <f t="shared" si="1"/>
        <v>294.8213635157839</v>
      </c>
      <c r="P35" s="10"/>
    </row>
    <row r="36" spans="1:16">
      <c r="A36" s="12"/>
      <c r="B36" s="44">
        <v>541</v>
      </c>
      <c r="C36" s="20" t="s">
        <v>42</v>
      </c>
      <c r="D36" s="46">
        <v>1979699</v>
      </c>
      <c r="E36" s="46">
        <v>5139349</v>
      </c>
      <c r="F36" s="46">
        <v>1865199</v>
      </c>
      <c r="G36" s="46">
        <v>3116367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12100614</v>
      </c>
      <c r="O36" s="47">
        <f t="shared" si="1"/>
        <v>213.99971703952605</v>
      </c>
      <c r="P36" s="9"/>
    </row>
    <row r="37" spans="1:16">
      <c r="A37" s="12"/>
      <c r="B37" s="44">
        <v>542</v>
      </c>
      <c r="C37" s="20" t="s">
        <v>43</v>
      </c>
      <c r="D37" s="46">
        <v>6648</v>
      </c>
      <c r="E37" s="46">
        <v>0</v>
      </c>
      <c r="F37" s="46">
        <v>0</v>
      </c>
      <c r="G37" s="46">
        <v>0</v>
      </c>
      <c r="H37" s="46">
        <v>0</v>
      </c>
      <c r="I37" s="46">
        <v>1319581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1326229</v>
      </c>
      <c r="O37" s="47">
        <f t="shared" si="1"/>
        <v>23.454399151118579</v>
      </c>
      <c r="P37" s="9"/>
    </row>
    <row r="38" spans="1:16">
      <c r="A38" s="12"/>
      <c r="B38" s="44">
        <v>543</v>
      </c>
      <c r="C38" s="20" t="s">
        <v>72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0</v>
      </c>
      <c r="O38" s="47">
        <f t="shared" si="1"/>
        <v>0</v>
      </c>
      <c r="P38" s="9"/>
    </row>
    <row r="39" spans="1:16">
      <c r="A39" s="12"/>
      <c r="B39" s="44">
        <v>544</v>
      </c>
      <c r="C39" s="20" t="s">
        <v>44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2552321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2552321</v>
      </c>
      <c r="O39" s="47">
        <f t="shared" si="1"/>
        <v>45.137872490936424</v>
      </c>
      <c r="P39" s="9"/>
    </row>
    <row r="40" spans="1:16">
      <c r="A40" s="12"/>
      <c r="B40" s="44">
        <v>545</v>
      </c>
      <c r="C40" s="20" t="s">
        <v>73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0</v>
      </c>
      <c r="O40" s="47">
        <f t="shared" si="1"/>
        <v>0</v>
      </c>
      <c r="P40" s="9"/>
    </row>
    <row r="41" spans="1:16">
      <c r="A41" s="12"/>
      <c r="B41" s="44">
        <v>549</v>
      </c>
      <c r="C41" s="20" t="s">
        <v>45</v>
      </c>
      <c r="D41" s="46">
        <v>691510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691510</v>
      </c>
      <c r="O41" s="47">
        <f t="shared" si="1"/>
        <v>12.229374834202847</v>
      </c>
      <c r="P41" s="9"/>
    </row>
    <row r="42" spans="1:16" ht="15.75">
      <c r="A42" s="28" t="s">
        <v>46</v>
      </c>
      <c r="B42" s="29"/>
      <c r="C42" s="30"/>
      <c r="D42" s="31">
        <f>SUM(D43:D47)</f>
        <v>1435485</v>
      </c>
      <c r="E42" s="31">
        <f t="shared" ref="E42:M42" si="9">SUM(E43:E47)</f>
        <v>531225</v>
      </c>
      <c r="F42" s="31">
        <f t="shared" si="9"/>
        <v>0</v>
      </c>
      <c r="G42" s="31">
        <f t="shared" si="9"/>
        <v>0</v>
      </c>
      <c r="H42" s="31">
        <f t="shared" si="9"/>
        <v>0</v>
      </c>
      <c r="I42" s="31">
        <f t="shared" si="9"/>
        <v>0</v>
      </c>
      <c r="J42" s="31">
        <f t="shared" si="9"/>
        <v>0</v>
      </c>
      <c r="K42" s="31">
        <f t="shared" si="9"/>
        <v>0</v>
      </c>
      <c r="L42" s="31">
        <f t="shared" si="9"/>
        <v>0</v>
      </c>
      <c r="M42" s="31">
        <f t="shared" si="9"/>
        <v>0</v>
      </c>
      <c r="N42" s="31">
        <f t="shared" si="8"/>
        <v>1966710</v>
      </c>
      <c r="O42" s="43">
        <f t="shared" si="1"/>
        <v>34.78132460871872</v>
      </c>
      <c r="P42" s="10"/>
    </row>
    <row r="43" spans="1:16">
      <c r="A43" s="13"/>
      <c r="B43" s="45">
        <v>551</v>
      </c>
      <c r="C43" s="21" t="s">
        <v>74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0</v>
      </c>
      <c r="O43" s="47">
        <f t="shared" si="1"/>
        <v>0</v>
      </c>
      <c r="P43" s="9"/>
    </row>
    <row r="44" spans="1:16">
      <c r="A44" s="13"/>
      <c r="B44" s="45">
        <v>552</v>
      </c>
      <c r="C44" s="21" t="s">
        <v>75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0</v>
      </c>
      <c r="O44" s="47">
        <f t="shared" si="1"/>
        <v>0</v>
      </c>
      <c r="P44" s="9"/>
    </row>
    <row r="45" spans="1:16">
      <c r="A45" s="13"/>
      <c r="B45" s="45">
        <v>553</v>
      </c>
      <c r="C45" s="21" t="s">
        <v>76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0</v>
      </c>
      <c r="O45" s="47">
        <f t="shared" si="1"/>
        <v>0</v>
      </c>
      <c r="P45" s="9"/>
    </row>
    <row r="46" spans="1:16">
      <c r="A46" s="13"/>
      <c r="B46" s="45">
        <v>554</v>
      </c>
      <c r="C46" s="21" t="s">
        <v>47</v>
      </c>
      <c r="D46" s="46">
        <v>1062361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1062361</v>
      </c>
      <c r="O46" s="47">
        <f t="shared" si="1"/>
        <v>18.78788575470864</v>
      </c>
      <c r="P46" s="9"/>
    </row>
    <row r="47" spans="1:16">
      <c r="A47" s="13"/>
      <c r="B47" s="45">
        <v>559</v>
      </c>
      <c r="C47" s="21" t="s">
        <v>48</v>
      </c>
      <c r="D47" s="46">
        <v>373124</v>
      </c>
      <c r="E47" s="46">
        <v>531225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904349</v>
      </c>
      <c r="O47" s="47">
        <f t="shared" si="1"/>
        <v>15.99343885401008</v>
      </c>
      <c r="P47" s="9"/>
    </row>
    <row r="48" spans="1:16" ht="15.75">
      <c r="A48" s="28" t="s">
        <v>49</v>
      </c>
      <c r="B48" s="29"/>
      <c r="C48" s="30"/>
      <c r="D48" s="31">
        <f>SUM(D49:D54)</f>
        <v>252014</v>
      </c>
      <c r="E48" s="31">
        <f t="shared" ref="E48:M48" si="10">SUM(E49:E54)</f>
        <v>0</v>
      </c>
      <c r="F48" s="31">
        <f t="shared" si="10"/>
        <v>0</v>
      </c>
      <c r="G48" s="31">
        <f t="shared" si="10"/>
        <v>0</v>
      </c>
      <c r="H48" s="31">
        <f t="shared" si="10"/>
        <v>0</v>
      </c>
      <c r="I48" s="31">
        <f t="shared" si="10"/>
        <v>0</v>
      </c>
      <c r="J48" s="31">
        <f t="shared" si="10"/>
        <v>0</v>
      </c>
      <c r="K48" s="31">
        <f t="shared" si="10"/>
        <v>0</v>
      </c>
      <c r="L48" s="31">
        <f t="shared" si="10"/>
        <v>0</v>
      </c>
      <c r="M48" s="31">
        <f t="shared" si="10"/>
        <v>0</v>
      </c>
      <c r="N48" s="31">
        <f t="shared" si="8"/>
        <v>252014</v>
      </c>
      <c r="O48" s="43">
        <f t="shared" si="1"/>
        <v>4.4568750552657175</v>
      </c>
      <c r="P48" s="10"/>
    </row>
    <row r="49" spans="1:16">
      <c r="A49" s="12"/>
      <c r="B49" s="44">
        <v>561</v>
      </c>
      <c r="C49" s="20" t="s">
        <v>77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0</v>
      </c>
      <c r="O49" s="47">
        <f t="shared" si="1"/>
        <v>0</v>
      </c>
      <c r="P49" s="9"/>
    </row>
    <row r="50" spans="1:16">
      <c r="A50" s="12"/>
      <c r="B50" s="44">
        <v>562</v>
      </c>
      <c r="C50" s="20" t="s">
        <v>78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62" si="11">SUM(D50:M50)</f>
        <v>0</v>
      </c>
      <c r="O50" s="47">
        <f t="shared" si="1"/>
        <v>0</v>
      </c>
      <c r="P50" s="9"/>
    </row>
    <row r="51" spans="1:16">
      <c r="A51" s="12"/>
      <c r="B51" s="44">
        <v>563</v>
      </c>
      <c r="C51" s="20" t="s">
        <v>79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0</v>
      </c>
      <c r="O51" s="47">
        <f t="shared" si="1"/>
        <v>0</v>
      </c>
      <c r="P51" s="9"/>
    </row>
    <row r="52" spans="1:16">
      <c r="A52" s="12"/>
      <c r="B52" s="44">
        <v>564</v>
      </c>
      <c r="C52" s="20" t="s">
        <v>80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0</v>
      </c>
      <c r="O52" s="47">
        <f t="shared" si="1"/>
        <v>0</v>
      </c>
      <c r="P52" s="9"/>
    </row>
    <row r="53" spans="1:16">
      <c r="A53" s="12"/>
      <c r="B53" s="44">
        <v>565</v>
      </c>
      <c r="C53" s="20" t="s">
        <v>81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0</v>
      </c>
      <c r="O53" s="47">
        <f t="shared" si="1"/>
        <v>0</v>
      </c>
      <c r="P53" s="9"/>
    </row>
    <row r="54" spans="1:16">
      <c r="A54" s="12"/>
      <c r="B54" s="44">
        <v>569</v>
      </c>
      <c r="C54" s="20" t="s">
        <v>50</v>
      </c>
      <c r="D54" s="46">
        <v>252014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252014</v>
      </c>
      <c r="O54" s="47">
        <f t="shared" si="1"/>
        <v>4.4568750552657175</v>
      </c>
      <c r="P54" s="9"/>
    </row>
    <row r="55" spans="1:16" ht="15.75">
      <c r="A55" s="28" t="s">
        <v>51</v>
      </c>
      <c r="B55" s="29"/>
      <c r="C55" s="30"/>
      <c r="D55" s="31">
        <f>SUM(D56:D62)</f>
        <v>5225730</v>
      </c>
      <c r="E55" s="31">
        <f t="shared" ref="E55:M55" si="12">SUM(E56:E62)</f>
        <v>0</v>
      </c>
      <c r="F55" s="31">
        <f t="shared" si="12"/>
        <v>0</v>
      </c>
      <c r="G55" s="31">
        <f t="shared" si="12"/>
        <v>104581</v>
      </c>
      <c r="H55" s="31">
        <f t="shared" si="12"/>
        <v>0</v>
      </c>
      <c r="I55" s="31">
        <f t="shared" si="12"/>
        <v>1864303</v>
      </c>
      <c r="J55" s="31">
        <f t="shared" si="12"/>
        <v>0</v>
      </c>
      <c r="K55" s="31">
        <f t="shared" si="12"/>
        <v>0</v>
      </c>
      <c r="L55" s="31">
        <f t="shared" si="12"/>
        <v>0</v>
      </c>
      <c r="M55" s="31">
        <f t="shared" si="12"/>
        <v>0</v>
      </c>
      <c r="N55" s="31">
        <f>SUM(D55:M55)</f>
        <v>7194614</v>
      </c>
      <c r="O55" s="43">
        <f t="shared" si="1"/>
        <v>127.23696171191087</v>
      </c>
      <c r="P55" s="9"/>
    </row>
    <row r="56" spans="1:16">
      <c r="A56" s="12"/>
      <c r="B56" s="44">
        <v>571</v>
      </c>
      <c r="C56" s="20" t="s">
        <v>82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0</v>
      </c>
      <c r="O56" s="47">
        <f t="shared" si="1"/>
        <v>0</v>
      </c>
      <c r="P56" s="9"/>
    </row>
    <row r="57" spans="1:16">
      <c r="A57" s="12"/>
      <c r="B57" s="44">
        <v>572</v>
      </c>
      <c r="C57" s="20" t="s">
        <v>52</v>
      </c>
      <c r="D57" s="46">
        <v>3375245</v>
      </c>
      <c r="E57" s="46">
        <v>0</v>
      </c>
      <c r="F57" s="46">
        <v>0</v>
      </c>
      <c r="G57" s="46">
        <v>104581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3479826</v>
      </c>
      <c r="O57" s="47">
        <f t="shared" si="1"/>
        <v>61.540825890883369</v>
      </c>
      <c r="P57" s="9"/>
    </row>
    <row r="58" spans="1:16">
      <c r="A58" s="12"/>
      <c r="B58" s="44">
        <v>573</v>
      </c>
      <c r="C58" s="20" t="s">
        <v>83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0</v>
      </c>
      <c r="O58" s="47">
        <f t="shared" si="1"/>
        <v>0</v>
      </c>
      <c r="P58" s="9"/>
    </row>
    <row r="59" spans="1:16">
      <c r="A59" s="12"/>
      <c r="B59" s="44">
        <v>574</v>
      </c>
      <c r="C59" s="20" t="s">
        <v>53</v>
      </c>
      <c r="D59" s="46">
        <v>66485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66485</v>
      </c>
      <c r="O59" s="47">
        <f t="shared" si="1"/>
        <v>1.1757891944469008</v>
      </c>
      <c r="P59" s="9"/>
    </row>
    <row r="60" spans="1:16">
      <c r="A60" s="12"/>
      <c r="B60" s="44">
        <v>575</v>
      </c>
      <c r="C60" s="20" t="s">
        <v>54</v>
      </c>
      <c r="D60" s="46">
        <v>1151975</v>
      </c>
      <c r="E60" s="46">
        <v>0</v>
      </c>
      <c r="F60" s="46">
        <v>0</v>
      </c>
      <c r="G60" s="46">
        <v>0</v>
      </c>
      <c r="H60" s="46">
        <v>0</v>
      </c>
      <c r="I60" s="46">
        <v>1864303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3016278</v>
      </c>
      <c r="O60" s="47">
        <f t="shared" si="1"/>
        <v>53.342965779467683</v>
      </c>
      <c r="P60" s="9"/>
    </row>
    <row r="61" spans="1:16">
      <c r="A61" s="12"/>
      <c r="B61" s="44">
        <v>578</v>
      </c>
      <c r="C61" s="20" t="s">
        <v>84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0</v>
      </c>
      <c r="O61" s="47">
        <f t="shared" si="1"/>
        <v>0</v>
      </c>
      <c r="P61" s="9"/>
    </row>
    <row r="62" spans="1:16">
      <c r="A62" s="12"/>
      <c r="B62" s="44">
        <v>579</v>
      </c>
      <c r="C62" s="20" t="s">
        <v>55</v>
      </c>
      <c r="D62" s="46">
        <v>632025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632025</v>
      </c>
      <c r="O62" s="47">
        <f t="shared" si="1"/>
        <v>11.17738084711292</v>
      </c>
      <c r="P62" s="9"/>
    </row>
    <row r="63" spans="1:16" ht="15.75">
      <c r="A63" s="28" t="s">
        <v>58</v>
      </c>
      <c r="B63" s="29"/>
      <c r="C63" s="30"/>
      <c r="D63" s="31">
        <f>SUM(D64:D73)</f>
        <v>10367639</v>
      </c>
      <c r="E63" s="31">
        <f t="shared" ref="E63:M63" si="13">SUM(E64:E73)</f>
        <v>2416582</v>
      </c>
      <c r="F63" s="31">
        <f t="shared" si="13"/>
        <v>72605</v>
      </c>
      <c r="G63" s="31">
        <f t="shared" si="13"/>
        <v>37691</v>
      </c>
      <c r="H63" s="31">
        <f t="shared" si="13"/>
        <v>0</v>
      </c>
      <c r="I63" s="31">
        <f t="shared" si="13"/>
        <v>15149329</v>
      </c>
      <c r="J63" s="31">
        <f t="shared" si="13"/>
        <v>9645715</v>
      </c>
      <c r="K63" s="31">
        <f t="shared" si="13"/>
        <v>0</v>
      </c>
      <c r="L63" s="31">
        <f t="shared" si="13"/>
        <v>0</v>
      </c>
      <c r="M63" s="31">
        <f t="shared" si="13"/>
        <v>0</v>
      </c>
      <c r="N63" s="31">
        <f>SUM(D63:M63)</f>
        <v>37689561</v>
      </c>
      <c r="O63" s="43">
        <f t="shared" si="1"/>
        <v>666.54100274117957</v>
      </c>
      <c r="P63" s="9"/>
    </row>
    <row r="64" spans="1:16">
      <c r="A64" s="12"/>
      <c r="B64" s="44">
        <v>581</v>
      </c>
      <c r="C64" s="20" t="s">
        <v>56</v>
      </c>
      <c r="D64" s="46">
        <v>3352541</v>
      </c>
      <c r="E64" s="46">
        <v>2416582</v>
      </c>
      <c r="F64" s="46">
        <v>72605</v>
      </c>
      <c r="G64" s="46">
        <v>37691</v>
      </c>
      <c r="H64" s="46">
        <v>0</v>
      </c>
      <c r="I64" s="46">
        <v>15149329</v>
      </c>
      <c r="J64" s="46">
        <v>601830</v>
      </c>
      <c r="K64" s="46">
        <v>0</v>
      </c>
      <c r="L64" s="46">
        <v>0</v>
      </c>
      <c r="M64" s="46">
        <v>0</v>
      </c>
      <c r="N64" s="46">
        <f>SUM(D64:M64)</f>
        <v>21630578</v>
      </c>
      <c r="O64" s="47">
        <f t="shared" si="1"/>
        <v>382.53741268016626</v>
      </c>
      <c r="P64" s="9"/>
    </row>
    <row r="65" spans="1:119">
      <c r="A65" s="12"/>
      <c r="B65" s="44">
        <v>583</v>
      </c>
      <c r="C65" s="20" t="s">
        <v>85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ref="N65:N73" si="14">SUM(D65:M65)</f>
        <v>0</v>
      </c>
      <c r="O65" s="47">
        <f t="shared" si="1"/>
        <v>0</v>
      </c>
      <c r="P65" s="9"/>
    </row>
    <row r="66" spans="1:119">
      <c r="A66" s="12"/>
      <c r="B66" s="44">
        <v>584</v>
      </c>
      <c r="C66" s="20" t="s">
        <v>86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4"/>
        <v>0</v>
      </c>
      <c r="O66" s="47">
        <f t="shared" si="1"/>
        <v>0</v>
      </c>
      <c r="P66" s="9"/>
    </row>
    <row r="67" spans="1:119">
      <c r="A67" s="12"/>
      <c r="B67" s="44">
        <v>585</v>
      </c>
      <c r="C67" s="20" t="s">
        <v>87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0</v>
      </c>
      <c r="O67" s="47">
        <f t="shared" si="1"/>
        <v>0</v>
      </c>
      <c r="P67" s="9"/>
    </row>
    <row r="68" spans="1:119">
      <c r="A68" s="12"/>
      <c r="B68" s="44">
        <v>587</v>
      </c>
      <c r="C68" s="20" t="s">
        <v>88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0</v>
      </c>
      <c r="O68" s="47">
        <f t="shared" si="1"/>
        <v>0</v>
      </c>
      <c r="P68" s="9"/>
    </row>
    <row r="69" spans="1:119">
      <c r="A69" s="12"/>
      <c r="B69" s="44">
        <v>588</v>
      </c>
      <c r="C69" s="20" t="s">
        <v>89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0</v>
      </c>
      <c r="O69" s="47">
        <f t="shared" ref="O69:O74" si="15">(N69/O$76)</f>
        <v>0</v>
      </c>
      <c r="P69" s="9"/>
    </row>
    <row r="70" spans="1:119">
      <c r="A70" s="12"/>
      <c r="B70" s="44">
        <v>590</v>
      </c>
      <c r="C70" s="20" t="s">
        <v>57</v>
      </c>
      <c r="D70" s="46">
        <v>7015098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9043885</v>
      </c>
      <c r="K70" s="46">
        <v>0</v>
      </c>
      <c r="L70" s="46">
        <v>0</v>
      </c>
      <c r="M70" s="46">
        <v>0</v>
      </c>
      <c r="N70" s="46">
        <f t="shared" si="14"/>
        <v>16058983</v>
      </c>
      <c r="O70" s="47">
        <f t="shared" si="15"/>
        <v>284.00359006101337</v>
      </c>
      <c r="P70" s="9"/>
    </row>
    <row r="71" spans="1:119">
      <c r="A71" s="12"/>
      <c r="B71" s="44">
        <v>591</v>
      </c>
      <c r="C71" s="20" t="s">
        <v>90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0</v>
      </c>
      <c r="O71" s="47">
        <f t="shared" si="15"/>
        <v>0</v>
      </c>
      <c r="P71" s="9"/>
    </row>
    <row r="72" spans="1:119">
      <c r="A72" s="12"/>
      <c r="B72" s="44">
        <v>592</v>
      </c>
      <c r="C72" s="20" t="s">
        <v>91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0</v>
      </c>
      <c r="O72" s="47">
        <f t="shared" si="15"/>
        <v>0</v>
      </c>
      <c r="P72" s="9"/>
    </row>
    <row r="73" spans="1:119" ht="15.75" thickBot="1">
      <c r="A73" s="12"/>
      <c r="B73" s="44">
        <v>593</v>
      </c>
      <c r="C73" s="20" t="s">
        <v>92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0</v>
      </c>
      <c r="O73" s="47">
        <f t="shared" si="15"/>
        <v>0</v>
      </c>
      <c r="P73" s="9"/>
    </row>
    <row r="74" spans="1:119" ht="16.5" thickBot="1">
      <c r="A74" s="14" t="s">
        <v>10</v>
      </c>
      <c r="B74" s="23"/>
      <c r="C74" s="22"/>
      <c r="D74" s="15">
        <f>SUM(D5,D15,D25,D35,D42,D48,D55,D63)</f>
        <v>70382660</v>
      </c>
      <c r="E74" s="15">
        <f>SUM(E5,E15,E25,E35,E42,E48,E55,E63)</f>
        <v>11814103</v>
      </c>
      <c r="F74" s="15">
        <f t="shared" ref="F74:M74" si="16">SUM(F5,F15,F25,F35,F42,F48,F55,F63)</f>
        <v>5227636</v>
      </c>
      <c r="G74" s="15">
        <f t="shared" si="16"/>
        <v>3264608</v>
      </c>
      <c r="H74" s="15">
        <f t="shared" si="16"/>
        <v>0</v>
      </c>
      <c r="I74" s="15">
        <f t="shared" si="16"/>
        <v>204771844</v>
      </c>
      <c r="J74" s="15">
        <f t="shared" si="16"/>
        <v>17358344</v>
      </c>
      <c r="K74" s="15">
        <f t="shared" si="16"/>
        <v>15725330</v>
      </c>
      <c r="L74" s="15">
        <f t="shared" si="16"/>
        <v>0</v>
      </c>
      <c r="M74" s="15">
        <f t="shared" si="16"/>
        <v>0</v>
      </c>
      <c r="N74" s="15">
        <f>SUM(D74:M74)</f>
        <v>328544525</v>
      </c>
      <c r="O74" s="37">
        <f t="shared" si="15"/>
        <v>5810.3196569104257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38"/>
      <c r="B76" s="39"/>
      <c r="C76" s="39"/>
      <c r="D76" s="40"/>
      <c r="E76" s="40"/>
      <c r="F76" s="40"/>
      <c r="G76" s="40"/>
      <c r="H76" s="40"/>
      <c r="I76" s="40"/>
      <c r="J76" s="40"/>
      <c r="K76" s="40"/>
      <c r="L76" s="163" t="s">
        <v>93</v>
      </c>
      <c r="M76" s="163"/>
      <c r="N76" s="163"/>
      <c r="O76" s="41">
        <v>56545</v>
      </c>
    </row>
    <row r="77" spans="1:119">
      <c r="A77" s="164"/>
      <c r="B77" s="141"/>
      <c r="C77" s="141"/>
      <c r="D77" s="141"/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2"/>
    </row>
    <row r="78" spans="1:119" ht="15.75" customHeight="1" thickBot="1">
      <c r="A78" s="165" t="s">
        <v>63</v>
      </c>
      <c r="B78" s="144"/>
      <c r="C78" s="144"/>
      <c r="D78" s="144"/>
      <c r="E78" s="144"/>
      <c r="F78" s="144"/>
      <c r="G78" s="144"/>
      <c r="H78" s="144"/>
      <c r="I78" s="144"/>
      <c r="J78" s="144"/>
      <c r="K78" s="144"/>
      <c r="L78" s="144"/>
      <c r="M78" s="144"/>
      <c r="N78" s="144"/>
      <c r="O78" s="145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60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61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12027221</v>
      </c>
      <c r="E5" s="26">
        <f t="shared" si="0"/>
        <v>0</v>
      </c>
      <c r="F5" s="26">
        <f t="shared" si="0"/>
        <v>3291186</v>
      </c>
      <c r="G5" s="26">
        <f t="shared" si="0"/>
        <v>455820</v>
      </c>
      <c r="H5" s="26">
        <f t="shared" si="0"/>
        <v>0</v>
      </c>
      <c r="I5" s="26">
        <f t="shared" si="0"/>
        <v>0</v>
      </c>
      <c r="J5" s="26">
        <f t="shared" si="0"/>
        <v>9510960</v>
      </c>
      <c r="K5" s="26">
        <f t="shared" si="0"/>
        <v>14524252</v>
      </c>
      <c r="L5" s="26">
        <f t="shared" si="0"/>
        <v>0</v>
      </c>
      <c r="M5" s="26">
        <f t="shared" si="0"/>
        <v>0</v>
      </c>
      <c r="N5" s="27">
        <f>SUM(D5:M5)</f>
        <v>39809439</v>
      </c>
      <c r="O5" s="32">
        <f t="shared" ref="O5:O46" si="1">(N5/O$48)</f>
        <v>706.90649027790107</v>
      </c>
      <c r="P5" s="6"/>
    </row>
    <row r="6" spans="1:133">
      <c r="A6" s="12"/>
      <c r="B6" s="44">
        <v>511</v>
      </c>
      <c r="C6" s="20" t="s">
        <v>19</v>
      </c>
      <c r="D6" s="46">
        <v>141012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141012</v>
      </c>
      <c r="O6" s="47">
        <f t="shared" si="1"/>
        <v>2.5039865044837075</v>
      </c>
      <c r="P6" s="9"/>
    </row>
    <row r="7" spans="1:133">
      <c r="A7" s="12"/>
      <c r="B7" s="44">
        <v>512</v>
      </c>
      <c r="C7" s="20" t="s">
        <v>20</v>
      </c>
      <c r="D7" s="46">
        <v>1439644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1324725</v>
      </c>
      <c r="K7" s="46">
        <v>0</v>
      </c>
      <c r="L7" s="46">
        <v>0</v>
      </c>
      <c r="M7" s="46">
        <v>0</v>
      </c>
      <c r="N7" s="46">
        <f t="shared" ref="N7:N12" si="2">SUM(D7:M7)</f>
        <v>2764369</v>
      </c>
      <c r="O7" s="47">
        <f t="shared" si="1"/>
        <v>49.087614312350176</v>
      </c>
      <c r="P7" s="9"/>
    </row>
    <row r="8" spans="1:133">
      <c r="A8" s="12"/>
      <c r="B8" s="44">
        <v>513</v>
      </c>
      <c r="C8" s="20" t="s">
        <v>21</v>
      </c>
      <c r="D8" s="46">
        <v>4033913</v>
      </c>
      <c r="E8" s="46">
        <v>0</v>
      </c>
      <c r="F8" s="46">
        <v>3291186</v>
      </c>
      <c r="G8" s="46">
        <v>455820</v>
      </c>
      <c r="H8" s="46">
        <v>0</v>
      </c>
      <c r="I8" s="46">
        <v>0</v>
      </c>
      <c r="J8" s="46">
        <v>8155701</v>
      </c>
      <c r="K8" s="46">
        <v>0</v>
      </c>
      <c r="L8" s="46">
        <v>0</v>
      </c>
      <c r="M8" s="46">
        <v>0</v>
      </c>
      <c r="N8" s="46">
        <f t="shared" si="2"/>
        <v>15936620</v>
      </c>
      <c r="O8" s="47">
        <f t="shared" si="1"/>
        <v>282.99067743940333</v>
      </c>
      <c r="P8" s="9"/>
    </row>
    <row r="9" spans="1:133">
      <c r="A9" s="12"/>
      <c r="B9" s="44">
        <v>514</v>
      </c>
      <c r="C9" s="20" t="s">
        <v>22</v>
      </c>
      <c r="D9" s="46">
        <v>630288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630288</v>
      </c>
      <c r="O9" s="47">
        <f t="shared" si="1"/>
        <v>11.192186806357098</v>
      </c>
      <c r="P9" s="9"/>
    </row>
    <row r="10" spans="1:133">
      <c r="A10" s="12"/>
      <c r="B10" s="44">
        <v>515</v>
      </c>
      <c r="C10" s="20" t="s">
        <v>23</v>
      </c>
      <c r="D10" s="46">
        <v>1389900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1389900</v>
      </c>
      <c r="O10" s="47">
        <f t="shared" si="1"/>
        <v>24.680813282429192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14524252</v>
      </c>
      <c r="L11" s="46">
        <v>0</v>
      </c>
      <c r="M11" s="46">
        <v>0</v>
      </c>
      <c r="N11" s="46">
        <f t="shared" si="2"/>
        <v>14524252</v>
      </c>
      <c r="O11" s="47">
        <f t="shared" si="1"/>
        <v>257.91089407795437</v>
      </c>
      <c r="P11" s="9"/>
    </row>
    <row r="12" spans="1:133">
      <c r="A12" s="12"/>
      <c r="B12" s="44">
        <v>519</v>
      </c>
      <c r="C12" s="20" t="s">
        <v>25</v>
      </c>
      <c r="D12" s="46">
        <v>4392464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30534</v>
      </c>
      <c r="K12" s="46">
        <v>0</v>
      </c>
      <c r="L12" s="46">
        <v>0</v>
      </c>
      <c r="M12" s="46">
        <v>0</v>
      </c>
      <c r="N12" s="46">
        <f t="shared" si="2"/>
        <v>4422998</v>
      </c>
      <c r="O12" s="47">
        <f t="shared" si="1"/>
        <v>78.540317854923202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SUM(D14:D18)</f>
        <v>37408835</v>
      </c>
      <c r="E13" s="31">
        <f t="shared" si="3"/>
        <v>0</v>
      </c>
      <c r="F13" s="31">
        <f t="shared" si="3"/>
        <v>0</v>
      </c>
      <c r="G13" s="31">
        <f t="shared" si="3"/>
        <v>525481</v>
      </c>
      <c r="H13" s="31">
        <f t="shared" si="3"/>
        <v>0</v>
      </c>
      <c r="I13" s="31">
        <f t="shared" si="3"/>
        <v>0</v>
      </c>
      <c r="J13" s="31">
        <f t="shared" si="3"/>
        <v>36404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0" si="4">SUM(D13:M13)</f>
        <v>37970720</v>
      </c>
      <c r="O13" s="43">
        <f t="shared" si="1"/>
        <v>674.25588209180501</v>
      </c>
      <c r="P13" s="10"/>
    </row>
    <row r="14" spans="1:133">
      <c r="A14" s="12"/>
      <c r="B14" s="44">
        <v>521</v>
      </c>
      <c r="C14" s="20" t="s">
        <v>27</v>
      </c>
      <c r="D14" s="46">
        <v>22220222</v>
      </c>
      <c r="E14" s="46">
        <v>0</v>
      </c>
      <c r="F14" s="46">
        <v>0</v>
      </c>
      <c r="G14" s="46">
        <v>525481</v>
      </c>
      <c r="H14" s="46">
        <v>0</v>
      </c>
      <c r="I14" s="46">
        <v>0</v>
      </c>
      <c r="J14" s="46">
        <v>26238</v>
      </c>
      <c r="K14" s="46">
        <v>0</v>
      </c>
      <c r="L14" s="46">
        <v>0</v>
      </c>
      <c r="M14" s="46">
        <v>0</v>
      </c>
      <c r="N14" s="46">
        <f t="shared" si="4"/>
        <v>22771941</v>
      </c>
      <c r="O14" s="47">
        <f t="shared" si="1"/>
        <v>404.36723785847465</v>
      </c>
      <c r="P14" s="9"/>
    </row>
    <row r="15" spans="1:133">
      <c r="A15" s="12"/>
      <c r="B15" s="44">
        <v>522</v>
      </c>
      <c r="C15" s="20" t="s">
        <v>28</v>
      </c>
      <c r="D15" s="46">
        <v>13605335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10166</v>
      </c>
      <c r="K15" s="46">
        <v>0</v>
      </c>
      <c r="L15" s="46">
        <v>0</v>
      </c>
      <c r="M15" s="46">
        <v>0</v>
      </c>
      <c r="N15" s="46">
        <f t="shared" si="4"/>
        <v>13615501</v>
      </c>
      <c r="O15" s="47">
        <f t="shared" si="1"/>
        <v>241.77396785936253</v>
      </c>
      <c r="P15" s="9"/>
    </row>
    <row r="16" spans="1:133">
      <c r="A16" s="12"/>
      <c r="B16" s="44">
        <v>524</v>
      </c>
      <c r="C16" s="20" t="s">
        <v>29</v>
      </c>
      <c r="D16" s="46">
        <v>1516367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1516367</v>
      </c>
      <c r="O16" s="47">
        <f t="shared" si="1"/>
        <v>26.926520465240166</v>
      </c>
      <c r="P16" s="9"/>
    </row>
    <row r="17" spans="1:16">
      <c r="A17" s="12"/>
      <c r="B17" s="44">
        <v>525</v>
      </c>
      <c r="C17" s="20" t="s">
        <v>30</v>
      </c>
      <c r="D17" s="46">
        <v>31451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31451</v>
      </c>
      <c r="O17" s="47">
        <f t="shared" si="1"/>
        <v>0.55848353014294594</v>
      </c>
      <c r="P17" s="9"/>
    </row>
    <row r="18" spans="1:16">
      <c r="A18" s="12"/>
      <c r="B18" s="44">
        <v>529</v>
      </c>
      <c r="C18" s="20" t="s">
        <v>31</v>
      </c>
      <c r="D18" s="46">
        <v>35460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35460</v>
      </c>
      <c r="O18" s="47">
        <f t="shared" si="1"/>
        <v>0.62967237858474656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SUM(D20:D27)</f>
        <v>1095366</v>
      </c>
      <c r="E19" s="31">
        <f t="shared" si="5"/>
        <v>4487537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195583557</v>
      </c>
      <c r="J19" s="31">
        <f t="shared" si="5"/>
        <v>63509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201229969</v>
      </c>
      <c r="O19" s="43">
        <f t="shared" si="1"/>
        <v>3573.2925330728935</v>
      </c>
      <c r="P19" s="10"/>
    </row>
    <row r="20" spans="1:16">
      <c r="A20" s="12"/>
      <c r="B20" s="44">
        <v>531</v>
      </c>
      <c r="C20" s="20" t="s">
        <v>33</v>
      </c>
      <c r="D20" s="46">
        <v>226264</v>
      </c>
      <c r="E20" s="46">
        <v>0</v>
      </c>
      <c r="F20" s="46">
        <v>0</v>
      </c>
      <c r="G20" s="46">
        <v>0</v>
      </c>
      <c r="H20" s="46">
        <v>0</v>
      </c>
      <c r="I20" s="46">
        <v>159685595</v>
      </c>
      <c r="J20" s="46">
        <v>17119</v>
      </c>
      <c r="K20" s="46">
        <v>0</v>
      </c>
      <c r="L20" s="46">
        <v>0</v>
      </c>
      <c r="M20" s="46">
        <v>0</v>
      </c>
      <c r="N20" s="46">
        <f t="shared" si="4"/>
        <v>159928978</v>
      </c>
      <c r="O20" s="47">
        <f t="shared" si="1"/>
        <v>2839.9001686939537</v>
      </c>
      <c r="P20" s="9"/>
    </row>
    <row r="21" spans="1:16">
      <c r="A21" s="12"/>
      <c r="B21" s="44">
        <v>533</v>
      </c>
      <c r="C21" s="20" t="s">
        <v>34</v>
      </c>
      <c r="D21" s="46">
        <v>89253</v>
      </c>
      <c r="E21" s="46">
        <v>0</v>
      </c>
      <c r="F21" s="46">
        <v>0</v>
      </c>
      <c r="G21" s="46">
        <v>0</v>
      </c>
      <c r="H21" s="46">
        <v>0</v>
      </c>
      <c r="I21" s="46">
        <v>5404922</v>
      </c>
      <c r="J21" s="46">
        <v>6073</v>
      </c>
      <c r="K21" s="46">
        <v>0</v>
      </c>
      <c r="L21" s="46">
        <v>0</v>
      </c>
      <c r="M21" s="46">
        <v>0</v>
      </c>
      <c r="N21" s="46">
        <f t="shared" ref="N21:N27" si="6">SUM(D21:M21)</f>
        <v>5500248</v>
      </c>
      <c r="O21" s="47">
        <f t="shared" si="1"/>
        <v>97.669324336322475</v>
      </c>
      <c r="P21" s="9"/>
    </row>
    <row r="22" spans="1:16">
      <c r="A22" s="12"/>
      <c r="B22" s="44">
        <v>534</v>
      </c>
      <c r="C22" s="20" t="s">
        <v>35</v>
      </c>
      <c r="D22" s="46">
        <v>590624</v>
      </c>
      <c r="E22" s="46">
        <v>0</v>
      </c>
      <c r="F22" s="46">
        <v>0</v>
      </c>
      <c r="G22" s="46">
        <v>0</v>
      </c>
      <c r="H22" s="46">
        <v>0</v>
      </c>
      <c r="I22" s="46">
        <v>9226066</v>
      </c>
      <c r="J22" s="46">
        <v>21332</v>
      </c>
      <c r="K22" s="46">
        <v>0</v>
      </c>
      <c r="L22" s="46">
        <v>0</v>
      </c>
      <c r="M22" s="46">
        <v>0</v>
      </c>
      <c r="N22" s="46">
        <f t="shared" si="6"/>
        <v>9838022</v>
      </c>
      <c r="O22" s="47">
        <f t="shared" si="1"/>
        <v>174.69629761164876</v>
      </c>
      <c r="P22" s="9"/>
    </row>
    <row r="23" spans="1:16">
      <c r="A23" s="12"/>
      <c r="B23" s="44">
        <v>535</v>
      </c>
      <c r="C23" s="20" t="s">
        <v>36</v>
      </c>
      <c r="D23" s="46">
        <v>58457</v>
      </c>
      <c r="E23" s="46">
        <v>0</v>
      </c>
      <c r="F23" s="46">
        <v>0</v>
      </c>
      <c r="G23" s="46">
        <v>0</v>
      </c>
      <c r="H23" s="46">
        <v>0</v>
      </c>
      <c r="I23" s="46">
        <v>12145360</v>
      </c>
      <c r="J23" s="46">
        <v>2803</v>
      </c>
      <c r="K23" s="46">
        <v>0</v>
      </c>
      <c r="L23" s="46">
        <v>0</v>
      </c>
      <c r="M23" s="46">
        <v>0</v>
      </c>
      <c r="N23" s="46">
        <f t="shared" si="6"/>
        <v>12206620</v>
      </c>
      <c r="O23" s="47">
        <f t="shared" si="1"/>
        <v>216.75610405753352</v>
      </c>
      <c r="P23" s="9"/>
    </row>
    <row r="24" spans="1:16">
      <c r="A24" s="12"/>
      <c r="B24" s="44">
        <v>536</v>
      </c>
      <c r="C24" s="20" t="s">
        <v>37</v>
      </c>
      <c r="D24" s="46">
        <v>594</v>
      </c>
      <c r="E24" s="46">
        <v>0</v>
      </c>
      <c r="F24" s="46">
        <v>0</v>
      </c>
      <c r="G24" s="46">
        <v>0</v>
      </c>
      <c r="H24" s="46">
        <v>0</v>
      </c>
      <c r="I24" s="46">
        <v>7407243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7407837</v>
      </c>
      <c r="O24" s="47">
        <f t="shared" si="1"/>
        <v>131.54287490011544</v>
      </c>
      <c r="P24" s="9"/>
    </row>
    <row r="25" spans="1:16">
      <c r="A25" s="12"/>
      <c r="B25" s="44">
        <v>537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21490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21490</v>
      </c>
      <c r="O25" s="47">
        <f t="shared" si="1"/>
        <v>0.38160348042262277</v>
      </c>
      <c r="P25" s="9"/>
    </row>
    <row r="26" spans="1:16">
      <c r="A26" s="12"/>
      <c r="B26" s="44">
        <v>538</v>
      </c>
      <c r="C26" s="20" t="s">
        <v>39</v>
      </c>
      <c r="D26" s="46">
        <v>87907</v>
      </c>
      <c r="E26" s="46">
        <v>4487537</v>
      </c>
      <c r="F26" s="46">
        <v>0</v>
      </c>
      <c r="G26" s="46">
        <v>0</v>
      </c>
      <c r="H26" s="46">
        <v>0</v>
      </c>
      <c r="I26" s="46">
        <v>0</v>
      </c>
      <c r="J26" s="46">
        <v>16182</v>
      </c>
      <c r="K26" s="46">
        <v>0</v>
      </c>
      <c r="L26" s="46">
        <v>0</v>
      </c>
      <c r="M26" s="46">
        <v>0</v>
      </c>
      <c r="N26" s="46">
        <f t="shared" si="6"/>
        <v>4591626</v>
      </c>
      <c r="O26" s="47">
        <f t="shared" si="1"/>
        <v>81.534688804048656</v>
      </c>
      <c r="P26" s="9"/>
    </row>
    <row r="27" spans="1:16">
      <c r="A27" s="12"/>
      <c r="B27" s="44">
        <v>539</v>
      </c>
      <c r="C27" s="20" t="s">
        <v>40</v>
      </c>
      <c r="D27" s="46">
        <v>42267</v>
      </c>
      <c r="E27" s="46">
        <v>0</v>
      </c>
      <c r="F27" s="46">
        <v>0</v>
      </c>
      <c r="G27" s="46">
        <v>0</v>
      </c>
      <c r="H27" s="46">
        <v>0</v>
      </c>
      <c r="I27" s="46">
        <v>1692881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1735148</v>
      </c>
      <c r="O27" s="47">
        <f t="shared" si="1"/>
        <v>30.81147118884844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SUM(D29:D32)</f>
        <v>2460555</v>
      </c>
      <c r="E28" s="31">
        <f t="shared" si="7"/>
        <v>2512750</v>
      </c>
      <c r="F28" s="31">
        <f t="shared" si="7"/>
        <v>1867354</v>
      </c>
      <c r="G28" s="31">
        <f t="shared" si="7"/>
        <v>756597</v>
      </c>
      <c r="H28" s="31">
        <f t="shared" si="7"/>
        <v>0</v>
      </c>
      <c r="I28" s="31">
        <f t="shared" si="7"/>
        <v>3490095</v>
      </c>
      <c r="J28" s="31">
        <f t="shared" si="7"/>
        <v>4116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6" si="8">SUM(D28:M28)</f>
        <v>11091467</v>
      </c>
      <c r="O28" s="43">
        <f t="shared" si="1"/>
        <v>196.95404421557311</v>
      </c>
      <c r="P28" s="10"/>
    </row>
    <row r="29" spans="1:16">
      <c r="A29" s="12"/>
      <c r="B29" s="44">
        <v>541</v>
      </c>
      <c r="C29" s="20" t="s">
        <v>42</v>
      </c>
      <c r="D29" s="46">
        <v>1876302</v>
      </c>
      <c r="E29" s="46">
        <v>2512750</v>
      </c>
      <c r="F29" s="46">
        <v>1867354</v>
      </c>
      <c r="G29" s="46">
        <v>756597</v>
      </c>
      <c r="H29" s="46">
        <v>0</v>
      </c>
      <c r="I29" s="46">
        <v>0</v>
      </c>
      <c r="J29" s="46">
        <v>3483</v>
      </c>
      <c r="K29" s="46">
        <v>0</v>
      </c>
      <c r="L29" s="46">
        <v>0</v>
      </c>
      <c r="M29" s="46">
        <v>0</v>
      </c>
      <c r="N29" s="46">
        <f t="shared" si="8"/>
        <v>7016486</v>
      </c>
      <c r="O29" s="47">
        <f t="shared" si="1"/>
        <v>124.5935541152446</v>
      </c>
      <c r="P29" s="9"/>
    </row>
    <row r="30" spans="1:16">
      <c r="A30" s="12"/>
      <c r="B30" s="44">
        <v>542</v>
      </c>
      <c r="C30" s="20" t="s">
        <v>43</v>
      </c>
      <c r="D30" s="46">
        <v>19500</v>
      </c>
      <c r="E30" s="46">
        <v>0</v>
      </c>
      <c r="F30" s="46">
        <v>0</v>
      </c>
      <c r="G30" s="46">
        <v>0</v>
      </c>
      <c r="H30" s="46">
        <v>0</v>
      </c>
      <c r="I30" s="46">
        <v>1065738</v>
      </c>
      <c r="J30" s="46">
        <v>633</v>
      </c>
      <c r="K30" s="46">
        <v>0</v>
      </c>
      <c r="L30" s="46">
        <v>0</v>
      </c>
      <c r="M30" s="46">
        <v>0</v>
      </c>
      <c r="N30" s="46">
        <f t="shared" si="8"/>
        <v>1085871</v>
      </c>
      <c r="O30" s="47">
        <f t="shared" si="1"/>
        <v>19.282091805025303</v>
      </c>
      <c r="P30" s="9"/>
    </row>
    <row r="31" spans="1:16">
      <c r="A31" s="12"/>
      <c r="B31" s="44">
        <v>544</v>
      </c>
      <c r="C31" s="20" t="s">
        <v>44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2424357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2424357</v>
      </c>
      <c r="O31" s="47">
        <f t="shared" si="1"/>
        <v>43.049933410281454</v>
      </c>
      <c r="P31" s="9"/>
    </row>
    <row r="32" spans="1:16">
      <c r="A32" s="12"/>
      <c r="B32" s="44">
        <v>549</v>
      </c>
      <c r="C32" s="20" t="s">
        <v>45</v>
      </c>
      <c r="D32" s="46">
        <v>564753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564753</v>
      </c>
      <c r="O32" s="47">
        <f t="shared" si="1"/>
        <v>10.028464885021753</v>
      </c>
      <c r="P32" s="9"/>
    </row>
    <row r="33" spans="1:119" ht="15.75">
      <c r="A33" s="28" t="s">
        <v>46</v>
      </c>
      <c r="B33" s="29"/>
      <c r="C33" s="30"/>
      <c r="D33" s="31">
        <f t="shared" ref="D33:M33" si="9">SUM(D34:D35)</f>
        <v>1662704</v>
      </c>
      <c r="E33" s="31">
        <f t="shared" si="9"/>
        <v>251143</v>
      </c>
      <c r="F33" s="31">
        <f t="shared" si="9"/>
        <v>0</v>
      </c>
      <c r="G33" s="31">
        <f t="shared" si="9"/>
        <v>248522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8"/>
        <v>2162369</v>
      </c>
      <c r="O33" s="43">
        <f t="shared" si="1"/>
        <v>38.397744828198526</v>
      </c>
      <c r="P33" s="10"/>
    </row>
    <row r="34" spans="1:119">
      <c r="A34" s="13"/>
      <c r="B34" s="45">
        <v>554</v>
      </c>
      <c r="C34" s="21" t="s">
        <v>47</v>
      </c>
      <c r="D34" s="46">
        <v>1286532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1286532</v>
      </c>
      <c r="O34" s="47">
        <f t="shared" si="1"/>
        <v>22.845281008612272</v>
      </c>
      <c r="P34" s="9"/>
    </row>
    <row r="35" spans="1:119">
      <c r="A35" s="13"/>
      <c r="B35" s="45">
        <v>559</v>
      </c>
      <c r="C35" s="21" t="s">
        <v>48</v>
      </c>
      <c r="D35" s="46">
        <v>376172</v>
      </c>
      <c r="E35" s="46">
        <v>251143</v>
      </c>
      <c r="F35" s="46">
        <v>0</v>
      </c>
      <c r="G35" s="46">
        <v>248522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875837</v>
      </c>
      <c r="O35" s="47">
        <f t="shared" si="1"/>
        <v>15.552463819586256</v>
      </c>
      <c r="P35" s="9"/>
    </row>
    <row r="36" spans="1:119" ht="15.75">
      <c r="A36" s="28" t="s">
        <v>49</v>
      </c>
      <c r="B36" s="29"/>
      <c r="C36" s="30"/>
      <c r="D36" s="31">
        <f t="shared" ref="D36:M36" si="10">SUM(D37:D37)</f>
        <v>38263</v>
      </c>
      <c r="E36" s="31">
        <f t="shared" si="10"/>
        <v>0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38263</v>
      </c>
      <c r="O36" s="43">
        <f t="shared" si="1"/>
        <v>0.67944597354168512</v>
      </c>
      <c r="P36" s="10"/>
    </row>
    <row r="37" spans="1:119">
      <c r="A37" s="12"/>
      <c r="B37" s="44">
        <v>569</v>
      </c>
      <c r="C37" s="20" t="s">
        <v>50</v>
      </c>
      <c r="D37" s="46">
        <v>38263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2" si="11">SUM(D37:M37)</f>
        <v>38263</v>
      </c>
      <c r="O37" s="47">
        <f t="shared" si="1"/>
        <v>0.67944597354168512</v>
      </c>
      <c r="P37" s="9"/>
    </row>
    <row r="38" spans="1:119" ht="15.75">
      <c r="A38" s="28" t="s">
        <v>51</v>
      </c>
      <c r="B38" s="29"/>
      <c r="C38" s="30"/>
      <c r="D38" s="31">
        <f t="shared" ref="D38:M38" si="12">SUM(D39:D42)</f>
        <v>4631113</v>
      </c>
      <c r="E38" s="31">
        <f t="shared" si="12"/>
        <v>0</v>
      </c>
      <c r="F38" s="31">
        <f t="shared" si="12"/>
        <v>0</v>
      </c>
      <c r="G38" s="31">
        <f t="shared" si="12"/>
        <v>5939</v>
      </c>
      <c r="H38" s="31">
        <f t="shared" si="12"/>
        <v>0</v>
      </c>
      <c r="I38" s="31">
        <f t="shared" si="12"/>
        <v>2752156</v>
      </c>
      <c r="J38" s="31">
        <f t="shared" si="12"/>
        <v>7753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7396961</v>
      </c>
      <c r="O38" s="43">
        <f t="shared" si="1"/>
        <v>131.34974695906951</v>
      </c>
      <c r="P38" s="9"/>
    </row>
    <row r="39" spans="1:119">
      <c r="A39" s="12"/>
      <c r="B39" s="44">
        <v>572</v>
      </c>
      <c r="C39" s="20" t="s">
        <v>52</v>
      </c>
      <c r="D39" s="46">
        <v>2575531</v>
      </c>
      <c r="E39" s="46">
        <v>0</v>
      </c>
      <c r="F39" s="46">
        <v>0</v>
      </c>
      <c r="G39" s="46">
        <v>5939</v>
      </c>
      <c r="H39" s="46">
        <v>0</v>
      </c>
      <c r="I39" s="46">
        <v>1585</v>
      </c>
      <c r="J39" s="46">
        <v>7540</v>
      </c>
      <c r="K39" s="46">
        <v>0</v>
      </c>
      <c r="L39" s="46">
        <v>0</v>
      </c>
      <c r="M39" s="46">
        <v>0</v>
      </c>
      <c r="N39" s="46">
        <f t="shared" si="11"/>
        <v>2590595</v>
      </c>
      <c r="O39" s="47">
        <f t="shared" si="1"/>
        <v>46.001864512119326</v>
      </c>
      <c r="P39" s="9"/>
    </row>
    <row r="40" spans="1:119">
      <c r="A40" s="12"/>
      <c r="B40" s="44">
        <v>574</v>
      </c>
      <c r="C40" s="20" t="s">
        <v>53</v>
      </c>
      <c r="D40" s="46">
        <v>55305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55305</v>
      </c>
      <c r="O40" s="47">
        <f t="shared" si="1"/>
        <v>0.98206516913788511</v>
      </c>
      <c r="P40" s="9"/>
    </row>
    <row r="41" spans="1:119">
      <c r="A41" s="12"/>
      <c r="B41" s="44">
        <v>575</v>
      </c>
      <c r="C41" s="20" t="s">
        <v>54</v>
      </c>
      <c r="D41" s="46">
        <v>1305405</v>
      </c>
      <c r="E41" s="46">
        <v>0</v>
      </c>
      <c r="F41" s="46">
        <v>0</v>
      </c>
      <c r="G41" s="46">
        <v>0</v>
      </c>
      <c r="H41" s="46">
        <v>0</v>
      </c>
      <c r="I41" s="46">
        <v>2750571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4055976</v>
      </c>
      <c r="O41" s="47">
        <f t="shared" si="1"/>
        <v>72.023013406730001</v>
      </c>
      <c r="P41" s="9"/>
    </row>
    <row r="42" spans="1:119">
      <c r="A42" s="12"/>
      <c r="B42" s="44">
        <v>579</v>
      </c>
      <c r="C42" s="20" t="s">
        <v>55</v>
      </c>
      <c r="D42" s="46">
        <v>694872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213</v>
      </c>
      <c r="K42" s="46">
        <v>0</v>
      </c>
      <c r="L42" s="46">
        <v>0</v>
      </c>
      <c r="M42" s="46">
        <v>0</v>
      </c>
      <c r="N42" s="46">
        <f t="shared" si="11"/>
        <v>695085</v>
      </c>
      <c r="O42" s="47">
        <f t="shared" si="1"/>
        <v>12.342803871082305</v>
      </c>
      <c r="P42" s="9"/>
    </row>
    <row r="43" spans="1:119" ht="15.75">
      <c r="A43" s="28" t="s">
        <v>58</v>
      </c>
      <c r="B43" s="29"/>
      <c r="C43" s="30"/>
      <c r="D43" s="31">
        <f t="shared" ref="D43:M43" si="13">SUM(D44:D45)</f>
        <v>12402353</v>
      </c>
      <c r="E43" s="31">
        <f t="shared" si="13"/>
        <v>2461144</v>
      </c>
      <c r="F43" s="31">
        <f t="shared" si="13"/>
        <v>138998</v>
      </c>
      <c r="G43" s="31">
        <f t="shared" si="13"/>
        <v>1028554</v>
      </c>
      <c r="H43" s="31">
        <f t="shared" si="13"/>
        <v>0</v>
      </c>
      <c r="I43" s="31">
        <f t="shared" si="13"/>
        <v>14556913</v>
      </c>
      <c r="J43" s="31">
        <f t="shared" si="13"/>
        <v>15895756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46483718</v>
      </c>
      <c r="O43" s="43">
        <f t="shared" si="1"/>
        <v>825.4233863091539</v>
      </c>
      <c r="P43" s="9"/>
    </row>
    <row r="44" spans="1:119">
      <c r="A44" s="12"/>
      <c r="B44" s="44">
        <v>581</v>
      </c>
      <c r="C44" s="20" t="s">
        <v>56</v>
      </c>
      <c r="D44" s="46">
        <v>3542951</v>
      </c>
      <c r="E44" s="46">
        <v>2461144</v>
      </c>
      <c r="F44" s="46">
        <v>138998</v>
      </c>
      <c r="G44" s="46">
        <v>1028554</v>
      </c>
      <c r="H44" s="46">
        <v>0</v>
      </c>
      <c r="I44" s="46">
        <v>14556913</v>
      </c>
      <c r="J44" s="46">
        <v>6998989</v>
      </c>
      <c r="K44" s="46">
        <v>0</v>
      </c>
      <c r="L44" s="46">
        <v>0</v>
      </c>
      <c r="M44" s="46">
        <v>0</v>
      </c>
      <c r="N44" s="46">
        <f>SUM(D44:M44)</f>
        <v>28727549</v>
      </c>
      <c r="O44" s="47">
        <f t="shared" si="1"/>
        <v>510.12250732486905</v>
      </c>
      <c r="P44" s="9"/>
    </row>
    <row r="45" spans="1:119" ht="15.75" thickBot="1">
      <c r="A45" s="12"/>
      <c r="B45" s="44">
        <v>590</v>
      </c>
      <c r="C45" s="20" t="s">
        <v>57</v>
      </c>
      <c r="D45" s="46">
        <v>8859402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8896767</v>
      </c>
      <c r="K45" s="46">
        <v>0</v>
      </c>
      <c r="L45" s="46">
        <v>0</v>
      </c>
      <c r="M45" s="46">
        <v>0</v>
      </c>
      <c r="N45" s="46">
        <f>SUM(D45:M45)</f>
        <v>17756169</v>
      </c>
      <c r="O45" s="47">
        <f t="shared" si="1"/>
        <v>315.30087898428485</v>
      </c>
      <c r="P45" s="9"/>
    </row>
    <row r="46" spans="1:119" ht="16.5" thickBot="1">
      <c r="A46" s="14" t="s">
        <v>10</v>
      </c>
      <c r="B46" s="23"/>
      <c r="C46" s="22"/>
      <c r="D46" s="15">
        <f t="shared" ref="D46:M46" si="14">SUM(D5,D13,D19,D28,D33,D36,D38,D43)</f>
        <v>71726410</v>
      </c>
      <c r="E46" s="15">
        <f t="shared" si="14"/>
        <v>9712574</v>
      </c>
      <c r="F46" s="15">
        <f t="shared" si="14"/>
        <v>5297538</v>
      </c>
      <c r="G46" s="15">
        <f t="shared" si="14"/>
        <v>3020913</v>
      </c>
      <c r="H46" s="15">
        <f t="shared" si="14"/>
        <v>0</v>
      </c>
      <c r="I46" s="15">
        <f t="shared" si="14"/>
        <v>216382721</v>
      </c>
      <c r="J46" s="15">
        <f t="shared" si="14"/>
        <v>25518498</v>
      </c>
      <c r="K46" s="15">
        <f t="shared" si="14"/>
        <v>14524252</v>
      </c>
      <c r="L46" s="15">
        <f t="shared" si="14"/>
        <v>0</v>
      </c>
      <c r="M46" s="15">
        <f t="shared" si="14"/>
        <v>0</v>
      </c>
      <c r="N46" s="15">
        <f>SUM(D46:M46)</f>
        <v>346182906</v>
      </c>
      <c r="O46" s="37">
        <f t="shared" si="1"/>
        <v>6147.2592737281366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38"/>
      <c r="B48" s="39"/>
      <c r="C48" s="39"/>
      <c r="D48" s="40"/>
      <c r="E48" s="40"/>
      <c r="F48" s="40"/>
      <c r="G48" s="40"/>
      <c r="H48" s="40"/>
      <c r="I48" s="40"/>
      <c r="J48" s="40"/>
      <c r="K48" s="40"/>
      <c r="L48" s="163" t="s">
        <v>62</v>
      </c>
      <c r="M48" s="163"/>
      <c r="N48" s="163"/>
      <c r="O48" s="41">
        <v>56315</v>
      </c>
    </row>
    <row r="49" spans="1:15">
      <c r="A49" s="164"/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2"/>
    </row>
    <row r="50" spans="1:15" ht="15.75" thickBot="1">
      <c r="A50" s="165" t="s">
        <v>63</v>
      </c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5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37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5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60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SUM(D6:D12)</f>
        <v>10923195</v>
      </c>
      <c r="E5" s="26">
        <f t="shared" ref="E5:M5" si="0">SUM(E6:E12)</f>
        <v>0</v>
      </c>
      <c r="F5" s="26">
        <f t="shared" si="0"/>
        <v>3277956</v>
      </c>
      <c r="G5" s="26">
        <f t="shared" si="0"/>
        <v>234401</v>
      </c>
      <c r="H5" s="26">
        <f t="shared" si="0"/>
        <v>0</v>
      </c>
      <c r="I5" s="26">
        <f t="shared" si="0"/>
        <v>0</v>
      </c>
      <c r="J5" s="26">
        <f t="shared" si="0"/>
        <v>9050554</v>
      </c>
      <c r="K5" s="26">
        <f t="shared" si="0"/>
        <v>18446382</v>
      </c>
      <c r="L5" s="26">
        <f t="shared" si="0"/>
        <v>0</v>
      </c>
      <c r="M5" s="26">
        <f t="shared" si="0"/>
        <v>0</v>
      </c>
      <c r="N5" s="27">
        <f>SUM(D5:M5)</f>
        <v>41932488</v>
      </c>
      <c r="O5" s="32">
        <f t="shared" ref="O5:O46" si="1">(N5/O$48)</f>
        <v>768.00835180131503</v>
      </c>
      <c r="P5" s="6"/>
    </row>
    <row r="6" spans="1:133">
      <c r="A6" s="12"/>
      <c r="B6" s="44">
        <v>511</v>
      </c>
      <c r="C6" s="20" t="s">
        <v>19</v>
      </c>
      <c r="D6" s="46">
        <v>218389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218389</v>
      </c>
      <c r="O6" s="47">
        <f t="shared" si="1"/>
        <v>3.9998717925236726</v>
      </c>
      <c r="P6" s="9"/>
    </row>
    <row r="7" spans="1:133">
      <c r="A7" s="12"/>
      <c r="B7" s="44">
        <v>512</v>
      </c>
      <c r="C7" s="20" t="s">
        <v>20</v>
      </c>
      <c r="D7" s="46">
        <v>1393699</v>
      </c>
      <c r="E7" s="46">
        <v>0</v>
      </c>
      <c r="F7" s="46">
        <v>0</v>
      </c>
      <c r="G7" s="46">
        <v>234401</v>
      </c>
      <c r="H7" s="46">
        <v>0</v>
      </c>
      <c r="I7" s="46">
        <v>0</v>
      </c>
      <c r="J7" s="46">
        <v>1115407</v>
      </c>
      <c r="K7" s="46">
        <v>0</v>
      </c>
      <c r="L7" s="46">
        <v>0</v>
      </c>
      <c r="M7" s="46">
        <v>0</v>
      </c>
      <c r="N7" s="46">
        <f t="shared" ref="N7:N12" si="2">SUM(D7:M7)</f>
        <v>2743507</v>
      </c>
      <c r="O7" s="47">
        <f t="shared" si="1"/>
        <v>50.24830125093866</v>
      </c>
      <c r="P7" s="9"/>
    </row>
    <row r="8" spans="1:133">
      <c r="A8" s="12"/>
      <c r="B8" s="44">
        <v>513</v>
      </c>
      <c r="C8" s="20" t="s">
        <v>21</v>
      </c>
      <c r="D8" s="46">
        <v>3871931</v>
      </c>
      <c r="E8" s="46">
        <v>0</v>
      </c>
      <c r="F8" s="46">
        <v>3277956</v>
      </c>
      <c r="G8" s="46">
        <v>0</v>
      </c>
      <c r="H8" s="46">
        <v>0</v>
      </c>
      <c r="I8" s="46">
        <v>0</v>
      </c>
      <c r="J8" s="46">
        <v>7935147</v>
      </c>
      <c r="K8" s="46">
        <v>0</v>
      </c>
      <c r="L8" s="46">
        <v>0</v>
      </c>
      <c r="M8" s="46">
        <v>0</v>
      </c>
      <c r="N8" s="46">
        <f t="shared" si="2"/>
        <v>15085034</v>
      </c>
      <c r="O8" s="47">
        <f t="shared" si="1"/>
        <v>276.2877342075862</v>
      </c>
      <c r="P8" s="9"/>
    </row>
    <row r="9" spans="1:133">
      <c r="A9" s="12"/>
      <c r="B9" s="44">
        <v>514</v>
      </c>
      <c r="C9" s="20" t="s">
        <v>22</v>
      </c>
      <c r="D9" s="46">
        <v>416125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416125</v>
      </c>
      <c r="O9" s="47">
        <f t="shared" si="1"/>
        <v>7.6214765838202165</v>
      </c>
      <c r="P9" s="9"/>
    </row>
    <row r="10" spans="1:133">
      <c r="A10" s="12"/>
      <c r="B10" s="44">
        <v>515</v>
      </c>
      <c r="C10" s="20" t="s">
        <v>23</v>
      </c>
      <c r="D10" s="46">
        <v>1008038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1008038</v>
      </c>
      <c r="O10" s="47">
        <f t="shared" si="1"/>
        <v>18.462572574589277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18446382</v>
      </c>
      <c r="L11" s="46">
        <v>0</v>
      </c>
      <c r="M11" s="46">
        <v>0</v>
      </c>
      <c r="N11" s="46">
        <f t="shared" si="2"/>
        <v>18446382</v>
      </c>
      <c r="O11" s="47">
        <f t="shared" si="1"/>
        <v>337.85201194161067</v>
      </c>
      <c r="P11" s="9"/>
    </row>
    <row r="12" spans="1:133">
      <c r="A12" s="12"/>
      <c r="B12" s="44">
        <v>519</v>
      </c>
      <c r="C12" s="20" t="s">
        <v>25</v>
      </c>
      <c r="D12" s="46">
        <v>4015013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4015013</v>
      </c>
      <c r="O12" s="47">
        <f t="shared" si="1"/>
        <v>73.536383450246348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SUM(D14:D18)</f>
        <v>39841647</v>
      </c>
      <c r="E13" s="31">
        <f t="shared" si="3"/>
        <v>0</v>
      </c>
      <c r="F13" s="31">
        <f t="shared" si="3"/>
        <v>0</v>
      </c>
      <c r="G13" s="31">
        <f t="shared" si="3"/>
        <v>323188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0" si="4">SUM(D13:M13)</f>
        <v>40164835</v>
      </c>
      <c r="O13" s="43">
        <f t="shared" si="1"/>
        <v>735.63316177951981</v>
      </c>
      <c r="P13" s="10"/>
    </row>
    <row r="14" spans="1:133">
      <c r="A14" s="12"/>
      <c r="B14" s="44">
        <v>521</v>
      </c>
      <c r="C14" s="20" t="s">
        <v>27</v>
      </c>
      <c r="D14" s="46">
        <v>22098391</v>
      </c>
      <c r="E14" s="46">
        <v>0</v>
      </c>
      <c r="F14" s="46">
        <v>0</v>
      </c>
      <c r="G14" s="46">
        <v>323188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22421579</v>
      </c>
      <c r="O14" s="47">
        <f t="shared" si="1"/>
        <v>410.65915126650674</v>
      </c>
      <c r="P14" s="9"/>
    </row>
    <row r="15" spans="1:133">
      <c r="A15" s="12"/>
      <c r="B15" s="44">
        <v>522</v>
      </c>
      <c r="C15" s="20" t="s">
        <v>28</v>
      </c>
      <c r="D15" s="46">
        <v>15163767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15163767</v>
      </c>
      <c r="O15" s="47">
        <f t="shared" si="1"/>
        <v>277.7297569552556</v>
      </c>
      <c r="P15" s="9"/>
    </row>
    <row r="16" spans="1:133">
      <c r="A16" s="12"/>
      <c r="B16" s="44">
        <v>524</v>
      </c>
      <c r="C16" s="20" t="s">
        <v>29</v>
      </c>
      <c r="D16" s="46">
        <v>2497897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2497897</v>
      </c>
      <c r="O16" s="47">
        <f t="shared" si="1"/>
        <v>45.749867213685235</v>
      </c>
      <c r="P16" s="9"/>
    </row>
    <row r="17" spans="1:16">
      <c r="A17" s="12"/>
      <c r="B17" s="44">
        <v>525</v>
      </c>
      <c r="C17" s="20" t="s">
        <v>30</v>
      </c>
      <c r="D17" s="46">
        <v>39327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39327</v>
      </c>
      <c r="O17" s="47">
        <f t="shared" si="1"/>
        <v>0.72028791736112385</v>
      </c>
      <c r="P17" s="9"/>
    </row>
    <row r="18" spans="1:16">
      <c r="A18" s="12"/>
      <c r="B18" s="44">
        <v>529</v>
      </c>
      <c r="C18" s="20" t="s">
        <v>31</v>
      </c>
      <c r="D18" s="46">
        <v>42265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42265</v>
      </c>
      <c r="O18" s="47">
        <f t="shared" si="1"/>
        <v>0.77409842671111195</v>
      </c>
      <c r="P18" s="9"/>
    </row>
    <row r="19" spans="1:16" ht="15.75">
      <c r="A19" s="28" t="s">
        <v>32</v>
      </c>
      <c r="B19" s="29"/>
      <c r="C19" s="30"/>
      <c r="D19" s="31">
        <f>SUM(D20:D27)</f>
        <v>250737</v>
      </c>
      <c r="E19" s="31">
        <f t="shared" ref="E19:M19" si="5">SUM(E20:E27)</f>
        <v>6796126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203794177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210841040</v>
      </c>
      <c r="O19" s="43">
        <f t="shared" si="1"/>
        <v>3861.6282349493581</v>
      </c>
      <c r="P19" s="10"/>
    </row>
    <row r="20" spans="1:16">
      <c r="A20" s="12"/>
      <c r="B20" s="44">
        <v>531</v>
      </c>
      <c r="C20" s="20" t="s">
        <v>33</v>
      </c>
      <c r="D20" s="46">
        <v>183729</v>
      </c>
      <c r="E20" s="46">
        <v>0</v>
      </c>
      <c r="F20" s="46">
        <v>0</v>
      </c>
      <c r="G20" s="46">
        <v>0</v>
      </c>
      <c r="H20" s="46">
        <v>0</v>
      </c>
      <c r="I20" s="46">
        <v>167299569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167483298</v>
      </c>
      <c r="O20" s="47">
        <f t="shared" si="1"/>
        <v>3067.51585193868</v>
      </c>
      <c r="P20" s="9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5387631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6">SUM(D21:M21)</f>
        <v>5387631</v>
      </c>
      <c r="O21" s="47">
        <f t="shared" si="1"/>
        <v>98.676367699042103</v>
      </c>
      <c r="P21" s="9"/>
    </row>
    <row r="22" spans="1:16">
      <c r="A22" s="12"/>
      <c r="B22" s="44">
        <v>534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9490485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9490485</v>
      </c>
      <c r="O22" s="47">
        <f t="shared" si="1"/>
        <v>173.82159013901352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12366186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12366186</v>
      </c>
      <c r="O23" s="47">
        <f t="shared" si="1"/>
        <v>226.49107126504148</v>
      </c>
      <c r="P23" s="9"/>
    </row>
    <row r="24" spans="1:16">
      <c r="A24" s="12"/>
      <c r="B24" s="44">
        <v>536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7874840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7874840</v>
      </c>
      <c r="O24" s="47">
        <f t="shared" si="1"/>
        <v>144.23048041172916</v>
      </c>
      <c r="P24" s="9"/>
    </row>
    <row r="25" spans="1:16">
      <c r="A25" s="12"/>
      <c r="B25" s="44">
        <v>537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49004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49004</v>
      </c>
      <c r="O25" s="47">
        <f t="shared" si="1"/>
        <v>0.89752559570688106</v>
      </c>
      <c r="P25" s="9"/>
    </row>
    <row r="26" spans="1:16">
      <c r="A26" s="12"/>
      <c r="B26" s="44">
        <v>538</v>
      </c>
      <c r="C26" s="20" t="s">
        <v>39</v>
      </c>
      <c r="D26" s="46">
        <v>0</v>
      </c>
      <c r="E26" s="46">
        <v>6796126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6796126</v>
      </c>
      <c r="O26" s="47">
        <f t="shared" si="1"/>
        <v>124.47345189472334</v>
      </c>
      <c r="P26" s="9"/>
    </row>
    <row r="27" spans="1:16">
      <c r="A27" s="12"/>
      <c r="B27" s="44">
        <v>539</v>
      </c>
      <c r="C27" s="20" t="s">
        <v>40</v>
      </c>
      <c r="D27" s="46">
        <v>67008</v>
      </c>
      <c r="E27" s="46">
        <v>0</v>
      </c>
      <c r="F27" s="46">
        <v>0</v>
      </c>
      <c r="G27" s="46">
        <v>0</v>
      </c>
      <c r="H27" s="46">
        <v>0</v>
      </c>
      <c r="I27" s="46">
        <v>1326462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1393470</v>
      </c>
      <c r="O27" s="47">
        <f t="shared" si="1"/>
        <v>25.521896005421343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SUM(D29:D32)</f>
        <v>3105868</v>
      </c>
      <c r="E28" s="31">
        <f t="shared" si="7"/>
        <v>2512851</v>
      </c>
      <c r="F28" s="31">
        <f t="shared" si="7"/>
        <v>2016900</v>
      </c>
      <c r="G28" s="31">
        <f t="shared" si="7"/>
        <v>2688874</v>
      </c>
      <c r="H28" s="31">
        <f t="shared" si="7"/>
        <v>0</v>
      </c>
      <c r="I28" s="31">
        <f t="shared" si="7"/>
        <v>3431811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6" si="8">SUM(D28:M28)</f>
        <v>13756304</v>
      </c>
      <c r="O28" s="43">
        <f t="shared" si="1"/>
        <v>251.95157420465577</v>
      </c>
      <c r="P28" s="10"/>
    </row>
    <row r="29" spans="1:16">
      <c r="A29" s="12"/>
      <c r="B29" s="44">
        <v>541</v>
      </c>
      <c r="C29" s="20" t="s">
        <v>42</v>
      </c>
      <c r="D29" s="46">
        <v>2259455</v>
      </c>
      <c r="E29" s="46">
        <v>2512851</v>
      </c>
      <c r="F29" s="46">
        <v>2016900</v>
      </c>
      <c r="G29" s="46">
        <v>2688874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9478080</v>
      </c>
      <c r="O29" s="47">
        <f t="shared" si="1"/>
        <v>173.59438817560761</v>
      </c>
      <c r="P29" s="9"/>
    </row>
    <row r="30" spans="1:16">
      <c r="A30" s="12"/>
      <c r="B30" s="44">
        <v>542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1152341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1152341</v>
      </c>
      <c r="O30" s="47">
        <f t="shared" si="1"/>
        <v>21.105533068371216</v>
      </c>
      <c r="P30" s="9"/>
    </row>
    <row r="31" spans="1:16">
      <c r="A31" s="12"/>
      <c r="B31" s="44">
        <v>544</v>
      </c>
      <c r="C31" s="20" t="s">
        <v>44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2279470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2279470</v>
      </c>
      <c r="O31" s="47">
        <f t="shared" si="1"/>
        <v>41.749299437718641</v>
      </c>
      <c r="P31" s="9"/>
    </row>
    <row r="32" spans="1:16">
      <c r="A32" s="12"/>
      <c r="B32" s="44">
        <v>549</v>
      </c>
      <c r="C32" s="20" t="s">
        <v>45</v>
      </c>
      <c r="D32" s="46">
        <v>846413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846413</v>
      </c>
      <c r="O32" s="47">
        <f t="shared" si="1"/>
        <v>15.502353522958296</v>
      </c>
      <c r="P32" s="9"/>
    </row>
    <row r="33" spans="1:119" ht="15.75">
      <c r="A33" s="28" t="s">
        <v>46</v>
      </c>
      <c r="B33" s="29"/>
      <c r="C33" s="30"/>
      <c r="D33" s="31">
        <f t="shared" ref="D33:M33" si="9">SUM(D34:D35)</f>
        <v>1515210</v>
      </c>
      <c r="E33" s="31">
        <f t="shared" si="9"/>
        <v>541471</v>
      </c>
      <c r="F33" s="31">
        <f t="shared" si="9"/>
        <v>0</v>
      </c>
      <c r="G33" s="31">
        <f t="shared" si="9"/>
        <v>563675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191789</v>
      </c>
      <c r="N33" s="31">
        <f t="shared" si="8"/>
        <v>2812145</v>
      </c>
      <c r="O33" s="43">
        <f t="shared" si="1"/>
        <v>51.505430502390155</v>
      </c>
      <c r="P33" s="10"/>
    </row>
    <row r="34" spans="1:119">
      <c r="A34" s="13"/>
      <c r="B34" s="45">
        <v>554</v>
      </c>
      <c r="C34" s="21" t="s">
        <v>47</v>
      </c>
      <c r="D34" s="46">
        <v>879283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879283</v>
      </c>
      <c r="O34" s="47">
        <f t="shared" si="1"/>
        <v>16.104379201084267</v>
      </c>
      <c r="P34" s="9"/>
    </row>
    <row r="35" spans="1:119">
      <c r="A35" s="13"/>
      <c r="B35" s="45">
        <v>559</v>
      </c>
      <c r="C35" s="21" t="s">
        <v>48</v>
      </c>
      <c r="D35" s="46">
        <v>635927</v>
      </c>
      <c r="E35" s="46">
        <v>541471</v>
      </c>
      <c r="F35" s="46">
        <v>0</v>
      </c>
      <c r="G35" s="46">
        <v>563675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191789</v>
      </c>
      <c r="N35" s="46">
        <f t="shared" si="8"/>
        <v>1932862</v>
      </c>
      <c r="O35" s="47">
        <f t="shared" si="1"/>
        <v>35.401051301305884</v>
      </c>
      <c r="P35" s="9"/>
    </row>
    <row r="36" spans="1:119" ht="15.75">
      <c r="A36" s="28" t="s">
        <v>49</v>
      </c>
      <c r="B36" s="29"/>
      <c r="C36" s="30"/>
      <c r="D36" s="31">
        <f t="shared" ref="D36:M36" si="10">SUM(D37:D37)</f>
        <v>194788</v>
      </c>
      <c r="E36" s="31">
        <f t="shared" si="10"/>
        <v>0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194788</v>
      </c>
      <c r="O36" s="43">
        <f t="shared" si="1"/>
        <v>3.5676111284089451</v>
      </c>
      <c r="P36" s="10"/>
    </row>
    <row r="37" spans="1:119">
      <c r="A37" s="12"/>
      <c r="B37" s="44">
        <v>569</v>
      </c>
      <c r="C37" s="20" t="s">
        <v>50</v>
      </c>
      <c r="D37" s="46">
        <v>194788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2" si="11">SUM(D37:M37)</f>
        <v>194788</v>
      </c>
      <c r="O37" s="47">
        <f t="shared" si="1"/>
        <v>3.5676111284089451</v>
      </c>
      <c r="P37" s="9"/>
    </row>
    <row r="38" spans="1:119" ht="15.75">
      <c r="A38" s="28" t="s">
        <v>51</v>
      </c>
      <c r="B38" s="29"/>
      <c r="C38" s="30"/>
      <c r="D38" s="31">
        <f t="shared" ref="D38:M38" si="12">SUM(D39:D42)</f>
        <v>5198764</v>
      </c>
      <c r="E38" s="31">
        <f t="shared" si="12"/>
        <v>86206</v>
      </c>
      <c r="F38" s="31">
        <f t="shared" si="12"/>
        <v>0</v>
      </c>
      <c r="G38" s="31">
        <f t="shared" si="12"/>
        <v>16483</v>
      </c>
      <c r="H38" s="31">
        <f t="shared" si="12"/>
        <v>0</v>
      </c>
      <c r="I38" s="31">
        <f t="shared" si="12"/>
        <v>3470195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8771648</v>
      </c>
      <c r="O38" s="43">
        <f t="shared" si="1"/>
        <v>160.65583618747596</v>
      </c>
      <c r="P38" s="9"/>
    </row>
    <row r="39" spans="1:119">
      <c r="A39" s="12"/>
      <c r="B39" s="44">
        <v>572</v>
      </c>
      <c r="C39" s="20" t="s">
        <v>52</v>
      </c>
      <c r="D39" s="46">
        <v>2870321</v>
      </c>
      <c r="E39" s="46">
        <v>0</v>
      </c>
      <c r="F39" s="46">
        <v>0</v>
      </c>
      <c r="G39" s="46">
        <v>16483</v>
      </c>
      <c r="H39" s="46">
        <v>0</v>
      </c>
      <c r="I39" s="46">
        <v>634415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3521219</v>
      </c>
      <c r="O39" s="47">
        <f t="shared" si="1"/>
        <v>64.492371655158522</v>
      </c>
      <c r="P39" s="9"/>
    </row>
    <row r="40" spans="1:119">
      <c r="A40" s="12"/>
      <c r="B40" s="44">
        <v>574</v>
      </c>
      <c r="C40" s="20" t="s">
        <v>53</v>
      </c>
      <c r="D40" s="46">
        <v>101863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101863</v>
      </c>
      <c r="O40" s="47">
        <f t="shared" si="1"/>
        <v>1.8656568801626403</v>
      </c>
      <c r="P40" s="9"/>
    </row>
    <row r="41" spans="1:119">
      <c r="A41" s="12"/>
      <c r="B41" s="44">
        <v>575</v>
      </c>
      <c r="C41" s="20" t="s">
        <v>54</v>
      </c>
      <c r="D41" s="46">
        <v>1639990</v>
      </c>
      <c r="E41" s="46">
        <v>0</v>
      </c>
      <c r="F41" s="46">
        <v>0</v>
      </c>
      <c r="G41" s="46">
        <v>0</v>
      </c>
      <c r="H41" s="46">
        <v>0</v>
      </c>
      <c r="I41" s="46">
        <v>2835780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4475770</v>
      </c>
      <c r="O41" s="47">
        <f t="shared" si="1"/>
        <v>81.975310903130094</v>
      </c>
      <c r="P41" s="9"/>
    </row>
    <row r="42" spans="1:119">
      <c r="A42" s="12"/>
      <c r="B42" s="44">
        <v>579</v>
      </c>
      <c r="C42" s="20" t="s">
        <v>55</v>
      </c>
      <c r="D42" s="46">
        <v>586590</v>
      </c>
      <c r="E42" s="46">
        <v>86206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672796</v>
      </c>
      <c r="O42" s="47">
        <f t="shared" si="1"/>
        <v>12.322496749024708</v>
      </c>
      <c r="P42" s="9"/>
    </row>
    <row r="43" spans="1:119" ht="15.75">
      <c r="A43" s="28" t="s">
        <v>58</v>
      </c>
      <c r="B43" s="29"/>
      <c r="C43" s="30"/>
      <c r="D43" s="31">
        <f t="shared" ref="D43:M43" si="13">SUM(D44:D45)</f>
        <v>6053748</v>
      </c>
      <c r="E43" s="31">
        <f t="shared" si="13"/>
        <v>2349288</v>
      </c>
      <c r="F43" s="31">
        <f t="shared" si="13"/>
        <v>142400</v>
      </c>
      <c r="G43" s="31">
        <f t="shared" si="13"/>
        <v>2937733</v>
      </c>
      <c r="H43" s="31">
        <f t="shared" si="13"/>
        <v>0</v>
      </c>
      <c r="I43" s="31">
        <f t="shared" si="13"/>
        <v>13443274</v>
      </c>
      <c r="J43" s="31">
        <f t="shared" si="13"/>
        <v>15613942</v>
      </c>
      <c r="K43" s="31">
        <f t="shared" si="13"/>
        <v>0</v>
      </c>
      <c r="L43" s="31">
        <f t="shared" si="13"/>
        <v>0</v>
      </c>
      <c r="M43" s="31">
        <f t="shared" si="13"/>
        <v>216000</v>
      </c>
      <c r="N43" s="31">
        <f>SUM(D43:M43)</f>
        <v>40756385</v>
      </c>
      <c r="O43" s="43">
        <f t="shared" si="1"/>
        <v>746.46760929687355</v>
      </c>
      <c r="P43" s="9"/>
    </row>
    <row r="44" spans="1:119">
      <c r="A44" s="12"/>
      <c r="B44" s="44">
        <v>581</v>
      </c>
      <c r="C44" s="20" t="s">
        <v>56</v>
      </c>
      <c r="D44" s="46">
        <v>5936677</v>
      </c>
      <c r="E44" s="46">
        <v>2349288</v>
      </c>
      <c r="F44" s="46">
        <v>142400</v>
      </c>
      <c r="G44" s="46">
        <v>2937733</v>
      </c>
      <c r="H44" s="46">
        <v>0</v>
      </c>
      <c r="I44" s="46">
        <v>13443274</v>
      </c>
      <c r="J44" s="46">
        <v>84000</v>
      </c>
      <c r="K44" s="46">
        <v>0</v>
      </c>
      <c r="L44" s="46">
        <v>0</v>
      </c>
      <c r="M44" s="46">
        <v>216000</v>
      </c>
      <c r="N44" s="46">
        <f>SUM(D44:M44)</f>
        <v>25109372</v>
      </c>
      <c r="O44" s="47">
        <f t="shared" si="1"/>
        <v>459.8870308980018</v>
      </c>
      <c r="P44" s="9"/>
    </row>
    <row r="45" spans="1:119" ht="15.75" thickBot="1">
      <c r="A45" s="12"/>
      <c r="B45" s="44">
        <v>590</v>
      </c>
      <c r="C45" s="20" t="s">
        <v>57</v>
      </c>
      <c r="D45" s="46">
        <v>117071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15529942</v>
      </c>
      <c r="K45" s="46">
        <v>0</v>
      </c>
      <c r="L45" s="46">
        <v>0</v>
      </c>
      <c r="M45" s="46">
        <v>0</v>
      </c>
      <c r="N45" s="46">
        <f>SUM(D45:M45)</f>
        <v>15647013</v>
      </c>
      <c r="O45" s="47">
        <f t="shared" si="1"/>
        <v>286.58057839887175</v>
      </c>
      <c r="P45" s="9"/>
    </row>
    <row r="46" spans="1:119" ht="16.5" thickBot="1">
      <c r="A46" s="14" t="s">
        <v>10</v>
      </c>
      <c r="B46" s="23"/>
      <c r="C46" s="22"/>
      <c r="D46" s="15">
        <f t="shared" ref="D46:M46" si="14">SUM(D5,D13,D19,D28,D33,D36,D38,D43)</f>
        <v>67083957</v>
      </c>
      <c r="E46" s="15">
        <f t="shared" si="14"/>
        <v>12285942</v>
      </c>
      <c r="F46" s="15">
        <f t="shared" si="14"/>
        <v>5437256</v>
      </c>
      <c r="G46" s="15">
        <f t="shared" si="14"/>
        <v>6764354</v>
      </c>
      <c r="H46" s="15">
        <f t="shared" si="14"/>
        <v>0</v>
      </c>
      <c r="I46" s="15">
        <f t="shared" si="14"/>
        <v>224139457</v>
      </c>
      <c r="J46" s="15">
        <f t="shared" si="14"/>
        <v>24664496</v>
      </c>
      <c r="K46" s="15">
        <f t="shared" si="14"/>
        <v>18446382</v>
      </c>
      <c r="L46" s="15">
        <f t="shared" si="14"/>
        <v>0</v>
      </c>
      <c r="M46" s="15">
        <f t="shared" si="14"/>
        <v>407789</v>
      </c>
      <c r="N46" s="15">
        <f>SUM(D46:M46)</f>
        <v>359229633</v>
      </c>
      <c r="O46" s="37">
        <f t="shared" si="1"/>
        <v>6579.417809849997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38"/>
      <c r="B48" s="39"/>
      <c r="C48" s="39"/>
      <c r="D48" s="40"/>
      <c r="E48" s="40"/>
      <c r="F48" s="40"/>
      <c r="G48" s="40"/>
      <c r="H48" s="40"/>
      <c r="I48" s="40"/>
      <c r="J48" s="40"/>
      <c r="K48" s="40"/>
      <c r="L48" s="163" t="s">
        <v>59</v>
      </c>
      <c r="M48" s="163"/>
      <c r="N48" s="163"/>
      <c r="O48" s="41">
        <v>54599</v>
      </c>
    </row>
    <row r="49" spans="1:15">
      <c r="A49" s="164"/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2"/>
    </row>
    <row r="50" spans="1:15" ht="15.75" thickBot="1">
      <c r="A50" s="165" t="s">
        <v>63</v>
      </c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5"/>
    </row>
  </sheetData>
  <mergeCells count="10">
    <mergeCell ref="A50:O50"/>
    <mergeCell ref="A49:O49"/>
    <mergeCell ref="L48:N4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37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60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96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15718369</v>
      </c>
      <c r="E5" s="26">
        <f t="shared" si="0"/>
        <v>0</v>
      </c>
      <c r="F5" s="26">
        <f t="shared" si="0"/>
        <v>2940279</v>
      </c>
      <c r="G5" s="26">
        <f t="shared" si="0"/>
        <v>632336</v>
      </c>
      <c r="H5" s="26">
        <f t="shared" si="0"/>
        <v>0</v>
      </c>
      <c r="I5" s="26">
        <f t="shared" si="0"/>
        <v>309555</v>
      </c>
      <c r="J5" s="26">
        <f t="shared" si="0"/>
        <v>8954501</v>
      </c>
      <c r="K5" s="26">
        <f t="shared" si="0"/>
        <v>10521550</v>
      </c>
      <c r="L5" s="26">
        <f t="shared" si="0"/>
        <v>0</v>
      </c>
      <c r="M5" s="26">
        <f t="shared" si="0"/>
        <v>0</v>
      </c>
      <c r="N5" s="27">
        <f t="shared" ref="N5:N19" si="1">SUM(D5:M5)</f>
        <v>39076590</v>
      </c>
      <c r="O5" s="32">
        <f t="shared" ref="O5:O45" si="2">(N5/O$47)</f>
        <v>717.50192794976317</v>
      </c>
      <c r="P5" s="6"/>
    </row>
    <row r="6" spans="1:133">
      <c r="A6" s="12"/>
      <c r="B6" s="44">
        <v>511</v>
      </c>
      <c r="C6" s="20" t="s">
        <v>19</v>
      </c>
      <c r="D6" s="46">
        <v>281818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281818</v>
      </c>
      <c r="O6" s="47">
        <f t="shared" si="2"/>
        <v>5.1745804414086889</v>
      </c>
      <c r="P6" s="9"/>
    </row>
    <row r="7" spans="1:133">
      <c r="A7" s="12"/>
      <c r="B7" s="44">
        <v>512</v>
      </c>
      <c r="C7" s="20" t="s">
        <v>20</v>
      </c>
      <c r="D7" s="46">
        <v>1199509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754487</v>
      </c>
      <c r="K7" s="46">
        <v>0</v>
      </c>
      <c r="L7" s="46">
        <v>0</v>
      </c>
      <c r="M7" s="46">
        <v>0</v>
      </c>
      <c r="N7" s="46">
        <f t="shared" si="1"/>
        <v>1953996</v>
      </c>
      <c r="O7" s="47">
        <f t="shared" si="2"/>
        <v>35.878153574969701</v>
      </c>
      <c r="P7" s="9"/>
    </row>
    <row r="8" spans="1:133">
      <c r="A8" s="12"/>
      <c r="B8" s="44">
        <v>513</v>
      </c>
      <c r="C8" s="20" t="s">
        <v>21</v>
      </c>
      <c r="D8" s="46">
        <v>8941912</v>
      </c>
      <c r="E8" s="46">
        <v>0</v>
      </c>
      <c r="F8" s="46">
        <v>2940279</v>
      </c>
      <c r="G8" s="46">
        <v>632336</v>
      </c>
      <c r="H8" s="46">
        <v>0</v>
      </c>
      <c r="I8" s="46">
        <v>0</v>
      </c>
      <c r="J8" s="46">
        <v>7987257</v>
      </c>
      <c r="K8" s="46">
        <v>10521550</v>
      </c>
      <c r="L8" s="46">
        <v>0</v>
      </c>
      <c r="M8" s="46">
        <v>0</v>
      </c>
      <c r="N8" s="46">
        <f t="shared" si="1"/>
        <v>31023334</v>
      </c>
      <c r="O8" s="47">
        <f t="shared" si="2"/>
        <v>569.63266130513023</v>
      </c>
      <c r="P8" s="9"/>
    </row>
    <row r="9" spans="1:133">
      <c r="A9" s="12"/>
      <c r="B9" s="44">
        <v>514</v>
      </c>
      <c r="C9" s="20" t="s">
        <v>22</v>
      </c>
      <c r="D9" s="46">
        <v>464244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464244</v>
      </c>
      <c r="O9" s="47">
        <f t="shared" si="2"/>
        <v>8.5241819984576406</v>
      </c>
      <c r="P9" s="9"/>
    </row>
    <row r="10" spans="1:133">
      <c r="A10" s="12"/>
      <c r="B10" s="44">
        <v>515</v>
      </c>
      <c r="C10" s="20" t="s">
        <v>23</v>
      </c>
      <c r="D10" s="46">
        <v>761511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761511</v>
      </c>
      <c r="O10" s="47">
        <f t="shared" si="2"/>
        <v>13.982428115015974</v>
      </c>
      <c r="P10" s="9"/>
    </row>
    <row r="11" spans="1:133">
      <c r="A11" s="12"/>
      <c r="B11" s="44">
        <v>519</v>
      </c>
      <c r="C11" s="20" t="s">
        <v>25</v>
      </c>
      <c r="D11" s="46">
        <v>4069375</v>
      </c>
      <c r="E11" s="46">
        <v>0</v>
      </c>
      <c r="F11" s="46">
        <v>0</v>
      </c>
      <c r="G11" s="46">
        <v>0</v>
      </c>
      <c r="H11" s="46">
        <v>0</v>
      </c>
      <c r="I11" s="46">
        <v>309555</v>
      </c>
      <c r="J11" s="46">
        <v>212757</v>
      </c>
      <c r="K11" s="46">
        <v>0</v>
      </c>
      <c r="L11" s="46">
        <v>0</v>
      </c>
      <c r="M11" s="46">
        <v>0</v>
      </c>
      <c r="N11" s="46">
        <f t="shared" si="1"/>
        <v>4591687</v>
      </c>
      <c r="O11" s="47">
        <f t="shared" si="2"/>
        <v>84.309922514780951</v>
      </c>
      <c r="P11" s="9"/>
    </row>
    <row r="12" spans="1:133" ht="15.75">
      <c r="A12" s="28" t="s">
        <v>26</v>
      </c>
      <c r="B12" s="29"/>
      <c r="C12" s="30"/>
      <c r="D12" s="31">
        <f t="shared" ref="D12:M12" si="3">SUM(D13:D17)</f>
        <v>41132927</v>
      </c>
      <c r="E12" s="31">
        <f t="shared" si="3"/>
        <v>16346</v>
      </c>
      <c r="F12" s="31">
        <f t="shared" si="3"/>
        <v>0</v>
      </c>
      <c r="G12" s="31">
        <f t="shared" si="3"/>
        <v>838291</v>
      </c>
      <c r="H12" s="31">
        <f t="shared" si="3"/>
        <v>0</v>
      </c>
      <c r="I12" s="31">
        <f t="shared" si="3"/>
        <v>186570</v>
      </c>
      <c r="J12" s="31">
        <f t="shared" si="3"/>
        <v>61824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42235958</v>
      </c>
      <c r="O12" s="43">
        <f t="shared" si="2"/>
        <v>775.51243068561564</v>
      </c>
      <c r="P12" s="10"/>
    </row>
    <row r="13" spans="1:133">
      <c r="A13" s="12"/>
      <c r="B13" s="44">
        <v>521</v>
      </c>
      <c r="C13" s="20" t="s">
        <v>27</v>
      </c>
      <c r="D13" s="46">
        <v>22940863</v>
      </c>
      <c r="E13" s="46">
        <v>0</v>
      </c>
      <c r="F13" s="46">
        <v>0</v>
      </c>
      <c r="G13" s="46">
        <v>838291</v>
      </c>
      <c r="H13" s="46">
        <v>0</v>
      </c>
      <c r="I13" s="46">
        <v>0</v>
      </c>
      <c r="J13" s="46">
        <v>59853</v>
      </c>
      <c r="K13" s="46">
        <v>0</v>
      </c>
      <c r="L13" s="46">
        <v>0</v>
      </c>
      <c r="M13" s="46">
        <v>0</v>
      </c>
      <c r="N13" s="46">
        <f t="shared" si="1"/>
        <v>23839007</v>
      </c>
      <c r="O13" s="47">
        <f t="shared" si="2"/>
        <v>437.71817046748191</v>
      </c>
      <c r="P13" s="9"/>
    </row>
    <row r="14" spans="1:133">
      <c r="A14" s="12"/>
      <c r="B14" s="44">
        <v>522</v>
      </c>
      <c r="C14" s="20" t="s">
        <v>28</v>
      </c>
      <c r="D14" s="46">
        <v>14806464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14806464</v>
      </c>
      <c r="O14" s="47">
        <f t="shared" si="2"/>
        <v>271.86779773052768</v>
      </c>
      <c r="P14" s="9"/>
    </row>
    <row r="15" spans="1:133">
      <c r="A15" s="12"/>
      <c r="B15" s="44">
        <v>524</v>
      </c>
      <c r="C15" s="20" t="s">
        <v>29</v>
      </c>
      <c r="D15" s="46">
        <v>2253327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2253327</v>
      </c>
      <c r="O15" s="47">
        <f t="shared" si="2"/>
        <v>41.37429767544343</v>
      </c>
      <c r="P15" s="9"/>
    </row>
    <row r="16" spans="1:133">
      <c r="A16" s="12"/>
      <c r="B16" s="44">
        <v>525</v>
      </c>
      <c r="C16" s="20" t="s">
        <v>30</v>
      </c>
      <c r="D16" s="46">
        <v>1100660</v>
      </c>
      <c r="E16" s="46">
        <v>16346</v>
      </c>
      <c r="F16" s="46">
        <v>0</v>
      </c>
      <c r="G16" s="46">
        <v>0</v>
      </c>
      <c r="H16" s="46">
        <v>0</v>
      </c>
      <c r="I16" s="46">
        <v>185020</v>
      </c>
      <c r="J16" s="46">
        <v>1971</v>
      </c>
      <c r="K16" s="46">
        <v>0</v>
      </c>
      <c r="L16" s="46">
        <v>0</v>
      </c>
      <c r="M16" s="46">
        <v>0</v>
      </c>
      <c r="N16" s="46">
        <f t="shared" si="1"/>
        <v>1303997</v>
      </c>
      <c r="O16" s="47">
        <f t="shared" si="2"/>
        <v>23.943244831258493</v>
      </c>
      <c r="P16" s="9"/>
    </row>
    <row r="17" spans="1:16">
      <c r="A17" s="12"/>
      <c r="B17" s="44">
        <v>529</v>
      </c>
      <c r="C17" s="20" t="s">
        <v>31</v>
      </c>
      <c r="D17" s="46">
        <v>31613</v>
      </c>
      <c r="E17" s="46">
        <v>0</v>
      </c>
      <c r="F17" s="46">
        <v>0</v>
      </c>
      <c r="G17" s="46">
        <v>0</v>
      </c>
      <c r="H17" s="46">
        <v>0</v>
      </c>
      <c r="I17" s="46">
        <v>1550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33163</v>
      </c>
      <c r="O17" s="47">
        <f t="shared" si="2"/>
        <v>0.60891998090411659</v>
      </c>
      <c r="P17" s="9"/>
    </row>
    <row r="18" spans="1:16" ht="15.75">
      <c r="A18" s="28" t="s">
        <v>32</v>
      </c>
      <c r="B18" s="29"/>
      <c r="C18" s="30"/>
      <c r="D18" s="31">
        <f t="shared" ref="D18:M18" si="4">SUM(D19:D25)</f>
        <v>102678</v>
      </c>
      <c r="E18" s="31">
        <f t="shared" si="4"/>
        <v>3443860</v>
      </c>
      <c r="F18" s="31">
        <f t="shared" si="4"/>
        <v>0</v>
      </c>
      <c r="G18" s="31">
        <f t="shared" si="4"/>
        <v>0</v>
      </c>
      <c r="H18" s="31">
        <f t="shared" si="4"/>
        <v>0</v>
      </c>
      <c r="I18" s="31">
        <f t="shared" si="4"/>
        <v>204873193</v>
      </c>
      <c r="J18" s="31">
        <f t="shared" si="4"/>
        <v>48078</v>
      </c>
      <c r="K18" s="31">
        <f t="shared" si="4"/>
        <v>0</v>
      </c>
      <c r="L18" s="31">
        <f t="shared" si="4"/>
        <v>0</v>
      </c>
      <c r="M18" s="31">
        <f t="shared" si="4"/>
        <v>0</v>
      </c>
      <c r="N18" s="42">
        <f t="shared" si="1"/>
        <v>208467809</v>
      </c>
      <c r="O18" s="43">
        <f t="shared" si="2"/>
        <v>3827.7663141272815</v>
      </c>
      <c r="P18" s="10"/>
    </row>
    <row r="19" spans="1:16">
      <c r="A19" s="12"/>
      <c r="B19" s="44">
        <v>531</v>
      </c>
      <c r="C19" s="20" t="s">
        <v>33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166538777</v>
      </c>
      <c r="J19" s="46">
        <v>2092</v>
      </c>
      <c r="K19" s="46">
        <v>0</v>
      </c>
      <c r="L19" s="46">
        <v>0</v>
      </c>
      <c r="M19" s="46">
        <v>0</v>
      </c>
      <c r="N19" s="46">
        <f t="shared" si="1"/>
        <v>166540869</v>
      </c>
      <c r="O19" s="47">
        <f t="shared" si="2"/>
        <v>3057.9278946788586</v>
      </c>
      <c r="P19" s="9"/>
    </row>
    <row r="20" spans="1:16">
      <c r="A20" s="12"/>
      <c r="B20" s="44">
        <v>533</v>
      </c>
      <c r="C20" s="20" t="s">
        <v>34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5585867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5">SUM(D20:M20)</f>
        <v>5585867</v>
      </c>
      <c r="O20" s="47">
        <f t="shared" si="2"/>
        <v>102.56448532922037</v>
      </c>
      <c r="P20" s="9"/>
    </row>
    <row r="21" spans="1:16">
      <c r="A21" s="12"/>
      <c r="B21" s="44">
        <v>534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11237173</v>
      </c>
      <c r="J21" s="46">
        <v>45986</v>
      </c>
      <c r="K21" s="46">
        <v>0</v>
      </c>
      <c r="L21" s="46">
        <v>0</v>
      </c>
      <c r="M21" s="46">
        <v>0</v>
      </c>
      <c r="N21" s="46">
        <f t="shared" si="5"/>
        <v>11283159</v>
      </c>
      <c r="O21" s="47">
        <f t="shared" si="2"/>
        <v>207.17489258565607</v>
      </c>
      <c r="P21" s="9"/>
    </row>
    <row r="22" spans="1:16">
      <c r="A22" s="12"/>
      <c r="B22" s="44">
        <v>535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12282147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12282147</v>
      </c>
      <c r="O22" s="47">
        <f t="shared" si="2"/>
        <v>225.51773713782086</v>
      </c>
      <c r="P22" s="9"/>
    </row>
    <row r="23" spans="1:16">
      <c r="A23" s="12"/>
      <c r="B23" s="44">
        <v>536</v>
      </c>
      <c r="C23" s="20" t="s">
        <v>37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7939934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7939934</v>
      </c>
      <c r="O23" s="47">
        <f t="shared" si="2"/>
        <v>145.78851309169696</v>
      </c>
      <c r="P23" s="9"/>
    </row>
    <row r="24" spans="1:16">
      <c r="A24" s="12"/>
      <c r="B24" s="44">
        <v>538</v>
      </c>
      <c r="C24" s="20" t="s">
        <v>39</v>
      </c>
      <c r="D24" s="46">
        <v>0</v>
      </c>
      <c r="E24" s="46">
        <v>3443860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3443860</v>
      </c>
      <c r="O24" s="47">
        <f t="shared" si="2"/>
        <v>63.234181631229113</v>
      </c>
      <c r="P24" s="9"/>
    </row>
    <row r="25" spans="1:16">
      <c r="A25" s="12"/>
      <c r="B25" s="44">
        <v>539</v>
      </c>
      <c r="C25" s="20" t="s">
        <v>40</v>
      </c>
      <c r="D25" s="46">
        <v>102678</v>
      </c>
      <c r="E25" s="46">
        <v>0</v>
      </c>
      <c r="F25" s="46">
        <v>0</v>
      </c>
      <c r="G25" s="46">
        <v>0</v>
      </c>
      <c r="H25" s="46">
        <v>0</v>
      </c>
      <c r="I25" s="46">
        <v>1289295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1391973</v>
      </c>
      <c r="O25" s="47">
        <f t="shared" si="2"/>
        <v>25.558609672799385</v>
      </c>
      <c r="P25" s="9"/>
    </row>
    <row r="26" spans="1:16" ht="15.75">
      <c r="A26" s="28" t="s">
        <v>41</v>
      </c>
      <c r="B26" s="29"/>
      <c r="C26" s="30"/>
      <c r="D26" s="31">
        <f t="shared" ref="D26:M26" si="6">SUM(D27:D30)</f>
        <v>3110092</v>
      </c>
      <c r="E26" s="31">
        <f t="shared" si="6"/>
        <v>2041828</v>
      </c>
      <c r="F26" s="31">
        <f t="shared" si="6"/>
        <v>2023987</v>
      </c>
      <c r="G26" s="31">
        <f t="shared" si="6"/>
        <v>4143897</v>
      </c>
      <c r="H26" s="31">
        <f t="shared" si="6"/>
        <v>0</v>
      </c>
      <c r="I26" s="31">
        <f t="shared" si="6"/>
        <v>3660002</v>
      </c>
      <c r="J26" s="31">
        <f t="shared" si="6"/>
        <v>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4" si="7">SUM(D26:M26)</f>
        <v>14979806</v>
      </c>
      <c r="O26" s="43">
        <f t="shared" si="2"/>
        <v>275.05060409092579</v>
      </c>
      <c r="P26" s="10"/>
    </row>
    <row r="27" spans="1:16">
      <c r="A27" s="12"/>
      <c r="B27" s="44">
        <v>541</v>
      </c>
      <c r="C27" s="20" t="s">
        <v>42</v>
      </c>
      <c r="D27" s="46">
        <v>2563009</v>
      </c>
      <c r="E27" s="46">
        <v>2041828</v>
      </c>
      <c r="F27" s="46">
        <v>2023987</v>
      </c>
      <c r="G27" s="46">
        <v>4143897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10772721</v>
      </c>
      <c r="O27" s="47">
        <f t="shared" si="2"/>
        <v>197.80252285997577</v>
      </c>
      <c r="P27" s="9"/>
    </row>
    <row r="28" spans="1:16">
      <c r="A28" s="12"/>
      <c r="B28" s="44">
        <v>542</v>
      </c>
      <c r="C28" s="20" t="s">
        <v>43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1274473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1274473</v>
      </c>
      <c r="O28" s="47">
        <f t="shared" si="2"/>
        <v>23.401142080716831</v>
      </c>
      <c r="P28" s="9"/>
    </row>
    <row r="29" spans="1:16">
      <c r="A29" s="12"/>
      <c r="B29" s="44">
        <v>544</v>
      </c>
      <c r="C29" s="20" t="s">
        <v>44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2385529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2385529</v>
      </c>
      <c r="O29" s="47">
        <f t="shared" si="2"/>
        <v>43.801714957217875</v>
      </c>
      <c r="P29" s="9"/>
    </row>
    <row r="30" spans="1:16">
      <c r="A30" s="12"/>
      <c r="B30" s="44">
        <v>549</v>
      </c>
      <c r="C30" s="20" t="s">
        <v>45</v>
      </c>
      <c r="D30" s="46">
        <v>547083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547083</v>
      </c>
      <c r="O30" s="47">
        <f t="shared" si="2"/>
        <v>10.045224193015313</v>
      </c>
      <c r="P30" s="9"/>
    </row>
    <row r="31" spans="1:16" ht="15.75">
      <c r="A31" s="28" t="s">
        <v>46</v>
      </c>
      <c r="B31" s="29"/>
      <c r="C31" s="30"/>
      <c r="D31" s="31">
        <f t="shared" ref="D31:M31" si="8">SUM(D32:D33)</f>
        <v>925901</v>
      </c>
      <c r="E31" s="31">
        <f t="shared" si="8"/>
        <v>606683</v>
      </c>
      <c r="F31" s="31">
        <f t="shared" si="8"/>
        <v>0</v>
      </c>
      <c r="G31" s="31">
        <f t="shared" si="8"/>
        <v>3875</v>
      </c>
      <c r="H31" s="31">
        <f t="shared" si="8"/>
        <v>0</v>
      </c>
      <c r="I31" s="31">
        <f t="shared" si="8"/>
        <v>0</v>
      </c>
      <c r="J31" s="31">
        <f t="shared" si="8"/>
        <v>0</v>
      </c>
      <c r="K31" s="31">
        <f t="shared" si="8"/>
        <v>0</v>
      </c>
      <c r="L31" s="31">
        <f t="shared" si="8"/>
        <v>0</v>
      </c>
      <c r="M31" s="31">
        <f t="shared" si="8"/>
        <v>277085</v>
      </c>
      <c r="N31" s="31">
        <f t="shared" si="7"/>
        <v>1813544</v>
      </c>
      <c r="O31" s="43">
        <f t="shared" si="2"/>
        <v>33.299254526091588</v>
      </c>
      <c r="P31" s="10"/>
    </row>
    <row r="32" spans="1:16">
      <c r="A32" s="13"/>
      <c r="B32" s="45">
        <v>554</v>
      </c>
      <c r="C32" s="21" t="s">
        <v>47</v>
      </c>
      <c r="D32" s="46">
        <v>715345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715345</v>
      </c>
      <c r="O32" s="47">
        <f t="shared" si="2"/>
        <v>13.134754507730161</v>
      </c>
      <c r="P32" s="9"/>
    </row>
    <row r="33" spans="1:119">
      <c r="A33" s="13"/>
      <c r="B33" s="45">
        <v>559</v>
      </c>
      <c r="C33" s="21" t="s">
        <v>48</v>
      </c>
      <c r="D33" s="46">
        <v>210556</v>
      </c>
      <c r="E33" s="46">
        <v>606683</v>
      </c>
      <c r="F33" s="46">
        <v>0</v>
      </c>
      <c r="G33" s="46">
        <v>3875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277085</v>
      </c>
      <c r="N33" s="46">
        <f t="shared" si="7"/>
        <v>1098199</v>
      </c>
      <c r="O33" s="47">
        <f t="shared" si="2"/>
        <v>20.164500018361426</v>
      </c>
      <c r="P33" s="9"/>
    </row>
    <row r="34" spans="1:119" ht="15.75">
      <c r="A34" s="28" t="s">
        <v>49</v>
      </c>
      <c r="B34" s="29"/>
      <c r="C34" s="30"/>
      <c r="D34" s="31">
        <f t="shared" ref="D34:M34" si="9">SUM(D35:D35)</f>
        <v>88000</v>
      </c>
      <c r="E34" s="31">
        <f t="shared" si="9"/>
        <v>0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0</v>
      </c>
      <c r="N34" s="31">
        <f t="shared" si="7"/>
        <v>88000</v>
      </c>
      <c r="O34" s="43">
        <f t="shared" si="2"/>
        <v>1.6158055157724651</v>
      </c>
      <c r="P34" s="10"/>
    </row>
    <row r="35" spans="1:119">
      <c r="A35" s="12"/>
      <c r="B35" s="44">
        <v>569</v>
      </c>
      <c r="C35" s="20" t="s">
        <v>50</v>
      </c>
      <c r="D35" s="46">
        <v>88000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0" si="10">SUM(D35:M35)</f>
        <v>88000</v>
      </c>
      <c r="O35" s="47">
        <f t="shared" si="2"/>
        <v>1.6158055157724651</v>
      </c>
      <c r="P35" s="9"/>
    </row>
    <row r="36" spans="1:119" ht="15.75">
      <c r="A36" s="28" t="s">
        <v>51</v>
      </c>
      <c r="B36" s="29"/>
      <c r="C36" s="30"/>
      <c r="D36" s="31">
        <f t="shared" ref="D36:M36" si="11">SUM(D37:D40)</f>
        <v>5230449</v>
      </c>
      <c r="E36" s="31">
        <f t="shared" si="11"/>
        <v>77297</v>
      </c>
      <c r="F36" s="31">
        <f t="shared" si="11"/>
        <v>0</v>
      </c>
      <c r="G36" s="31">
        <f t="shared" si="11"/>
        <v>0</v>
      </c>
      <c r="H36" s="31">
        <f t="shared" si="11"/>
        <v>0</v>
      </c>
      <c r="I36" s="31">
        <f t="shared" si="11"/>
        <v>3641663</v>
      </c>
      <c r="J36" s="31">
        <f t="shared" si="11"/>
        <v>16635</v>
      </c>
      <c r="K36" s="31">
        <f t="shared" si="11"/>
        <v>0</v>
      </c>
      <c r="L36" s="31">
        <f t="shared" si="11"/>
        <v>0</v>
      </c>
      <c r="M36" s="31">
        <f t="shared" si="11"/>
        <v>0</v>
      </c>
      <c r="N36" s="31">
        <f>SUM(D36:M36)</f>
        <v>8966044</v>
      </c>
      <c r="O36" s="43">
        <f t="shared" si="2"/>
        <v>164.62935624839338</v>
      </c>
      <c r="P36" s="9"/>
    </row>
    <row r="37" spans="1:119">
      <c r="A37" s="12"/>
      <c r="B37" s="44">
        <v>572</v>
      </c>
      <c r="C37" s="20" t="s">
        <v>52</v>
      </c>
      <c r="D37" s="46">
        <v>3094317</v>
      </c>
      <c r="E37" s="46">
        <v>0</v>
      </c>
      <c r="F37" s="46">
        <v>0</v>
      </c>
      <c r="G37" s="46">
        <v>0</v>
      </c>
      <c r="H37" s="46">
        <v>0</v>
      </c>
      <c r="I37" s="46">
        <v>434410</v>
      </c>
      <c r="J37" s="46">
        <v>16635</v>
      </c>
      <c r="K37" s="46">
        <v>0</v>
      </c>
      <c r="L37" s="46">
        <v>0</v>
      </c>
      <c r="M37" s="46">
        <v>0</v>
      </c>
      <c r="N37" s="46">
        <f t="shared" si="10"/>
        <v>3545362</v>
      </c>
      <c r="O37" s="47">
        <f t="shared" si="2"/>
        <v>65.097903125114755</v>
      </c>
      <c r="P37" s="9"/>
    </row>
    <row r="38" spans="1:119">
      <c r="A38" s="12"/>
      <c r="B38" s="44">
        <v>574</v>
      </c>
      <c r="C38" s="20" t="s">
        <v>53</v>
      </c>
      <c r="D38" s="46">
        <v>180530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0"/>
        <v>180530</v>
      </c>
      <c r="O38" s="47">
        <f t="shared" si="2"/>
        <v>3.3147882927545811</v>
      </c>
      <c r="P38" s="9"/>
    </row>
    <row r="39" spans="1:119">
      <c r="A39" s="12"/>
      <c r="B39" s="44">
        <v>575</v>
      </c>
      <c r="C39" s="20" t="s">
        <v>54</v>
      </c>
      <c r="D39" s="46">
        <v>1688998</v>
      </c>
      <c r="E39" s="46">
        <v>0</v>
      </c>
      <c r="F39" s="46">
        <v>0</v>
      </c>
      <c r="G39" s="46">
        <v>0</v>
      </c>
      <c r="H39" s="46">
        <v>0</v>
      </c>
      <c r="I39" s="46">
        <v>3207253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4896251</v>
      </c>
      <c r="O39" s="47">
        <f t="shared" si="2"/>
        <v>89.902151959164186</v>
      </c>
      <c r="P39" s="9"/>
    </row>
    <row r="40" spans="1:119">
      <c r="A40" s="12"/>
      <c r="B40" s="44">
        <v>579</v>
      </c>
      <c r="C40" s="20" t="s">
        <v>55</v>
      </c>
      <c r="D40" s="46">
        <v>266604</v>
      </c>
      <c r="E40" s="46">
        <v>77297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343901</v>
      </c>
      <c r="O40" s="47">
        <f t="shared" si="2"/>
        <v>6.3145128713598471</v>
      </c>
      <c r="P40" s="9"/>
    </row>
    <row r="41" spans="1:119" ht="15.75">
      <c r="A41" s="28" t="s">
        <v>58</v>
      </c>
      <c r="B41" s="29"/>
      <c r="C41" s="30"/>
      <c r="D41" s="31">
        <f t="shared" ref="D41:M41" si="12">SUM(D42:D44)</f>
        <v>5214424</v>
      </c>
      <c r="E41" s="31">
        <f t="shared" si="12"/>
        <v>2660854</v>
      </c>
      <c r="F41" s="31">
        <f t="shared" si="12"/>
        <v>4259711</v>
      </c>
      <c r="G41" s="31">
        <f t="shared" si="12"/>
        <v>2290064</v>
      </c>
      <c r="H41" s="31">
        <f t="shared" si="12"/>
        <v>0</v>
      </c>
      <c r="I41" s="31">
        <f t="shared" si="12"/>
        <v>13735324</v>
      </c>
      <c r="J41" s="31">
        <f t="shared" si="12"/>
        <v>18471886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>SUM(D41:M41)</f>
        <v>46632263</v>
      </c>
      <c r="O41" s="43">
        <f t="shared" si="2"/>
        <v>856.23486100400282</v>
      </c>
      <c r="P41" s="9"/>
    </row>
    <row r="42" spans="1:119">
      <c r="A42" s="12"/>
      <c r="B42" s="44">
        <v>581</v>
      </c>
      <c r="C42" s="20" t="s">
        <v>56</v>
      </c>
      <c r="D42" s="46">
        <v>5177252</v>
      </c>
      <c r="E42" s="46">
        <v>2660854</v>
      </c>
      <c r="F42" s="46">
        <v>64492</v>
      </c>
      <c r="G42" s="46">
        <v>2290064</v>
      </c>
      <c r="H42" s="46">
        <v>0</v>
      </c>
      <c r="I42" s="46">
        <v>13735324</v>
      </c>
      <c r="J42" s="46">
        <v>6306</v>
      </c>
      <c r="K42" s="46">
        <v>0</v>
      </c>
      <c r="L42" s="46">
        <v>0</v>
      </c>
      <c r="M42" s="46">
        <v>0</v>
      </c>
      <c r="N42" s="46">
        <f>SUM(D42:M42)</f>
        <v>23934292</v>
      </c>
      <c r="O42" s="47">
        <f t="shared" si="2"/>
        <v>439.46773897396349</v>
      </c>
      <c r="P42" s="9"/>
    </row>
    <row r="43" spans="1:119">
      <c r="A43" s="12"/>
      <c r="B43" s="44">
        <v>585</v>
      </c>
      <c r="C43" s="20" t="s">
        <v>87</v>
      </c>
      <c r="D43" s="46">
        <v>0</v>
      </c>
      <c r="E43" s="46">
        <v>0</v>
      </c>
      <c r="F43" s="46">
        <v>4195219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4195219</v>
      </c>
      <c r="O43" s="47">
        <f t="shared" si="2"/>
        <v>77.030204546289156</v>
      </c>
      <c r="P43" s="9"/>
    </row>
    <row r="44" spans="1:119" ht="15.75" thickBot="1">
      <c r="A44" s="12"/>
      <c r="B44" s="44">
        <v>590</v>
      </c>
      <c r="C44" s="20" t="s">
        <v>57</v>
      </c>
      <c r="D44" s="46">
        <v>37172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18465580</v>
      </c>
      <c r="K44" s="46">
        <v>0</v>
      </c>
      <c r="L44" s="46">
        <v>0</v>
      </c>
      <c r="M44" s="46">
        <v>0</v>
      </c>
      <c r="N44" s="46">
        <f>SUM(D44:M44)</f>
        <v>18502752</v>
      </c>
      <c r="O44" s="47">
        <f t="shared" si="2"/>
        <v>339.73691748375012</v>
      </c>
      <c r="P44" s="9"/>
    </row>
    <row r="45" spans="1:119" ht="16.5" thickBot="1">
      <c r="A45" s="14" t="s">
        <v>10</v>
      </c>
      <c r="B45" s="23"/>
      <c r="C45" s="22"/>
      <c r="D45" s="15">
        <f t="shared" ref="D45:M45" si="13">SUM(D5,D12,D18,D26,D31,D34,D36,D41)</f>
        <v>71522840</v>
      </c>
      <c r="E45" s="15">
        <f t="shared" si="13"/>
        <v>8846868</v>
      </c>
      <c r="F45" s="15">
        <f t="shared" si="13"/>
        <v>9223977</v>
      </c>
      <c r="G45" s="15">
        <f t="shared" si="13"/>
        <v>7908463</v>
      </c>
      <c r="H45" s="15">
        <f t="shared" si="13"/>
        <v>0</v>
      </c>
      <c r="I45" s="15">
        <f t="shared" si="13"/>
        <v>226406307</v>
      </c>
      <c r="J45" s="15">
        <f t="shared" si="13"/>
        <v>27552924</v>
      </c>
      <c r="K45" s="15">
        <f t="shared" si="13"/>
        <v>10521550</v>
      </c>
      <c r="L45" s="15">
        <f t="shared" si="13"/>
        <v>0</v>
      </c>
      <c r="M45" s="15">
        <f t="shared" si="13"/>
        <v>277085</v>
      </c>
      <c r="N45" s="15">
        <f>SUM(D45:M45)</f>
        <v>362260014</v>
      </c>
      <c r="O45" s="37">
        <f t="shared" si="2"/>
        <v>6651.6105541478464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38"/>
      <c r="B47" s="39"/>
      <c r="C47" s="39"/>
      <c r="D47" s="40"/>
      <c r="E47" s="40"/>
      <c r="F47" s="40"/>
      <c r="G47" s="40"/>
      <c r="H47" s="40"/>
      <c r="I47" s="40"/>
      <c r="J47" s="40"/>
      <c r="K47" s="40"/>
      <c r="L47" s="163" t="s">
        <v>97</v>
      </c>
      <c r="M47" s="163"/>
      <c r="N47" s="163"/>
      <c r="O47" s="41">
        <v>54462</v>
      </c>
    </row>
    <row r="48" spans="1:119">
      <c r="A48" s="164"/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2"/>
    </row>
    <row r="49" spans="1:15" ht="15.75" customHeight="1" thickBot="1">
      <c r="A49" s="165" t="s">
        <v>63</v>
      </c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5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60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9452128</v>
      </c>
      <c r="E5" s="26">
        <f t="shared" si="0"/>
        <v>0</v>
      </c>
      <c r="F5" s="26">
        <f t="shared" si="0"/>
        <v>2623314</v>
      </c>
      <c r="G5" s="26">
        <f t="shared" si="0"/>
        <v>1651454</v>
      </c>
      <c r="H5" s="26">
        <f t="shared" si="0"/>
        <v>0</v>
      </c>
      <c r="I5" s="26">
        <f t="shared" si="0"/>
        <v>0</v>
      </c>
      <c r="J5" s="26">
        <f t="shared" si="0"/>
        <v>9021849</v>
      </c>
      <c r="K5" s="26">
        <f t="shared" si="0"/>
        <v>10768495</v>
      </c>
      <c r="L5" s="26">
        <f t="shared" si="0"/>
        <v>0</v>
      </c>
      <c r="M5" s="26">
        <f t="shared" si="0"/>
        <v>0</v>
      </c>
      <c r="N5" s="27">
        <f>SUM(D5:M5)</f>
        <v>33517240</v>
      </c>
      <c r="O5" s="32">
        <f t="shared" ref="O5:O46" si="1">(N5/O$48)</f>
        <v>617.96600169622775</v>
      </c>
      <c r="P5" s="6"/>
    </row>
    <row r="6" spans="1:133">
      <c r="A6" s="12"/>
      <c r="B6" s="44">
        <v>511</v>
      </c>
      <c r="C6" s="20" t="s">
        <v>19</v>
      </c>
      <c r="D6" s="46">
        <v>207562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207562</v>
      </c>
      <c r="O6" s="47">
        <f t="shared" si="1"/>
        <v>3.8268741472768171</v>
      </c>
      <c r="P6" s="9"/>
    </row>
    <row r="7" spans="1:133">
      <c r="A7" s="12"/>
      <c r="B7" s="44">
        <v>512</v>
      </c>
      <c r="C7" s="20" t="s">
        <v>20</v>
      </c>
      <c r="D7" s="46">
        <v>1192368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718386</v>
      </c>
      <c r="K7" s="46">
        <v>0</v>
      </c>
      <c r="L7" s="46">
        <v>0</v>
      </c>
      <c r="M7" s="46">
        <v>0</v>
      </c>
      <c r="N7" s="46">
        <f t="shared" ref="N7:N12" si="2">SUM(D7:M7)</f>
        <v>1910754</v>
      </c>
      <c r="O7" s="47">
        <f t="shared" si="1"/>
        <v>35.229064493528526</v>
      </c>
      <c r="P7" s="9"/>
    </row>
    <row r="8" spans="1:133">
      <c r="A8" s="12"/>
      <c r="B8" s="44">
        <v>513</v>
      </c>
      <c r="C8" s="20" t="s">
        <v>21</v>
      </c>
      <c r="D8" s="46">
        <v>2847972</v>
      </c>
      <c r="E8" s="46">
        <v>0</v>
      </c>
      <c r="F8" s="46">
        <v>2623314</v>
      </c>
      <c r="G8" s="46">
        <v>1651454</v>
      </c>
      <c r="H8" s="46">
        <v>0</v>
      </c>
      <c r="I8" s="46">
        <v>0</v>
      </c>
      <c r="J8" s="46">
        <v>8303463</v>
      </c>
      <c r="K8" s="46">
        <v>0</v>
      </c>
      <c r="L8" s="46">
        <v>0</v>
      </c>
      <c r="M8" s="46">
        <v>0</v>
      </c>
      <c r="N8" s="46">
        <f t="shared" si="2"/>
        <v>15426203</v>
      </c>
      <c r="O8" s="47">
        <f t="shared" si="1"/>
        <v>284.41688484088644</v>
      </c>
      <c r="P8" s="9"/>
    </row>
    <row r="9" spans="1:133">
      <c r="A9" s="12"/>
      <c r="B9" s="44">
        <v>514</v>
      </c>
      <c r="C9" s="20" t="s">
        <v>22</v>
      </c>
      <c r="D9" s="46">
        <v>391659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391659</v>
      </c>
      <c r="O9" s="47">
        <f t="shared" si="1"/>
        <v>7.2211180353257864</v>
      </c>
      <c r="P9" s="9"/>
    </row>
    <row r="10" spans="1:133">
      <c r="A10" s="12"/>
      <c r="B10" s="44">
        <v>515</v>
      </c>
      <c r="C10" s="20" t="s">
        <v>23</v>
      </c>
      <c r="D10" s="46">
        <v>691607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691607</v>
      </c>
      <c r="O10" s="47">
        <f t="shared" si="1"/>
        <v>12.751336701205796</v>
      </c>
      <c r="P10" s="9"/>
    </row>
    <row r="11" spans="1:133">
      <c r="A11" s="12"/>
      <c r="B11" s="44">
        <v>518</v>
      </c>
      <c r="C11" s="20" t="s">
        <v>24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10768495</v>
      </c>
      <c r="L11" s="46">
        <v>0</v>
      </c>
      <c r="M11" s="46">
        <v>0</v>
      </c>
      <c r="N11" s="46">
        <f t="shared" si="2"/>
        <v>10768495</v>
      </c>
      <c r="O11" s="47">
        <f t="shared" si="1"/>
        <v>198.54152070504074</v>
      </c>
      <c r="P11" s="9"/>
    </row>
    <row r="12" spans="1:133">
      <c r="A12" s="12"/>
      <c r="B12" s="44">
        <v>519</v>
      </c>
      <c r="C12" s="20" t="s">
        <v>25</v>
      </c>
      <c r="D12" s="46">
        <v>4120960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4120960</v>
      </c>
      <c r="O12" s="47">
        <f t="shared" si="1"/>
        <v>75.979202772963603</v>
      </c>
      <c r="P12" s="9"/>
    </row>
    <row r="13" spans="1:133" ht="15.75">
      <c r="A13" s="28" t="s">
        <v>26</v>
      </c>
      <c r="B13" s="29"/>
      <c r="C13" s="30"/>
      <c r="D13" s="31">
        <f t="shared" ref="D13:M13" si="3">SUM(D14:D19)</f>
        <v>39358151</v>
      </c>
      <c r="E13" s="31">
        <f t="shared" si="3"/>
        <v>0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1" si="4">SUM(D13:M13)</f>
        <v>39358151</v>
      </c>
      <c r="O13" s="43">
        <f t="shared" si="1"/>
        <v>725.65638482244924</v>
      </c>
      <c r="P13" s="10"/>
    </row>
    <row r="14" spans="1:133">
      <c r="A14" s="12"/>
      <c r="B14" s="44">
        <v>521</v>
      </c>
      <c r="C14" s="20" t="s">
        <v>27</v>
      </c>
      <c r="D14" s="46">
        <v>22257757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22257757</v>
      </c>
      <c r="O14" s="47">
        <f t="shared" si="1"/>
        <v>410.37200855488771</v>
      </c>
      <c r="P14" s="9"/>
    </row>
    <row r="15" spans="1:133">
      <c r="A15" s="12"/>
      <c r="B15" s="44">
        <v>522</v>
      </c>
      <c r="C15" s="20" t="s">
        <v>28</v>
      </c>
      <c r="D15" s="46">
        <v>13830568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13830568</v>
      </c>
      <c r="O15" s="47">
        <f t="shared" si="1"/>
        <v>254.99775065452266</v>
      </c>
      <c r="P15" s="9"/>
    </row>
    <row r="16" spans="1:133">
      <c r="A16" s="12"/>
      <c r="B16" s="44">
        <v>524</v>
      </c>
      <c r="C16" s="20" t="s">
        <v>29</v>
      </c>
      <c r="D16" s="46">
        <v>2168159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2168159</v>
      </c>
      <c r="O16" s="47">
        <f t="shared" si="1"/>
        <v>39.974906891847041</v>
      </c>
      <c r="P16" s="9"/>
    </row>
    <row r="17" spans="1:16">
      <c r="A17" s="12"/>
      <c r="B17" s="44">
        <v>525</v>
      </c>
      <c r="C17" s="20" t="s">
        <v>30</v>
      </c>
      <c r="D17" s="46">
        <v>31238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31238</v>
      </c>
      <c r="O17" s="47">
        <f t="shared" si="1"/>
        <v>0.57594306574726206</v>
      </c>
      <c r="P17" s="9"/>
    </row>
    <row r="18" spans="1:16">
      <c r="A18" s="12"/>
      <c r="B18" s="44">
        <v>526</v>
      </c>
      <c r="C18" s="20" t="s">
        <v>68</v>
      </c>
      <c r="D18" s="46">
        <v>1052900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1052900</v>
      </c>
      <c r="O18" s="47">
        <f t="shared" si="1"/>
        <v>19.412588959769902</v>
      </c>
      <c r="P18" s="9"/>
    </row>
    <row r="19" spans="1:16">
      <c r="A19" s="12"/>
      <c r="B19" s="44">
        <v>529</v>
      </c>
      <c r="C19" s="20" t="s">
        <v>31</v>
      </c>
      <c r="D19" s="46">
        <v>17529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17529</v>
      </c>
      <c r="O19" s="47">
        <f t="shared" si="1"/>
        <v>0.32318669567461927</v>
      </c>
      <c r="P19" s="9"/>
    </row>
    <row r="20" spans="1:16" ht="15.75">
      <c r="A20" s="28" t="s">
        <v>32</v>
      </c>
      <c r="B20" s="29"/>
      <c r="C20" s="30"/>
      <c r="D20" s="31">
        <f t="shared" ref="D20:M20" si="5">SUM(D21:D27)</f>
        <v>100558</v>
      </c>
      <c r="E20" s="31">
        <f t="shared" si="5"/>
        <v>5278354</v>
      </c>
      <c r="F20" s="31">
        <f t="shared" si="5"/>
        <v>0</v>
      </c>
      <c r="G20" s="31">
        <f t="shared" si="5"/>
        <v>0</v>
      </c>
      <c r="H20" s="31">
        <f t="shared" si="5"/>
        <v>0</v>
      </c>
      <c r="I20" s="31">
        <f t="shared" si="5"/>
        <v>176566099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181945011</v>
      </c>
      <c r="O20" s="43">
        <f t="shared" si="1"/>
        <v>3354.5671116191602</v>
      </c>
      <c r="P20" s="10"/>
    </row>
    <row r="21" spans="1:16">
      <c r="A21" s="12"/>
      <c r="B21" s="44">
        <v>531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143298804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143298804</v>
      </c>
      <c r="O21" s="47">
        <f t="shared" si="1"/>
        <v>2642.0370220140862</v>
      </c>
      <c r="P21" s="9"/>
    </row>
    <row r="22" spans="1:16">
      <c r="A22" s="12"/>
      <c r="B22" s="44">
        <v>533</v>
      </c>
      <c r="C22" s="20" t="s">
        <v>34</v>
      </c>
      <c r="D22" s="46">
        <v>0</v>
      </c>
      <c r="E22" s="46">
        <v>47184</v>
      </c>
      <c r="F22" s="46">
        <v>0</v>
      </c>
      <c r="G22" s="46">
        <v>0</v>
      </c>
      <c r="H22" s="46">
        <v>0</v>
      </c>
      <c r="I22" s="46">
        <v>3044244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6">SUM(D22:M22)</f>
        <v>3091428</v>
      </c>
      <c r="O22" s="47">
        <f t="shared" si="1"/>
        <v>56.997455658394486</v>
      </c>
      <c r="P22" s="9"/>
    </row>
    <row r="23" spans="1:16">
      <c r="A23" s="12"/>
      <c r="B23" s="44">
        <v>534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10207833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10207833</v>
      </c>
      <c r="O23" s="47">
        <f t="shared" si="1"/>
        <v>188.20445075408387</v>
      </c>
      <c r="P23" s="9"/>
    </row>
    <row r="24" spans="1:16">
      <c r="A24" s="12"/>
      <c r="B24" s="44">
        <v>535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7033747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7033747</v>
      </c>
      <c r="O24" s="47">
        <f t="shared" si="1"/>
        <v>129.68300822301708</v>
      </c>
      <c r="P24" s="9"/>
    </row>
    <row r="25" spans="1:16">
      <c r="A25" s="12"/>
      <c r="B25" s="44">
        <v>536</v>
      </c>
      <c r="C25" s="20" t="s">
        <v>37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11821018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11821018</v>
      </c>
      <c r="O25" s="47">
        <f t="shared" si="1"/>
        <v>217.94715881854052</v>
      </c>
      <c r="P25" s="9"/>
    </row>
    <row r="26" spans="1:16">
      <c r="A26" s="12"/>
      <c r="B26" s="44">
        <v>538</v>
      </c>
      <c r="C26" s="20" t="s">
        <v>39</v>
      </c>
      <c r="D26" s="46">
        <v>0</v>
      </c>
      <c r="E26" s="46">
        <v>5231170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5231170</v>
      </c>
      <c r="O26" s="47">
        <f t="shared" si="1"/>
        <v>96.448430989343265</v>
      </c>
      <c r="P26" s="9"/>
    </row>
    <row r="27" spans="1:16">
      <c r="A27" s="12"/>
      <c r="B27" s="44">
        <v>539</v>
      </c>
      <c r="C27" s="20" t="s">
        <v>40</v>
      </c>
      <c r="D27" s="46">
        <v>100558</v>
      </c>
      <c r="E27" s="46">
        <v>0</v>
      </c>
      <c r="F27" s="46">
        <v>0</v>
      </c>
      <c r="G27" s="46">
        <v>0</v>
      </c>
      <c r="H27" s="46">
        <v>0</v>
      </c>
      <c r="I27" s="46">
        <v>1160453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1261011</v>
      </c>
      <c r="O27" s="47">
        <f t="shared" si="1"/>
        <v>23.249585161694753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SUM(D29:D32)</f>
        <v>2854106</v>
      </c>
      <c r="E28" s="31">
        <f t="shared" si="7"/>
        <v>4718570</v>
      </c>
      <c r="F28" s="31">
        <f t="shared" si="7"/>
        <v>2022535</v>
      </c>
      <c r="G28" s="31">
        <f t="shared" si="7"/>
        <v>5796494</v>
      </c>
      <c r="H28" s="31">
        <f t="shared" si="7"/>
        <v>0</v>
      </c>
      <c r="I28" s="31">
        <f t="shared" si="7"/>
        <v>3391573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6" si="8">SUM(D28:M28)</f>
        <v>18783278</v>
      </c>
      <c r="O28" s="43">
        <f t="shared" si="1"/>
        <v>346.31214277812603</v>
      </c>
      <c r="P28" s="10"/>
    </row>
    <row r="29" spans="1:16">
      <c r="A29" s="12"/>
      <c r="B29" s="44">
        <v>541</v>
      </c>
      <c r="C29" s="20" t="s">
        <v>42</v>
      </c>
      <c r="D29" s="46">
        <v>2216052</v>
      </c>
      <c r="E29" s="46">
        <v>4718570</v>
      </c>
      <c r="F29" s="46">
        <v>2022535</v>
      </c>
      <c r="G29" s="46">
        <v>5796494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14753651</v>
      </c>
      <c r="O29" s="47">
        <f t="shared" si="1"/>
        <v>272.01687009108008</v>
      </c>
      <c r="P29" s="9"/>
    </row>
    <row r="30" spans="1:16">
      <c r="A30" s="12"/>
      <c r="B30" s="44">
        <v>542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1315256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1315256</v>
      </c>
      <c r="O30" s="47">
        <f t="shared" si="1"/>
        <v>24.249714222500831</v>
      </c>
      <c r="P30" s="9"/>
    </row>
    <row r="31" spans="1:16">
      <c r="A31" s="12"/>
      <c r="B31" s="44">
        <v>544</v>
      </c>
      <c r="C31" s="20" t="s">
        <v>44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2076317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2076317</v>
      </c>
      <c r="O31" s="47">
        <f t="shared" si="1"/>
        <v>38.281592241601828</v>
      </c>
      <c r="P31" s="9"/>
    </row>
    <row r="32" spans="1:16">
      <c r="A32" s="12"/>
      <c r="B32" s="44">
        <v>549</v>
      </c>
      <c r="C32" s="20" t="s">
        <v>45</v>
      </c>
      <c r="D32" s="46">
        <v>638054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638054</v>
      </c>
      <c r="O32" s="47">
        <f t="shared" si="1"/>
        <v>11.763966222943324</v>
      </c>
      <c r="P32" s="9"/>
    </row>
    <row r="33" spans="1:119" ht="15.75">
      <c r="A33" s="28" t="s">
        <v>46</v>
      </c>
      <c r="B33" s="29"/>
      <c r="C33" s="30"/>
      <c r="D33" s="31">
        <f t="shared" ref="D33:M33" si="9">SUM(D34:D35)</f>
        <v>1014341</v>
      </c>
      <c r="E33" s="31">
        <f t="shared" si="9"/>
        <v>762687</v>
      </c>
      <c r="F33" s="31">
        <f t="shared" si="9"/>
        <v>0</v>
      </c>
      <c r="G33" s="31">
        <f t="shared" si="9"/>
        <v>22679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8"/>
        <v>1799707</v>
      </c>
      <c r="O33" s="43">
        <f t="shared" si="1"/>
        <v>33.181662303182272</v>
      </c>
      <c r="P33" s="10"/>
    </row>
    <row r="34" spans="1:119">
      <c r="A34" s="13"/>
      <c r="B34" s="45">
        <v>554</v>
      </c>
      <c r="C34" s="21" t="s">
        <v>47</v>
      </c>
      <c r="D34" s="46">
        <v>937625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937625</v>
      </c>
      <c r="O34" s="47">
        <f t="shared" si="1"/>
        <v>17.287234042553191</v>
      </c>
      <c r="P34" s="9"/>
    </row>
    <row r="35" spans="1:119">
      <c r="A35" s="13"/>
      <c r="B35" s="45">
        <v>559</v>
      </c>
      <c r="C35" s="21" t="s">
        <v>48</v>
      </c>
      <c r="D35" s="46">
        <v>76716</v>
      </c>
      <c r="E35" s="46">
        <v>762687</v>
      </c>
      <c r="F35" s="46">
        <v>0</v>
      </c>
      <c r="G35" s="46">
        <v>22679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862082</v>
      </c>
      <c r="O35" s="47">
        <f t="shared" si="1"/>
        <v>15.894428260629079</v>
      </c>
      <c r="P35" s="9"/>
    </row>
    <row r="36" spans="1:119" ht="15.75">
      <c r="A36" s="28" t="s">
        <v>49</v>
      </c>
      <c r="B36" s="29"/>
      <c r="C36" s="30"/>
      <c r="D36" s="31">
        <f t="shared" ref="D36:M36" si="10">SUM(D37:D37)</f>
        <v>304020</v>
      </c>
      <c r="E36" s="31">
        <f t="shared" si="10"/>
        <v>0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8"/>
        <v>304020</v>
      </c>
      <c r="O36" s="43">
        <f t="shared" si="1"/>
        <v>5.6052951805007556</v>
      </c>
      <c r="P36" s="10"/>
    </row>
    <row r="37" spans="1:119">
      <c r="A37" s="12"/>
      <c r="B37" s="44">
        <v>569</v>
      </c>
      <c r="C37" s="20" t="s">
        <v>50</v>
      </c>
      <c r="D37" s="46">
        <v>304020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2" si="11">SUM(D37:M37)</f>
        <v>304020</v>
      </c>
      <c r="O37" s="47">
        <f t="shared" si="1"/>
        <v>5.6052951805007556</v>
      </c>
      <c r="P37" s="9"/>
    </row>
    <row r="38" spans="1:119" ht="15.75">
      <c r="A38" s="28" t="s">
        <v>51</v>
      </c>
      <c r="B38" s="29"/>
      <c r="C38" s="30"/>
      <c r="D38" s="31">
        <f t="shared" ref="D38:M38" si="12">SUM(D39:D42)</f>
        <v>6883126</v>
      </c>
      <c r="E38" s="31">
        <f t="shared" si="12"/>
        <v>57627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3278747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>SUM(D38:M38)</f>
        <v>10219500</v>
      </c>
      <c r="O38" s="43">
        <f t="shared" si="1"/>
        <v>188.41955824329807</v>
      </c>
      <c r="P38" s="9"/>
    </row>
    <row r="39" spans="1:119">
      <c r="A39" s="12"/>
      <c r="B39" s="44">
        <v>572</v>
      </c>
      <c r="C39" s="20" t="s">
        <v>52</v>
      </c>
      <c r="D39" s="46">
        <v>3216869</v>
      </c>
      <c r="E39" s="46">
        <v>0</v>
      </c>
      <c r="F39" s="46">
        <v>0</v>
      </c>
      <c r="G39" s="46">
        <v>0</v>
      </c>
      <c r="H39" s="46">
        <v>0</v>
      </c>
      <c r="I39" s="46">
        <v>321763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3538632</v>
      </c>
      <c r="O39" s="47">
        <f t="shared" si="1"/>
        <v>65.242671189940637</v>
      </c>
      <c r="P39" s="9"/>
    </row>
    <row r="40" spans="1:119">
      <c r="A40" s="12"/>
      <c r="B40" s="44">
        <v>574</v>
      </c>
      <c r="C40" s="20" t="s">
        <v>53</v>
      </c>
      <c r="D40" s="46">
        <v>306477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306477</v>
      </c>
      <c r="O40" s="47">
        <f t="shared" si="1"/>
        <v>5.650595523433755</v>
      </c>
      <c r="P40" s="9"/>
    </row>
    <row r="41" spans="1:119">
      <c r="A41" s="12"/>
      <c r="B41" s="44">
        <v>575</v>
      </c>
      <c r="C41" s="20" t="s">
        <v>54</v>
      </c>
      <c r="D41" s="46">
        <v>1649468</v>
      </c>
      <c r="E41" s="46">
        <v>0</v>
      </c>
      <c r="F41" s="46">
        <v>0</v>
      </c>
      <c r="G41" s="46">
        <v>0</v>
      </c>
      <c r="H41" s="46">
        <v>0</v>
      </c>
      <c r="I41" s="46">
        <v>2956984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4606452</v>
      </c>
      <c r="O41" s="47">
        <f t="shared" si="1"/>
        <v>84.930344039234484</v>
      </c>
      <c r="P41" s="9"/>
    </row>
    <row r="42" spans="1:119">
      <c r="A42" s="12"/>
      <c r="B42" s="44">
        <v>579</v>
      </c>
      <c r="C42" s="20" t="s">
        <v>55</v>
      </c>
      <c r="D42" s="46">
        <v>1710312</v>
      </c>
      <c r="E42" s="46">
        <v>57627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1767939</v>
      </c>
      <c r="O42" s="47">
        <f t="shared" si="1"/>
        <v>32.595947490689184</v>
      </c>
      <c r="P42" s="9"/>
    </row>
    <row r="43" spans="1:119" ht="15.75">
      <c r="A43" s="28" t="s">
        <v>58</v>
      </c>
      <c r="B43" s="29"/>
      <c r="C43" s="30"/>
      <c r="D43" s="31">
        <f t="shared" ref="D43:M43" si="13">SUM(D44:D45)</f>
        <v>4507130</v>
      </c>
      <c r="E43" s="31">
        <f t="shared" si="13"/>
        <v>2593147</v>
      </c>
      <c r="F43" s="31">
        <f t="shared" si="13"/>
        <v>95720</v>
      </c>
      <c r="G43" s="31">
        <f t="shared" si="13"/>
        <v>0</v>
      </c>
      <c r="H43" s="31">
        <f t="shared" si="13"/>
        <v>0</v>
      </c>
      <c r="I43" s="31">
        <f t="shared" si="13"/>
        <v>13331616</v>
      </c>
      <c r="J43" s="31">
        <f t="shared" si="13"/>
        <v>17066684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37594297</v>
      </c>
      <c r="O43" s="43">
        <f t="shared" si="1"/>
        <v>693.13575353073486</v>
      </c>
      <c r="P43" s="9"/>
    </row>
    <row r="44" spans="1:119">
      <c r="A44" s="12"/>
      <c r="B44" s="44">
        <v>581</v>
      </c>
      <c r="C44" s="20" t="s">
        <v>56</v>
      </c>
      <c r="D44" s="46">
        <v>4410868</v>
      </c>
      <c r="E44" s="46">
        <v>2593147</v>
      </c>
      <c r="F44" s="46">
        <v>95720</v>
      </c>
      <c r="G44" s="46">
        <v>0</v>
      </c>
      <c r="H44" s="46">
        <v>0</v>
      </c>
      <c r="I44" s="46">
        <v>13331616</v>
      </c>
      <c r="J44" s="46">
        <v>6305</v>
      </c>
      <c r="K44" s="46">
        <v>0</v>
      </c>
      <c r="L44" s="46">
        <v>0</v>
      </c>
      <c r="M44" s="46">
        <v>0</v>
      </c>
      <c r="N44" s="46">
        <f>SUM(D44:M44)</f>
        <v>20437656</v>
      </c>
      <c r="O44" s="47">
        <f t="shared" si="1"/>
        <v>376.81433681182932</v>
      </c>
      <c r="P44" s="9"/>
    </row>
    <row r="45" spans="1:119" ht="15.75" thickBot="1">
      <c r="A45" s="12"/>
      <c r="B45" s="44">
        <v>590</v>
      </c>
      <c r="C45" s="20" t="s">
        <v>57</v>
      </c>
      <c r="D45" s="46">
        <v>96262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17060379</v>
      </c>
      <c r="K45" s="46">
        <v>0</v>
      </c>
      <c r="L45" s="46">
        <v>0</v>
      </c>
      <c r="M45" s="46">
        <v>0</v>
      </c>
      <c r="N45" s="46">
        <f>SUM(D45:M45)</f>
        <v>17156641</v>
      </c>
      <c r="O45" s="47">
        <f t="shared" si="1"/>
        <v>316.32141671890554</v>
      </c>
      <c r="P45" s="9"/>
    </row>
    <row r="46" spans="1:119" ht="16.5" thickBot="1">
      <c r="A46" s="14" t="s">
        <v>10</v>
      </c>
      <c r="B46" s="23"/>
      <c r="C46" s="22"/>
      <c r="D46" s="15">
        <f t="shared" ref="D46:M46" si="14">SUM(D5,D13,D20,D28,D33,D36,D38,D43)</f>
        <v>64473560</v>
      </c>
      <c r="E46" s="15">
        <f t="shared" si="14"/>
        <v>13410385</v>
      </c>
      <c r="F46" s="15">
        <f t="shared" si="14"/>
        <v>4741569</v>
      </c>
      <c r="G46" s="15">
        <f t="shared" si="14"/>
        <v>7470627</v>
      </c>
      <c r="H46" s="15">
        <f t="shared" si="14"/>
        <v>0</v>
      </c>
      <c r="I46" s="15">
        <f t="shared" si="14"/>
        <v>196568035</v>
      </c>
      <c r="J46" s="15">
        <f t="shared" si="14"/>
        <v>26088533</v>
      </c>
      <c r="K46" s="15">
        <f t="shared" si="14"/>
        <v>10768495</v>
      </c>
      <c r="L46" s="15">
        <f t="shared" si="14"/>
        <v>0</v>
      </c>
      <c r="M46" s="15">
        <f t="shared" si="14"/>
        <v>0</v>
      </c>
      <c r="N46" s="15">
        <f>SUM(D46:M46)</f>
        <v>323521204</v>
      </c>
      <c r="O46" s="37">
        <f t="shared" si="1"/>
        <v>5964.8439101736785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38"/>
      <c r="B48" s="39"/>
      <c r="C48" s="39"/>
      <c r="D48" s="40"/>
      <c r="E48" s="40"/>
      <c r="F48" s="40"/>
      <c r="G48" s="40"/>
      <c r="H48" s="40"/>
      <c r="I48" s="40"/>
      <c r="J48" s="40"/>
      <c r="K48" s="40"/>
      <c r="L48" s="163" t="s">
        <v>116</v>
      </c>
      <c r="M48" s="163"/>
      <c r="N48" s="163"/>
      <c r="O48" s="41">
        <v>54238</v>
      </c>
    </row>
    <row r="49" spans="1:15">
      <c r="A49" s="164"/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2"/>
    </row>
    <row r="50" spans="1:15" ht="15.75" customHeight="1" thickBot="1">
      <c r="A50" s="165" t="s">
        <v>63</v>
      </c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5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3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4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60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135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130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131</v>
      </c>
      <c r="N4" s="34" t="s">
        <v>5</v>
      </c>
      <c r="O4" s="34" t="s">
        <v>132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12716308</v>
      </c>
      <c r="E5" s="26">
        <f t="shared" si="0"/>
        <v>60325</v>
      </c>
      <c r="F5" s="26">
        <f t="shared" si="0"/>
        <v>2590328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-7611</v>
      </c>
      <c r="K5" s="26">
        <f t="shared" si="0"/>
        <v>26391957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41751307</v>
      </c>
      <c r="P5" s="32">
        <f t="shared" ref="P5:P45" si="1">(O5/P$47)</f>
        <v>642.81238164154513</v>
      </c>
      <c r="Q5" s="6"/>
    </row>
    <row r="6" spans="1:134">
      <c r="A6" s="12"/>
      <c r="B6" s="44">
        <v>511</v>
      </c>
      <c r="C6" s="20" t="s">
        <v>19</v>
      </c>
      <c r="D6" s="46">
        <v>1110109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1110109</v>
      </c>
      <c r="P6" s="47">
        <f t="shared" si="1"/>
        <v>17.091484349740572</v>
      </c>
      <c r="Q6" s="9"/>
    </row>
    <row r="7" spans="1:134">
      <c r="A7" s="12"/>
      <c r="B7" s="44">
        <v>512</v>
      </c>
      <c r="C7" s="20" t="s">
        <v>20</v>
      </c>
      <c r="D7" s="46">
        <v>2404391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-7611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2396780</v>
      </c>
      <c r="P7" s="47">
        <f t="shared" si="1"/>
        <v>36.90135640713769</v>
      </c>
      <c r="Q7" s="9"/>
    </row>
    <row r="8" spans="1:134">
      <c r="A8" s="12"/>
      <c r="B8" s="44">
        <v>513</v>
      </c>
      <c r="C8" s="20" t="s">
        <v>21</v>
      </c>
      <c r="D8" s="46">
        <v>4602943</v>
      </c>
      <c r="E8" s="46">
        <v>0</v>
      </c>
      <c r="F8" s="46">
        <v>2590328</v>
      </c>
      <c r="G8" s="46">
        <v>0</v>
      </c>
      <c r="H8" s="46">
        <v>0</v>
      </c>
      <c r="I8" s="46">
        <v>0</v>
      </c>
      <c r="J8" s="46">
        <v>0</v>
      </c>
      <c r="K8" s="46">
        <v>26391957</v>
      </c>
      <c r="L8" s="46">
        <v>0</v>
      </c>
      <c r="M8" s="46">
        <v>0</v>
      </c>
      <c r="N8" s="46">
        <v>0</v>
      </c>
      <c r="O8" s="46">
        <f t="shared" si="2"/>
        <v>33585228</v>
      </c>
      <c r="P8" s="47">
        <f t="shared" si="1"/>
        <v>517.08561838924732</v>
      </c>
      <c r="Q8" s="9"/>
    </row>
    <row r="9" spans="1:134">
      <c r="A9" s="12"/>
      <c r="B9" s="44">
        <v>514</v>
      </c>
      <c r="C9" s="20" t="s">
        <v>22</v>
      </c>
      <c r="D9" s="46">
        <v>403169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403169</v>
      </c>
      <c r="P9" s="47">
        <f t="shared" si="1"/>
        <v>6.2072793336515222</v>
      </c>
      <c r="Q9" s="9"/>
    </row>
    <row r="10" spans="1:134">
      <c r="A10" s="12"/>
      <c r="B10" s="44">
        <v>515</v>
      </c>
      <c r="C10" s="20" t="s">
        <v>23</v>
      </c>
      <c r="D10" s="46">
        <v>1994605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1994605</v>
      </c>
      <c r="P10" s="47">
        <f t="shared" si="1"/>
        <v>30.709380917922743</v>
      </c>
      <c r="Q10" s="9"/>
    </row>
    <row r="11" spans="1:134">
      <c r="A11" s="12"/>
      <c r="B11" s="44">
        <v>516</v>
      </c>
      <c r="C11" s="20" t="s">
        <v>65</v>
      </c>
      <c r="D11" s="46">
        <v>296908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296908</v>
      </c>
      <c r="P11" s="47">
        <f t="shared" si="1"/>
        <v>4.5712614124493847</v>
      </c>
      <c r="Q11" s="9"/>
    </row>
    <row r="12" spans="1:134">
      <c r="A12" s="12"/>
      <c r="B12" s="44">
        <v>517</v>
      </c>
      <c r="C12" s="20" t="s">
        <v>66</v>
      </c>
      <c r="D12" s="46">
        <v>144500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144500</v>
      </c>
      <c r="P12" s="47">
        <f t="shared" si="1"/>
        <v>2.2247540453572694</v>
      </c>
      <c r="Q12" s="9"/>
    </row>
    <row r="13" spans="1:134">
      <c r="A13" s="12"/>
      <c r="B13" s="44">
        <v>519</v>
      </c>
      <c r="C13" s="20" t="s">
        <v>25</v>
      </c>
      <c r="D13" s="46">
        <v>1759683</v>
      </c>
      <c r="E13" s="46">
        <v>60325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1820008</v>
      </c>
      <c r="P13" s="47">
        <f t="shared" si="1"/>
        <v>28.021246786038706</v>
      </c>
      <c r="Q13" s="9"/>
    </row>
    <row r="14" spans="1:134" ht="15.75">
      <c r="A14" s="28" t="s">
        <v>26</v>
      </c>
      <c r="B14" s="29"/>
      <c r="C14" s="30"/>
      <c r="D14" s="31">
        <f t="shared" ref="D14:N14" si="3">SUM(D15:D18)</f>
        <v>136740277</v>
      </c>
      <c r="E14" s="31">
        <f t="shared" si="3"/>
        <v>1290213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138030490</v>
      </c>
      <c r="P14" s="43">
        <f t="shared" si="1"/>
        <v>2125.1480346722915</v>
      </c>
      <c r="Q14" s="10"/>
    </row>
    <row r="15" spans="1:134">
      <c r="A15" s="12"/>
      <c r="B15" s="44">
        <v>521</v>
      </c>
      <c r="C15" s="20" t="s">
        <v>27</v>
      </c>
      <c r="D15" s="46">
        <v>111926575</v>
      </c>
      <c r="E15" s="46">
        <v>1118670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113045245</v>
      </c>
      <c r="P15" s="47">
        <f t="shared" si="1"/>
        <v>1740.4696617450077</v>
      </c>
      <c r="Q15" s="9"/>
    </row>
    <row r="16" spans="1:134">
      <c r="A16" s="12"/>
      <c r="B16" s="44">
        <v>522</v>
      </c>
      <c r="C16" s="20" t="s">
        <v>28</v>
      </c>
      <c r="D16" s="46">
        <v>19935073</v>
      </c>
      <c r="E16" s="46">
        <v>171543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8" si="4">SUM(D16:N16)</f>
        <v>20106616</v>
      </c>
      <c r="P16" s="47">
        <f t="shared" si="1"/>
        <v>309.56591892349616</v>
      </c>
      <c r="Q16" s="9"/>
    </row>
    <row r="17" spans="1:17">
      <c r="A17" s="12"/>
      <c r="B17" s="44">
        <v>524</v>
      </c>
      <c r="C17" s="20" t="s">
        <v>29</v>
      </c>
      <c r="D17" s="46">
        <v>3065864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3065864</v>
      </c>
      <c r="P17" s="47">
        <f t="shared" si="1"/>
        <v>47.20272205200844</v>
      </c>
      <c r="Q17" s="9"/>
    </row>
    <row r="18" spans="1:17">
      <c r="A18" s="12"/>
      <c r="B18" s="44">
        <v>529</v>
      </c>
      <c r="C18" s="20" t="s">
        <v>31</v>
      </c>
      <c r="D18" s="46">
        <v>1812765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1812765</v>
      </c>
      <c r="P18" s="47">
        <f t="shared" si="1"/>
        <v>27.909731951779033</v>
      </c>
      <c r="Q18" s="9"/>
    </row>
    <row r="19" spans="1:17" ht="15.75">
      <c r="A19" s="28" t="s">
        <v>32</v>
      </c>
      <c r="B19" s="29"/>
      <c r="C19" s="30"/>
      <c r="D19" s="31">
        <f t="shared" ref="D19:N19" si="5">SUM(D20:D27)</f>
        <v>26181</v>
      </c>
      <c r="E19" s="31">
        <f t="shared" si="5"/>
        <v>6578288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242708650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5"/>
        <v>0</v>
      </c>
      <c r="O19" s="42">
        <f>SUM(D19:N19)</f>
        <v>249313119</v>
      </c>
      <c r="P19" s="43">
        <f t="shared" si="1"/>
        <v>3838.4800695909225</v>
      </c>
      <c r="Q19" s="10"/>
    </row>
    <row r="20" spans="1:17">
      <c r="A20" s="12"/>
      <c r="B20" s="44">
        <v>531</v>
      </c>
      <c r="C20" s="20" t="s">
        <v>33</v>
      </c>
      <c r="D20" s="46">
        <v>825</v>
      </c>
      <c r="E20" s="46">
        <v>0</v>
      </c>
      <c r="F20" s="46">
        <v>0</v>
      </c>
      <c r="G20" s="46">
        <v>0</v>
      </c>
      <c r="H20" s="46">
        <v>0</v>
      </c>
      <c r="I20" s="46">
        <v>188453644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>SUM(D20:N20)</f>
        <v>188454469</v>
      </c>
      <c r="P20" s="47">
        <f t="shared" si="1"/>
        <v>2901.4867977398349</v>
      </c>
      <c r="Q20" s="9"/>
    </row>
    <row r="21" spans="1:17">
      <c r="A21" s="12"/>
      <c r="B21" s="44">
        <v>533</v>
      </c>
      <c r="C21" s="20" t="s">
        <v>34</v>
      </c>
      <c r="D21" s="46">
        <v>25356</v>
      </c>
      <c r="E21" s="46">
        <v>0</v>
      </c>
      <c r="F21" s="46">
        <v>0</v>
      </c>
      <c r="G21" s="46">
        <v>0</v>
      </c>
      <c r="H21" s="46">
        <v>0</v>
      </c>
      <c r="I21" s="46">
        <v>17804926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41" si="6">SUM(D21:N21)</f>
        <v>17830282</v>
      </c>
      <c r="P21" s="47">
        <f t="shared" si="1"/>
        <v>274.51897584332806</v>
      </c>
      <c r="Q21" s="9"/>
    </row>
    <row r="22" spans="1:17">
      <c r="A22" s="12"/>
      <c r="B22" s="44">
        <v>534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11831437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11831437</v>
      </c>
      <c r="P22" s="47">
        <f t="shared" si="1"/>
        <v>182.15942787639912</v>
      </c>
      <c r="Q22" s="9"/>
    </row>
    <row r="23" spans="1:17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8577351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8577351</v>
      </c>
      <c r="P23" s="47">
        <f t="shared" si="1"/>
        <v>132.05879817092887</v>
      </c>
      <c r="Q23" s="9"/>
    </row>
    <row r="24" spans="1:17">
      <c r="A24" s="12"/>
      <c r="B24" s="44">
        <v>536</v>
      </c>
      <c r="C24" s="20" t="s">
        <v>37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9519374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9519374</v>
      </c>
      <c r="P24" s="47">
        <f t="shared" si="1"/>
        <v>146.5623931887115</v>
      </c>
      <c r="Q24" s="9"/>
    </row>
    <row r="25" spans="1:17">
      <c r="A25" s="12"/>
      <c r="B25" s="44">
        <v>537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441101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441101</v>
      </c>
      <c r="P25" s="47">
        <f t="shared" si="1"/>
        <v>6.7912888177241308</v>
      </c>
      <c r="Q25" s="9"/>
    </row>
    <row r="26" spans="1:17">
      <c r="A26" s="12"/>
      <c r="B26" s="44">
        <v>538</v>
      </c>
      <c r="C26" s="20" t="s">
        <v>39</v>
      </c>
      <c r="D26" s="46">
        <v>0</v>
      </c>
      <c r="E26" s="46">
        <v>6578288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6578288</v>
      </c>
      <c r="P26" s="47">
        <f t="shared" si="1"/>
        <v>101.28078089636803</v>
      </c>
      <c r="Q26" s="9"/>
    </row>
    <row r="27" spans="1:17">
      <c r="A27" s="12"/>
      <c r="B27" s="44">
        <v>539</v>
      </c>
      <c r="C27" s="20" t="s">
        <v>40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6080817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6080817</v>
      </c>
      <c r="P27" s="47">
        <f t="shared" si="1"/>
        <v>93.621607057628054</v>
      </c>
      <c r="Q27" s="9"/>
    </row>
    <row r="28" spans="1:17" ht="15.75">
      <c r="A28" s="28" t="s">
        <v>41</v>
      </c>
      <c r="B28" s="29"/>
      <c r="C28" s="30"/>
      <c r="D28" s="31">
        <f t="shared" ref="D28:N28" si="7">SUM(D29:D33)</f>
        <v>9016880</v>
      </c>
      <c r="E28" s="31">
        <f t="shared" si="7"/>
        <v>3560511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7158808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7"/>
        <v>0</v>
      </c>
      <c r="O28" s="31">
        <f t="shared" si="6"/>
        <v>19736199</v>
      </c>
      <c r="P28" s="43">
        <f t="shared" si="1"/>
        <v>303.86289664516329</v>
      </c>
      <c r="Q28" s="10"/>
    </row>
    <row r="29" spans="1:17">
      <c r="A29" s="12"/>
      <c r="B29" s="44">
        <v>541</v>
      </c>
      <c r="C29" s="20" t="s">
        <v>42</v>
      </c>
      <c r="D29" s="46">
        <v>7124820</v>
      </c>
      <c r="E29" s="46">
        <v>3560511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10685331</v>
      </c>
      <c r="P29" s="47">
        <f t="shared" si="1"/>
        <v>164.51372573170545</v>
      </c>
      <c r="Q29" s="9"/>
    </row>
    <row r="30" spans="1:17">
      <c r="A30" s="12"/>
      <c r="B30" s="44">
        <v>542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2925027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2925027</v>
      </c>
      <c r="P30" s="47">
        <f t="shared" si="1"/>
        <v>45.034364366984342</v>
      </c>
      <c r="Q30" s="9"/>
    </row>
    <row r="31" spans="1:17">
      <c r="A31" s="12"/>
      <c r="B31" s="44">
        <v>544</v>
      </c>
      <c r="C31" s="20" t="s">
        <v>44</v>
      </c>
      <c r="D31" s="46">
        <v>16990</v>
      </c>
      <c r="E31" s="46">
        <v>0</v>
      </c>
      <c r="F31" s="46">
        <v>0</v>
      </c>
      <c r="G31" s="46">
        <v>0</v>
      </c>
      <c r="H31" s="46">
        <v>0</v>
      </c>
      <c r="I31" s="46">
        <v>4233781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4250771</v>
      </c>
      <c r="P31" s="47">
        <f t="shared" si="1"/>
        <v>65.445812997490421</v>
      </c>
      <c r="Q31" s="9"/>
    </row>
    <row r="32" spans="1:17">
      <c r="A32" s="12"/>
      <c r="B32" s="44">
        <v>545</v>
      </c>
      <c r="C32" s="20" t="s">
        <v>73</v>
      </c>
      <c r="D32" s="46">
        <v>1779127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1779127</v>
      </c>
      <c r="P32" s="47">
        <f t="shared" si="1"/>
        <v>27.391833843974688</v>
      </c>
      <c r="Q32" s="9"/>
    </row>
    <row r="33" spans="1:120">
      <c r="A33" s="12"/>
      <c r="B33" s="44">
        <v>549</v>
      </c>
      <c r="C33" s="20" t="s">
        <v>45</v>
      </c>
      <c r="D33" s="46">
        <v>95943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95943</v>
      </c>
      <c r="P33" s="47">
        <f t="shared" si="1"/>
        <v>1.4771597050083909</v>
      </c>
      <c r="Q33" s="9"/>
    </row>
    <row r="34" spans="1:120" ht="15.75">
      <c r="A34" s="28" t="s">
        <v>46</v>
      </c>
      <c r="B34" s="29"/>
      <c r="C34" s="30"/>
      <c r="D34" s="31">
        <f t="shared" ref="D34:N34" si="8">SUM(D35:D36)</f>
        <v>2498305</v>
      </c>
      <c r="E34" s="31">
        <f t="shared" si="8"/>
        <v>890126</v>
      </c>
      <c r="F34" s="31">
        <f t="shared" si="8"/>
        <v>0</v>
      </c>
      <c r="G34" s="31">
        <f t="shared" si="8"/>
        <v>0</v>
      </c>
      <c r="H34" s="31">
        <f t="shared" si="8"/>
        <v>0</v>
      </c>
      <c r="I34" s="31">
        <f t="shared" si="8"/>
        <v>0</v>
      </c>
      <c r="J34" s="31">
        <f t="shared" si="8"/>
        <v>0</v>
      </c>
      <c r="K34" s="31">
        <f t="shared" si="8"/>
        <v>0</v>
      </c>
      <c r="L34" s="31">
        <f t="shared" si="8"/>
        <v>0</v>
      </c>
      <c r="M34" s="31">
        <f t="shared" si="8"/>
        <v>0</v>
      </c>
      <c r="N34" s="31">
        <f t="shared" si="8"/>
        <v>0</v>
      </c>
      <c r="O34" s="31">
        <f t="shared" si="6"/>
        <v>3388431</v>
      </c>
      <c r="P34" s="43">
        <f t="shared" si="1"/>
        <v>52.169035118781849</v>
      </c>
      <c r="Q34" s="10"/>
    </row>
    <row r="35" spans="1:120">
      <c r="A35" s="13"/>
      <c r="B35" s="45">
        <v>554</v>
      </c>
      <c r="C35" s="21" t="s">
        <v>47</v>
      </c>
      <c r="D35" s="46">
        <v>1052193</v>
      </c>
      <c r="E35" s="46">
        <v>3638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1055831</v>
      </c>
      <c r="P35" s="47">
        <f t="shared" si="1"/>
        <v>16.255808224661667</v>
      </c>
      <c r="Q35" s="9"/>
    </row>
    <row r="36" spans="1:120">
      <c r="A36" s="13"/>
      <c r="B36" s="45">
        <v>559</v>
      </c>
      <c r="C36" s="21" t="s">
        <v>48</v>
      </c>
      <c r="D36" s="46">
        <v>1446112</v>
      </c>
      <c r="E36" s="46">
        <v>886488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2332600</v>
      </c>
      <c r="P36" s="47">
        <f t="shared" si="1"/>
        <v>35.913226894120186</v>
      </c>
      <c r="Q36" s="9"/>
    </row>
    <row r="37" spans="1:120" ht="15.75">
      <c r="A37" s="28" t="s">
        <v>51</v>
      </c>
      <c r="B37" s="29"/>
      <c r="C37" s="30"/>
      <c r="D37" s="31">
        <f t="shared" ref="D37:N37" si="9">SUM(D38:D41)</f>
        <v>11560346</v>
      </c>
      <c r="E37" s="31">
        <f t="shared" si="9"/>
        <v>3632300</v>
      </c>
      <c r="F37" s="31">
        <f t="shared" si="9"/>
        <v>0</v>
      </c>
      <c r="G37" s="31">
        <f t="shared" si="9"/>
        <v>0</v>
      </c>
      <c r="H37" s="31">
        <f t="shared" si="9"/>
        <v>0</v>
      </c>
      <c r="I37" s="31">
        <f t="shared" si="9"/>
        <v>1783802</v>
      </c>
      <c r="J37" s="31">
        <f t="shared" si="9"/>
        <v>0</v>
      </c>
      <c r="K37" s="31">
        <f t="shared" si="9"/>
        <v>0</v>
      </c>
      <c r="L37" s="31">
        <f t="shared" si="9"/>
        <v>0</v>
      </c>
      <c r="M37" s="31">
        <f t="shared" si="9"/>
        <v>0</v>
      </c>
      <c r="N37" s="31">
        <f t="shared" si="9"/>
        <v>0</v>
      </c>
      <c r="O37" s="31">
        <f>SUM(D37:N37)</f>
        <v>16976448</v>
      </c>
      <c r="P37" s="43">
        <f t="shared" si="1"/>
        <v>261.3731582269711</v>
      </c>
      <c r="Q37" s="9"/>
    </row>
    <row r="38" spans="1:120">
      <c r="A38" s="12"/>
      <c r="B38" s="44">
        <v>572</v>
      </c>
      <c r="C38" s="20" t="s">
        <v>52</v>
      </c>
      <c r="D38" s="46">
        <v>8331744</v>
      </c>
      <c r="E38" s="46">
        <v>3632300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11964044</v>
      </c>
      <c r="P38" s="47">
        <f t="shared" si="1"/>
        <v>184.20107465627936</v>
      </c>
      <c r="Q38" s="9"/>
    </row>
    <row r="39" spans="1:120">
      <c r="A39" s="12"/>
      <c r="B39" s="44">
        <v>574</v>
      </c>
      <c r="C39" s="20" t="s">
        <v>53</v>
      </c>
      <c r="D39" s="46">
        <v>350898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350898</v>
      </c>
      <c r="P39" s="47">
        <f t="shared" si="1"/>
        <v>5.4025034256593436</v>
      </c>
      <c r="Q39" s="9"/>
    </row>
    <row r="40" spans="1:120">
      <c r="A40" s="12"/>
      <c r="B40" s="44">
        <v>575</v>
      </c>
      <c r="C40" s="20" t="s">
        <v>54</v>
      </c>
      <c r="D40" s="46">
        <v>1980735</v>
      </c>
      <c r="E40" s="46">
        <v>0</v>
      </c>
      <c r="F40" s="46">
        <v>0</v>
      </c>
      <c r="G40" s="46">
        <v>0</v>
      </c>
      <c r="H40" s="46">
        <v>0</v>
      </c>
      <c r="I40" s="46">
        <v>1783802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3764537</v>
      </c>
      <c r="P40" s="47">
        <f t="shared" si="1"/>
        <v>57.959646502748228</v>
      </c>
      <c r="Q40" s="9"/>
    </row>
    <row r="41" spans="1:120">
      <c r="A41" s="12"/>
      <c r="B41" s="44">
        <v>579</v>
      </c>
      <c r="C41" s="20" t="s">
        <v>55</v>
      </c>
      <c r="D41" s="46">
        <v>896969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896969</v>
      </c>
      <c r="P41" s="47">
        <f t="shared" si="1"/>
        <v>13.809933642284184</v>
      </c>
      <c r="Q41" s="9"/>
    </row>
    <row r="42" spans="1:120" ht="15.75">
      <c r="A42" s="28" t="s">
        <v>58</v>
      </c>
      <c r="B42" s="29"/>
      <c r="C42" s="30"/>
      <c r="D42" s="31">
        <f t="shared" ref="D42:N42" si="10">SUM(D43:D44)</f>
        <v>5568048.0999999996</v>
      </c>
      <c r="E42" s="31">
        <f t="shared" si="10"/>
        <v>56042</v>
      </c>
      <c r="F42" s="31">
        <f t="shared" si="10"/>
        <v>39241138.670000002</v>
      </c>
      <c r="G42" s="31">
        <f t="shared" si="10"/>
        <v>0</v>
      </c>
      <c r="H42" s="31">
        <f t="shared" si="10"/>
        <v>0</v>
      </c>
      <c r="I42" s="31">
        <f t="shared" si="10"/>
        <v>24634214</v>
      </c>
      <c r="J42" s="31">
        <f t="shared" si="10"/>
        <v>17711310</v>
      </c>
      <c r="K42" s="31">
        <f t="shared" si="10"/>
        <v>0</v>
      </c>
      <c r="L42" s="31">
        <f t="shared" si="10"/>
        <v>0</v>
      </c>
      <c r="M42" s="31">
        <f t="shared" si="10"/>
        <v>0</v>
      </c>
      <c r="N42" s="31">
        <f t="shared" si="10"/>
        <v>0</v>
      </c>
      <c r="O42" s="31">
        <f>SUM(D42:N42)</f>
        <v>87210752.770000011</v>
      </c>
      <c r="P42" s="43">
        <f t="shared" si="1"/>
        <v>1342.7160901294824</v>
      </c>
      <c r="Q42" s="9"/>
    </row>
    <row r="43" spans="1:120">
      <c r="A43" s="12"/>
      <c r="B43" s="44">
        <v>581</v>
      </c>
      <c r="C43" s="20" t="s">
        <v>133</v>
      </c>
      <c r="D43" s="46">
        <v>5543734.0999999996</v>
      </c>
      <c r="E43" s="46">
        <v>56042</v>
      </c>
      <c r="F43" s="46">
        <v>39241138.670000002</v>
      </c>
      <c r="G43" s="46">
        <v>0</v>
      </c>
      <c r="H43" s="46">
        <v>0</v>
      </c>
      <c r="I43" s="46">
        <v>24634214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>SUM(D43:N43)</f>
        <v>69475128.770000011</v>
      </c>
      <c r="P43" s="47">
        <f t="shared" si="1"/>
        <v>1069.6544898461918</v>
      </c>
      <c r="Q43" s="9"/>
    </row>
    <row r="44" spans="1:120" ht="15.75" thickBot="1">
      <c r="A44" s="12"/>
      <c r="B44" s="44">
        <v>590</v>
      </c>
      <c r="C44" s="20" t="s">
        <v>57</v>
      </c>
      <c r="D44" s="46">
        <v>24314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17711310</v>
      </c>
      <c r="K44" s="46">
        <v>0</v>
      </c>
      <c r="L44" s="46">
        <v>0</v>
      </c>
      <c r="M44" s="46">
        <v>0</v>
      </c>
      <c r="N44" s="46">
        <v>0</v>
      </c>
      <c r="O44" s="46">
        <f t="shared" ref="O44" si="11">SUM(D44:N44)</f>
        <v>17735624</v>
      </c>
      <c r="P44" s="47">
        <f t="shared" si="1"/>
        <v>273.06160028329049</v>
      </c>
      <c r="Q44" s="9"/>
    </row>
    <row r="45" spans="1:120" ht="16.5" thickBot="1">
      <c r="A45" s="14" t="s">
        <v>10</v>
      </c>
      <c r="B45" s="23"/>
      <c r="C45" s="22"/>
      <c r="D45" s="15">
        <f>SUM(D5,D14,D19,D28,D34,D37,D42)</f>
        <v>178126345.09999999</v>
      </c>
      <c r="E45" s="15">
        <f t="shared" ref="E45:N45" si="12">SUM(E5,E14,E19,E28,E34,E37,E42)</f>
        <v>16067805</v>
      </c>
      <c r="F45" s="15">
        <f t="shared" si="12"/>
        <v>41831466.670000002</v>
      </c>
      <c r="G45" s="15">
        <f t="shared" si="12"/>
        <v>0</v>
      </c>
      <c r="H45" s="15">
        <f t="shared" si="12"/>
        <v>0</v>
      </c>
      <c r="I45" s="15">
        <f t="shared" si="12"/>
        <v>276285474</v>
      </c>
      <c r="J45" s="15">
        <f t="shared" si="12"/>
        <v>17703699</v>
      </c>
      <c r="K45" s="15">
        <f t="shared" si="12"/>
        <v>26391957</v>
      </c>
      <c r="L45" s="15">
        <f t="shared" si="12"/>
        <v>0</v>
      </c>
      <c r="M45" s="15">
        <f t="shared" si="12"/>
        <v>0</v>
      </c>
      <c r="N45" s="15">
        <f t="shared" si="12"/>
        <v>0</v>
      </c>
      <c r="O45" s="15">
        <f>SUM(D45:N45)</f>
        <v>556406746.76999998</v>
      </c>
      <c r="P45" s="37">
        <f t="shared" si="1"/>
        <v>8566.5616660251562</v>
      </c>
      <c r="Q45" s="6"/>
      <c r="R45" s="2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</row>
    <row r="46" spans="1:120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9"/>
    </row>
    <row r="47" spans="1:120">
      <c r="A47" s="38"/>
      <c r="B47" s="39"/>
      <c r="C47" s="39"/>
      <c r="D47" s="40"/>
      <c r="E47" s="40"/>
      <c r="F47" s="40"/>
      <c r="G47" s="40"/>
      <c r="H47" s="40"/>
      <c r="I47" s="40"/>
      <c r="J47" s="40"/>
      <c r="K47" s="40"/>
      <c r="L47" s="40"/>
      <c r="M47" s="163" t="s">
        <v>136</v>
      </c>
      <c r="N47" s="163"/>
      <c r="O47" s="163"/>
      <c r="P47" s="41">
        <v>64951</v>
      </c>
    </row>
    <row r="48" spans="1:120">
      <c r="A48" s="164"/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2"/>
    </row>
    <row r="49" spans="1:16" ht="15.75" customHeight="1" thickBot="1">
      <c r="A49" s="165" t="s">
        <v>63</v>
      </c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5"/>
    </row>
  </sheetData>
  <mergeCells count="10">
    <mergeCell ref="M47:O47"/>
    <mergeCell ref="A48:P48"/>
    <mergeCell ref="A49:P4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5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60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129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130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131</v>
      </c>
      <c r="N4" s="34" t="s">
        <v>5</v>
      </c>
      <c r="O4" s="34" t="s">
        <v>132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12234121</v>
      </c>
      <c r="E5" s="26">
        <f t="shared" si="0"/>
        <v>32013</v>
      </c>
      <c r="F5" s="26">
        <f t="shared" si="0"/>
        <v>2591679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-136208</v>
      </c>
      <c r="K5" s="26">
        <f t="shared" si="0"/>
        <v>28396941</v>
      </c>
      <c r="L5" s="26">
        <f t="shared" si="0"/>
        <v>0</v>
      </c>
      <c r="M5" s="26">
        <f t="shared" si="0"/>
        <v>0</v>
      </c>
      <c r="N5" s="26">
        <f t="shared" si="0"/>
        <v>0</v>
      </c>
      <c r="O5" s="27">
        <f>SUM(D5:N5)</f>
        <v>43118546</v>
      </c>
      <c r="P5" s="32">
        <f t="shared" ref="P5:P47" si="1">(O5/P$49)</f>
        <v>671.17889886835917</v>
      </c>
      <c r="Q5" s="6"/>
    </row>
    <row r="6" spans="1:134">
      <c r="A6" s="12"/>
      <c r="B6" s="44">
        <v>511</v>
      </c>
      <c r="C6" s="20" t="s">
        <v>19</v>
      </c>
      <c r="D6" s="46">
        <v>439665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439665</v>
      </c>
      <c r="P6" s="47">
        <f t="shared" si="1"/>
        <v>6.8437806453621404</v>
      </c>
      <c r="Q6" s="9"/>
    </row>
    <row r="7" spans="1:134">
      <c r="A7" s="12"/>
      <c r="B7" s="44">
        <v>512</v>
      </c>
      <c r="C7" s="20" t="s">
        <v>20</v>
      </c>
      <c r="D7" s="46">
        <v>1796447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-136208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1660239</v>
      </c>
      <c r="P7" s="47">
        <f t="shared" si="1"/>
        <v>25.843111311738244</v>
      </c>
      <c r="Q7" s="9"/>
    </row>
    <row r="8" spans="1:134">
      <c r="A8" s="12"/>
      <c r="B8" s="44">
        <v>513</v>
      </c>
      <c r="C8" s="20" t="s">
        <v>21</v>
      </c>
      <c r="D8" s="46">
        <v>1069275</v>
      </c>
      <c r="E8" s="46">
        <v>0</v>
      </c>
      <c r="F8" s="46">
        <v>2591679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3660954</v>
      </c>
      <c r="P8" s="47">
        <f t="shared" si="1"/>
        <v>56.986037389287546</v>
      </c>
      <c r="Q8" s="9"/>
    </row>
    <row r="9" spans="1:134">
      <c r="A9" s="12"/>
      <c r="B9" s="44">
        <v>514</v>
      </c>
      <c r="C9" s="20" t="s">
        <v>22</v>
      </c>
      <c r="D9" s="46">
        <v>520356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520356</v>
      </c>
      <c r="P9" s="47">
        <f t="shared" si="1"/>
        <v>8.0998085394517698</v>
      </c>
      <c r="Q9" s="9"/>
    </row>
    <row r="10" spans="1:134">
      <c r="A10" s="12"/>
      <c r="B10" s="44">
        <v>515</v>
      </c>
      <c r="C10" s="20" t="s">
        <v>23</v>
      </c>
      <c r="D10" s="46">
        <v>1965196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1965196</v>
      </c>
      <c r="P10" s="47">
        <f t="shared" si="1"/>
        <v>30.590040938312345</v>
      </c>
      <c r="Q10" s="9"/>
    </row>
    <row r="11" spans="1:134">
      <c r="A11" s="12"/>
      <c r="B11" s="44">
        <v>516</v>
      </c>
      <c r="C11" s="20" t="s">
        <v>65</v>
      </c>
      <c r="D11" s="46">
        <v>4146263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4146263</v>
      </c>
      <c r="P11" s="47">
        <f t="shared" si="1"/>
        <v>64.540307893466988</v>
      </c>
      <c r="Q11" s="9"/>
    </row>
    <row r="12" spans="1:134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28396941</v>
      </c>
      <c r="L12" s="46">
        <v>0</v>
      </c>
      <c r="M12" s="46">
        <v>0</v>
      </c>
      <c r="N12" s="46">
        <v>0</v>
      </c>
      <c r="O12" s="46">
        <f t="shared" si="2"/>
        <v>28396941</v>
      </c>
      <c r="P12" s="47">
        <f t="shared" si="1"/>
        <v>442.02389365378332</v>
      </c>
      <c r="Q12" s="9"/>
    </row>
    <row r="13" spans="1:134">
      <c r="A13" s="12"/>
      <c r="B13" s="44">
        <v>519</v>
      </c>
      <c r="C13" s="20" t="s">
        <v>25</v>
      </c>
      <c r="D13" s="46">
        <v>2296919</v>
      </c>
      <c r="E13" s="46">
        <v>32013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2328932</v>
      </c>
      <c r="P13" s="47">
        <f t="shared" si="1"/>
        <v>36.251918496956868</v>
      </c>
      <c r="Q13" s="9"/>
    </row>
    <row r="14" spans="1:134" ht="15.75">
      <c r="A14" s="28" t="s">
        <v>26</v>
      </c>
      <c r="B14" s="29"/>
      <c r="C14" s="30"/>
      <c r="D14" s="31">
        <f t="shared" ref="D14:N14" si="3">SUM(D15:D18)</f>
        <v>58890280</v>
      </c>
      <c r="E14" s="31">
        <f t="shared" si="3"/>
        <v>728247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 t="shared" ref="O14:O20" si="4">SUM(D14:N14)</f>
        <v>59618527</v>
      </c>
      <c r="P14" s="43">
        <f t="shared" si="1"/>
        <v>928.01592391388942</v>
      </c>
      <c r="Q14" s="10"/>
    </row>
    <row r="15" spans="1:134">
      <c r="A15" s="12"/>
      <c r="B15" s="44">
        <v>521</v>
      </c>
      <c r="C15" s="20" t="s">
        <v>27</v>
      </c>
      <c r="D15" s="46">
        <v>35569597</v>
      </c>
      <c r="E15" s="46">
        <v>159743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35729340</v>
      </c>
      <c r="P15" s="47">
        <f t="shared" si="1"/>
        <v>556.15927027069097</v>
      </c>
      <c r="Q15" s="9"/>
    </row>
    <row r="16" spans="1:134">
      <c r="A16" s="12"/>
      <c r="B16" s="44">
        <v>522</v>
      </c>
      <c r="C16" s="20" t="s">
        <v>28</v>
      </c>
      <c r="D16" s="46">
        <v>20081464</v>
      </c>
      <c r="E16" s="46">
        <v>23363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20104827</v>
      </c>
      <c r="P16" s="47">
        <f t="shared" si="1"/>
        <v>312.94969101692016</v>
      </c>
      <c r="Q16" s="9"/>
    </row>
    <row r="17" spans="1:17">
      <c r="A17" s="12"/>
      <c r="B17" s="44">
        <v>524</v>
      </c>
      <c r="C17" s="20" t="s">
        <v>29</v>
      </c>
      <c r="D17" s="46">
        <v>2922276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2922276</v>
      </c>
      <c r="P17" s="47">
        <f t="shared" si="1"/>
        <v>45.487850816431362</v>
      </c>
      <c r="Q17" s="9"/>
    </row>
    <row r="18" spans="1:17">
      <c r="A18" s="12"/>
      <c r="B18" s="44">
        <v>529</v>
      </c>
      <c r="C18" s="20" t="s">
        <v>31</v>
      </c>
      <c r="D18" s="46">
        <v>316943</v>
      </c>
      <c r="E18" s="46">
        <v>545141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862084</v>
      </c>
      <c r="P18" s="47">
        <f t="shared" si="1"/>
        <v>13.419111809846987</v>
      </c>
      <c r="Q18" s="9"/>
    </row>
    <row r="19" spans="1:17" ht="15.75">
      <c r="A19" s="28" t="s">
        <v>32</v>
      </c>
      <c r="B19" s="29"/>
      <c r="C19" s="30"/>
      <c r="D19" s="31">
        <f t="shared" ref="D19:N19" si="5">SUM(D20:D27)</f>
        <v>74353</v>
      </c>
      <c r="E19" s="31">
        <f t="shared" si="5"/>
        <v>6190935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188593716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5"/>
        <v>0</v>
      </c>
      <c r="O19" s="42">
        <f t="shared" si="4"/>
        <v>194859004</v>
      </c>
      <c r="P19" s="43">
        <f t="shared" si="1"/>
        <v>3033.1554254938283</v>
      </c>
      <c r="Q19" s="10"/>
    </row>
    <row r="20" spans="1:17">
      <c r="A20" s="12"/>
      <c r="B20" s="44">
        <v>531</v>
      </c>
      <c r="C20" s="20" t="s">
        <v>33</v>
      </c>
      <c r="D20" s="46">
        <v>2864</v>
      </c>
      <c r="E20" s="46">
        <v>0</v>
      </c>
      <c r="F20" s="46">
        <v>0</v>
      </c>
      <c r="G20" s="46">
        <v>0</v>
      </c>
      <c r="H20" s="46">
        <v>0</v>
      </c>
      <c r="I20" s="46">
        <v>137572941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137575805</v>
      </c>
      <c r="P20" s="47">
        <f t="shared" si="1"/>
        <v>2141.4909795619756</v>
      </c>
      <c r="Q20" s="9"/>
    </row>
    <row r="21" spans="1:17">
      <c r="A21" s="12"/>
      <c r="B21" s="44">
        <v>533</v>
      </c>
      <c r="C21" s="20" t="s">
        <v>34</v>
      </c>
      <c r="D21" s="46">
        <v>3220</v>
      </c>
      <c r="E21" s="46">
        <v>0</v>
      </c>
      <c r="F21" s="46">
        <v>0</v>
      </c>
      <c r="G21" s="46">
        <v>0</v>
      </c>
      <c r="H21" s="46">
        <v>0</v>
      </c>
      <c r="I21" s="46">
        <v>8589456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ref="O21:O27" si="6">SUM(D21:N21)</f>
        <v>8592676</v>
      </c>
      <c r="P21" s="47">
        <f t="shared" si="1"/>
        <v>133.75272014071572</v>
      </c>
      <c r="Q21" s="9"/>
    </row>
    <row r="22" spans="1:17">
      <c r="A22" s="12"/>
      <c r="B22" s="44">
        <v>534</v>
      </c>
      <c r="C22" s="20" t="s">
        <v>35</v>
      </c>
      <c r="D22" s="46">
        <v>-1018</v>
      </c>
      <c r="E22" s="46">
        <v>0</v>
      </c>
      <c r="F22" s="46">
        <v>0</v>
      </c>
      <c r="G22" s="46">
        <v>0</v>
      </c>
      <c r="H22" s="46">
        <v>0</v>
      </c>
      <c r="I22" s="46">
        <v>11786770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11785752</v>
      </c>
      <c r="P22" s="47">
        <f t="shared" si="1"/>
        <v>183.4558161978737</v>
      </c>
      <c r="Q22" s="9"/>
    </row>
    <row r="23" spans="1:17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9184379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9184379</v>
      </c>
      <c r="P23" s="47">
        <f t="shared" si="1"/>
        <v>142.96310882119454</v>
      </c>
      <c r="Q23" s="9"/>
    </row>
    <row r="24" spans="1:17">
      <c r="A24" s="12"/>
      <c r="B24" s="44">
        <v>536</v>
      </c>
      <c r="C24" s="20" t="s">
        <v>37</v>
      </c>
      <c r="D24" s="46">
        <v>1238</v>
      </c>
      <c r="E24" s="46">
        <v>0</v>
      </c>
      <c r="F24" s="46">
        <v>0</v>
      </c>
      <c r="G24" s="46">
        <v>0</v>
      </c>
      <c r="H24" s="46">
        <v>0</v>
      </c>
      <c r="I24" s="46">
        <v>7624187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7625425</v>
      </c>
      <c r="P24" s="47">
        <f t="shared" si="1"/>
        <v>118.69658951169777</v>
      </c>
      <c r="Q24" s="9"/>
    </row>
    <row r="25" spans="1:17">
      <c r="A25" s="12"/>
      <c r="B25" s="44">
        <v>537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8603892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8603892</v>
      </c>
      <c r="P25" s="47">
        <f t="shared" si="1"/>
        <v>133.92730725526516</v>
      </c>
      <c r="Q25" s="9"/>
    </row>
    <row r="26" spans="1:17">
      <c r="A26" s="12"/>
      <c r="B26" s="44">
        <v>538</v>
      </c>
      <c r="C26" s="20" t="s">
        <v>39</v>
      </c>
      <c r="D26" s="46">
        <v>0</v>
      </c>
      <c r="E26" s="46">
        <v>6190935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6190935</v>
      </c>
      <c r="P26" s="47">
        <f t="shared" si="1"/>
        <v>96.367464159519329</v>
      </c>
      <c r="Q26" s="9"/>
    </row>
    <row r="27" spans="1:17">
      <c r="A27" s="12"/>
      <c r="B27" s="44">
        <v>539</v>
      </c>
      <c r="C27" s="20" t="s">
        <v>40</v>
      </c>
      <c r="D27" s="46">
        <v>68049</v>
      </c>
      <c r="E27" s="46">
        <v>0</v>
      </c>
      <c r="F27" s="46">
        <v>0</v>
      </c>
      <c r="G27" s="46">
        <v>0</v>
      </c>
      <c r="H27" s="46">
        <v>0</v>
      </c>
      <c r="I27" s="46">
        <v>5232091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5300140</v>
      </c>
      <c r="P27" s="47">
        <f t="shared" si="1"/>
        <v>82.50143984558629</v>
      </c>
      <c r="Q27" s="9"/>
    </row>
    <row r="28" spans="1:17" ht="15.75">
      <c r="A28" s="28" t="s">
        <v>41</v>
      </c>
      <c r="B28" s="29"/>
      <c r="C28" s="30"/>
      <c r="D28" s="31">
        <f t="shared" ref="D28:N28" si="7">SUM(D29:D32)</f>
        <v>5027204</v>
      </c>
      <c r="E28" s="31">
        <f t="shared" si="7"/>
        <v>3994337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5887054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7"/>
        <v>0</v>
      </c>
      <c r="O28" s="31">
        <f t="shared" ref="O28:O36" si="8">SUM(D28:N28)</f>
        <v>14908595</v>
      </c>
      <c r="P28" s="43">
        <f t="shared" si="1"/>
        <v>232.06567252463304</v>
      </c>
      <c r="Q28" s="10"/>
    </row>
    <row r="29" spans="1:17">
      <c r="A29" s="12"/>
      <c r="B29" s="44">
        <v>541</v>
      </c>
      <c r="C29" s="20" t="s">
        <v>42</v>
      </c>
      <c r="D29" s="46">
        <v>4912075</v>
      </c>
      <c r="E29" s="46">
        <v>3994337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8"/>
        <v>8906412</v>
      </c>
      <c r="P29" s="47">
        <f t="shared" si="1"/>
        <v>138.63630278785237</v>
      </c>
      <c r="Q29" s="9"/>
    </row>
    <row r="30" spans="1:17">
      <c r="A30" s="12"/>
      <c r="B30" s="44">
        <v>542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2301679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8"/>
        <v>2301679</v>
      </c>
      <c r="P30" s="47">
        <f t="shared" si="1"/>
        <v>35.827701072490385</v>
      </c>
      <c r="Q30" s="9"/>
    </row>
    <row r="31" spans="1:17">
      <c r="A31" s="12"/>
      <c r="B31" s="44">
        <v>544</v>
      </c>
      <c r="C31" s="20" t="s">
        <v>44</v>
      </c>
      <c r="D31" s="46">
        <v>17320</v>
      </c>
      <c r="E31" s="46">
        <v>0</v>
      </c>
      <c r="F31" s="46">
        <v>0</v>
      </c>
      <c r="G31" s="46">
        <v>0</v>
      </c>
      <c r="H31" s="46">
        <v>0</v>
      </c>
      <c r="I31" s="46">
        <v>3585375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3602695</v>
      </c>
      <c r="P31" s="47">
        <f t="shared" si="1"/>
        <v>56.079183724296811</v>
      </c>
      <c r="Q31" s="9"/>
    </row>
    <row r="32" spans="1:17">
      <c r="A32" s="12"/>
      <c r="B32" s="44">
        <v>549</v>
      </c>
      <c r="C32" s="20" t="s">
        <v>45</v>
      </c>
      <c r="D32" s="46">
        <v>97809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97809</v>
      </c>
      <c r="P32" s="47">
        <f t="shared" si="1"/>
        <v>1.5224849399934623</v>
      </c>
      <c r="Q32" s="9"/>
    </row>
    <row r="33" spans="1:120" ht="15.75">
      <c r="A33" s="28" t="s">
        <v>46</v>
      </c>
      <c r="B33" s="29"/>
      <c r="C33" s="30"/>
      <c r="D33" s="31">
        <f t="shared" ref="D33:N33" si="9">SUM(D34:D35)</f>
        <v>2883018</v>
      </c>
      <c r="E33" s="31">
        <f t="shared" si="9"/>
        <v>4555134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9"/>
        <v>0</v>
      </c>
      <c r="O33" s="31">
        <f t="shared" si="8"/>
        <v>7438152</v>
      </c>
      <c r="P33" s="43">
        <f t="shared" si="1"/>
        <v>115.78151705244152</v>
      </c>
      <c r="Q33" s="10"/>
    </row>
    <row r="34" spans="1:120">
      <c r="A34" s="13"/>
      <c r="B34" s="45">
        <v>554</v>
      </c>
      <c r="C34" s="21" t="s">
        <v>47</v>
      </c>
      <c r="D34" s="46">
        <v>963387</v>
      </c>
      <c r="E34" s="46">
        <v>153659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1117046</v>
      </c>
      <c r="P34" s="47">
        <f t="shared" si="1"/>
        <v>17.387824354404369</v>
      </c>
      <c r="Q34" s="9"/>
    </row>
    <row r="35" spans="1:120">
      <c r="A35" s="13"/>
      <c r="B35" s="45">
        <v>559</v>
      </c>
      <c r="C35" s="21" t="s">
        <v>48</v>
      </c>
      <c r="D35" s="46">
        <v>1919631</v>
      </c>
      <c r="E35" s="46">
        <v>4401475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6321106</v>
      </c>
      <c r="P35" s="47">
        <f t="shared" si="1"/>
        <v>98.393692698037142</v>
      </c>
      <c r="Q35" s="9"/>
    </row>
    <row r="36" spans="1:120" ht="15.75">
      <c r="A36" s="28" t="s">
        <v>49</v>
      </c>
      <c r="B36" s="29"/>
      <c r="C36" s="30"/>
      <c r="D36" s="31">
        <f t="shared" ref="D36:N36" si="10">SUM(D37:D37)</f>
        <v>119987</v>
      </c>
      <c r="E36" s="31">
        <f t="shared" si="10"/>
        <v>0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0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si="10"/>
        <v>0</v>
      </c>
      <c r="O36" s="31">
        <f t="shared" si="8"/>
        <v>119987</v>
      </c>
      <c r="P36" s="43">
        <f t="shared" si="1"/>
        <v>1.8677054309418926</v>
      </c>
      <c r="Q36" s="10"/>
    </row>
    <row r="37" spans="1:120">
      <c r="A37" s="12"/>
      <c r="B37" s="44">
        <v>569</v>
      </c>
      <c r="C37" s="20" t="s">
        <v>50</v>
      </c>
      <c r="D37" s="46">
        <v>119987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43" si="11">SUM(D37:N37)</f>
        <v>119987</v>
      </c>
      <c r="P37" s="47">
        <f t="shared" si="1"/>
        <v>1.8677054309418926</v>
      </c>
      <c r="Q37" s="9"/>
    </row>
    <row r="38" spans="1:120" ht="15.75">
      <c r="A38" s="28" t="s">
        <v>51</v>
      </c>
      <c r="B38" s="29"/>
      <c r="C38" s="30"/>
      <c r="D38" s="31">
        <f t="shared" ref="D38:N38" si="12">SUM(D39:D43)</f>
        <v>8605661</v>
      </c>
      <c r="E38" s="31">
        <f t="shared" si="12"/>
        <v>10000</v>
      </c>
      <c r="F38" s="31">
        <f t="shared" si="12"/>
        <v>0</v>
      </c>
      <c r="G38" s="31">
        <f t="shared" si="12"/>
        <v>0</v>
      </c>
      <c r="H38" s="31">
        <f t="shared" si="12"/>
        <v>0</v>
      </c>
      <c r="I38" s="31">
        <f t="shared" si="12"/>
        <v>1658799</v>
      </c>
      <c r="J38" s="31">
        <f t="shared" si="12"/>
        <v>0</v>
      </c>
      <c r="K38" s="31">
        <f t="shared" si="12"/>
        <v>0</v>
      </c>
      <c r="L38" s="31">
        <f t="shared" si="12"/>
        <v>0</v>
      </c>
      <c r="M38" s="31">
        <f t="shared" si="12"/>
        <v>0</v>
      </c>
      <c r="N38" s="31">
        <f t="shared" si="12"/>
        <v>0</v>
      </c>
      <c r="O38" s="31">
        <f>SUM(D38:N38)</f>
        <v>10274460</v>
      </c>
      <c r="P38" s="43">
        <f t="shared" si="1"/>
        <v>159.93119872982271</v>
      </c>
      <c r="Q38" s="9"/>
    </row>
    <row r="39" spans="1:120">
      <c r="A39" s="12"/>
      <c r="B39" s="44">
        <v>571</v>
      </c>
      <c r="C39" s="20" t="s">
        <v>82</v>
      </c>
      <c r="D39" s="46">
        <v>34097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1"/>
        <v>34097</v>
      </c>
      <c r="P39" s="47">
        <f t="shared" si="1"/>
        <v>0.53075043195367588</v>
      </c>
      <c r="Q39" s="9"/>
    </row>
    <row r="40" spans="1:120">
      <c r="A40" s="12"/>
      <c r="B40" s="44">
        <v>572</v>
      </c>
      <c r="C40" s="20" t="s">
        <v>52</v>
      </c>
      <c r="D40" s="46">
        <v>5718792</v>
      </c>
      <c r="E40" s="46">
        <v>10000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1"/>
        <v>5728792</v>
      </c>
      <c r="P40" s="47">
        <f t="shared" si="1"/>
        <v>89.173793253739703</v>
      </c>
      <c r="Q40" s="9"/>
    </row>
    <row r="41" spans="1:120">
      <c r="A41" s="12"/>
      <c r="B41" s="44">
        <v>574</v>
      </c>
      <c r="C41" s="20" t="s">
        <v>53</v>
      </c>
      <c r="D41" s="46">
        <v>222157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1"/>
        <v>222157</v>
      </c>
      <c r="P41" s="47">
        <f t="shared" si="1"/>
        <v>3.458073253117071</v>
      </c>
      <c r="Q41" s="9"/>
    </row>
    <row r="42" spans="1:120">
      <c r="A42" s="12"/>
      <c r="B42" s="44">
        <v>575</v>
      </c>
      <c r="C42" s="20" t="s">
        <v>54</v>
      </c>
      <c r="D42" s="46">
        <v>1800617</v>
      </c>
      <c r="E42" s="46">
        <v>0</v>
      </c>
      <c r="F42" s="46">
        <v>0</v>
      </c>
      <c r="G42" s="46">
        <v>0</v>
      </c>
      <c r="H42" s="46">
        <v>0</v>
      </c>
      <c r="I42" s="46">
        <v>1658799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1"/>
        <v>3459416</v>
      </c>
      <c r="P42" s="47">
        <f t="shared" si="1"/>
        <v>53.848917391778095</v>
      </c>
      <c r="Q42" s="9"/>
    </row>
    <row r="43" spans="1:120">
      <c r="A43" s="12"/>
      <c r="B43" s="44">
        <v>579</v>
      </c>
      <c r="C43" s="20" t="s">
        <v>55</v>
      </c>
      <c r="D43" s="46">
        <v>829998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1"/>
        <v>829998</v>
      </c>
      <c r="P43" s="47">
        <f t="shared" si="1"/>
        <v>12.919664399234158</v>
      </c>
      <c r="Q43" s="9"/>
    </row>
    <row r="44" spans="1:120" ht="15.75">
      <c r="A44" s="28" t="s">
        <v>58</v>
      </c>
      <c r="B44" s="29"/>
      <c r="C44" s="30"/>
      <c r="D44" s="31">
        <f t="shared" ref="D44:N44" si="13">SUM(D45:D46)</f>
        <v>4239542</v>
      </c>
      <c r="E44" s="31">
        <f t="shared" si="13"/>
        <v>79413</v>
      </c>
      <c r="F44" s="31">
        <f t="shared" si="13"/>
        <v>361</v>
      </c>
      <c r="G44" s="31">
        <f t="shared" si="13"/>
        <v>0</v>
      </c>
      <c r="H44" s="31">
        <f t="shared" si="13"/>
        <v>0</v>
      </c>
      <c r="I44" s="31">
        <f t="shared" si="13"/>
        <v>24422016</v>
      </c>
      <c r="J44" s="31">
        <f t="shared" si="13"/>
        <v>26993020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 t="shared" si="13"/>
        <v>0</v>
      </c>
      <c r="O44" s="31">
        <f>SUM(D44:N44)</f>
        <v>55734352</v>
      </c>
      <c r="P44" s="43">
        <f t="shared" si="1"/>
        <v>867.55525115576791</v>
      </c>
      <c r="Q44" s="9"/>
    </row>
    <row r="45" spans="1:120">
      <c r="A45" s="12"/>
      <c r="B45" s="44">
        <v>581</v>
      </c>
      <c r="C45" s="20" t="s">
        <v>133</v>
      </c>
      <c r="D45" s="46">
        <v>4239542</v>
      </c>
      <c r="E45" s="46">
        <v>79413</v>
      </c>
      <c r="F45" s="46">
        <v>361</v>
      </c>
      <c r="G45" s="46">
        <v>0</v>
      </c>
      <c r="H45" s="46">
        <v>0</v>
      </c>
      <c r="I45" s="46">
        <v>24422016</v>
      </c>
      <c r="J45" s="46">
        <v>103417</v>
      </c>
      <c r="K45" s="46">
        <v>0</v>
      </c>
      <c r="L45" s="46">
        <v>0</v>
      </c>
      <c r="M45" s="46">
        <v>0</v>
      </c>
      <c r="N45" s="46">
        <v>0</v>
      </c>
      <c r="O45" s="46">
        <f>SUM(D45:N45)</f>
        <v>28844749</v>
      </c>
      <c r="P45" s="47">
        <f t="shared" si="1"/>
        <v>448.99442740843358</v>
      </c>
      <c r="Q45" s="9"/>
    </row>
    <row r="46" spans="1:120" ht="15.75" thickBot="1">
      <c r="A46" s="12"/>
      <c r="B46" s="44">
        <v>590</v>
      </c>
      <c r="C46" s="20" t="s">
        <v>57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26889603</v>
      </c>
      <c r="K46" s="46">
        <v>0</v>
      </c>
      <c r="L46" s="46">
        <v>0</v>
      </c>
      <c r="M46" s="46">
        <v>0</v>
      </c>
      <c r="N46" s="46">
        <v>0</v>
      </c>
      <c r="O46" s="46">
        <f>SUM(D46:N46)</f>
        <v>26889603</v>
      </c>
      <c r="P46" s="47">
        <f t="shared" si="1"/>
        <v>418.56082374733433</v>
      </c>
      <c r="Q46" s="9"/>
    </row>
    <row r="47" spans="1:120" ht="16.5" thickBot="1">
      <c r="A47" s="14" t="s">
        <v>10</v>
      </c>
      <c r="B47" s="23"/>
      <c r="C47" s="22"/>
      <c r="D47" s="15">
        <f>SUM(D5,D14,D19,D28,D33,D36,D38,D44)</f>
        <v>92074166</v>
      </c>
      <c r="E47" s="15">
        <f t="shared" ref="E47:N47" si="14">SUM(E5,E14,E19,E28,E33,E36,E38,E44)</f>
        <v>15590079</v>
      </c>
      <c r="F47" s="15">
        <f t="shared" si="14"/>
        <v>2592040</v>
      </c>
      <c r="G47" s="15">
        <f t="shared" si="14"/>
        <v>0</v>
      </c>
      <c r="H47" s="15">
        <f t="shared" si="14"/>
        <v>0</v>
      </c>
      <c r="I47" s="15">
        <f t="shared" si="14"/>
        <v>220561585</v>
      </c>
      <c r="J47" s="15">
        <f t="shared" si="14"/>
        <v>26856812</v>
      </c>
      <c r="K47" s="15">
        <f t="shared" si="14"/>
        <v>28396941</v>
      </c>
      <c r="L47" s="15">
        <f t="shared" si="14"/>
        <v>0</v>
      </c>
      <c r="M47" s="15">
        <f t="shared" si="14"/>
        <v>0</v>
      </c>
      <c r="N47" s="15">
        <f t="shared" si="14"/>
        <v>0</v>
      </c>
      <c r="O47" s="15">
        <f>SUM(D47:N47)</f>
        <v>386071623</v>
      </c>
      <c r="P47" s="37">
        <f t="shared" si="1"/>
        <v>6009.5515931696837</v>
      </c>
      <c r="Q47" s="6"/>
      <c r="R47" s="2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</row>
    <row r="48" spans="1:120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9"/>
    </row>
    <row r="49" spans="1:16">
      <c r="A49" s="38"/>
      <c r="B49" s="39"/>
      <c r="C49" s="39"/>
      <c r="D49" s="40"/>
      <c r="E49" s="40"/>
      <c r="F49" s="40"/>
      <c r="G49" s="40"/>
      <c r="H49" s="40"/>
      <c r="I49" s="40"/>
      <c r="J49" s="40"/>
      <c r="K49" s="40"/>
      <c r="L49" s="40"/>
      <c r="M49" s="163" t="s">
        <v>134</v>
      </c>
      <c r="N49" s="163"/>
      <c r="O49" s="163"/>
      <c r="P49" s="41">
        <v>64243</v>
      </c>
    </row>
    <row r="50" spans="1:16">
      <c r="A50" s="164"/>
      <c r="B50" s="141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2"/>
    </row>
    <row r="51" spans="1:16" ht="15.75" customHeight="1" thickBot="1">
      <c r="A51" s="165" t="s">
        <v>63</v>
      </c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5"/>
    </row>
  </sheetData>
  <mergeCells count="10">
    <mergeCell ref="M49:O49"/>
    <mergeCell ref="A50:P50"/>
    <mergeCell ref="A51:P5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3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60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127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12398924</v>
      </c>
      <c r="E5" s="26">
        <f t="shared" si="0"/>
        <v>82693</v>
      </c>
      <c r="F5" s="26">
        <f t="shared" si="0"/>
        <v>2596740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-189135</v>
      </c>
      <c r="K5" s="26">
        <f t="shared" si="0"/>
        <v>25226640</v>
      </c>
      <c r="L5" s="26">
        <f t="shared" si="0"/>
        <v>0</v>
      </c>
      <c r="M5" s="26">
        <f t="shared" si="0"/>
        <v>0</v>
      </c>
      <c r="N5" s="27">
        <f>SUM(D5:M5)</f>
        <v>40115862</v>
      </c>
      <c r="O5" s="32">
        <f t="shared" ref="O5:O45" si="1">(N5/O$47)</f>
        <v>646.79009399738811</v>
      </c>
      <c r="P5" s="6"/>
    </row>
    <row r="6" spans="1:133">
      <c r="A6" s="12"/>
      <c r="B6" s="44">
        <v>511</v>
      </c>
      <c r="C6" s="20" t="s">
        <v>19</v>
      </c>
      <c r="D6" s="46">
        <v>233829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233829</v>
      </c>
      <c r="O6" s="47">
        <f t="shared" si="1"/>
        <v>3.7700369217870788</v>
      </c>
      <c r="P6" s="9"/>
    </row>
    <row r="7" spans="1:133">
      <c r="A7" s="12"/>
      <c r="B7" s="44">
        <v>512</v>
      </c>
      <c r="C7" s="20" t="s">
        <v>20</v>
      </c>
      <c r="D7" s="46">
        <v>1406803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-194635</v>
      </c>
      <c r="K7" s="46">
        <v>0</v>
      </c>
      <c r="L7" s="46">
        <v>0</v>
      </c>
      <c r="M7" s="46">
        <v>0</v>
      </c>
      <c r="N7" s="46">
        <f t="shared" ref="N7:N13" si="2">SUM(D7:M7)</f>
        <v>1212168</v>
      </c>
      <c r="O7" s="47">
        <f t="shared" si="1"/>
        <v>19.543846637537687</v>
      </c>
      <c r="P7" s="9"/>
    </row>
    <row r="8" spans="1:133">
      <c r="A8" s="12"/>
      <c r="B8" s="44">
        <v>513</v>
      </c>
      <c r="C8" s="20" t="s">
        <v>21</v>
      </c>
      <c r="D8" s="46">
        <v>3024485</v>
      </c>
      <c r="E8" s="46">
        <v>0</v>
      </c>
      <c r="F8" s="46">
        <v>2596740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5621225</v>
      </c>
      <c r="O8" s="47">
        <f t="shared" si="1"/>
        <v>90.631298066846171</v>
      </c>
      <c r="P8" s="9"/>
    </row>
    <row r="9" spans="1:133">
      <c r="A9" s="12"/>
      <c r="B9" s="44">
        <v>514</v>
      </c>
      <c r="C9" s="20" t="s">
        <v>22</v>
      </c>
      <c r="D9" s="46">
        <v>290978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290978</v>
      </c>
      <c r="O9" s="47">
        <f t="shared" si="1"/>
        <v>4.6914531705980043</v>
      </c>
      <c r="P9" s="9"/>
    </row>
    <row r="10" spans="1:133">
      <c r="A10" s="12"/>
      <c r="B10" s="44">
        <v>515</v>
      </c>
      <c r="C10" s="20" t="s">
        <v>23</v>
      </c>
      <c r="D10" s="46">
        <v>1120676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1120676</v>
      </c>
      <c r="O10" s="47">
        <f t="shared" si="1"/>
        <v>18.068716443899845</v>
      </c>
      <c r="P10" s="9"/>
    </row>
    <row r="11" spans="1:133">
      <c r="A11" s="12"/>
      <c r="B11" s="44">
        <v>516</v>
      </c>
      <c r="C11" s="20" t="s">
        <v>65</v>
      </c>
      <c r="D11" s="46">
        <v>2196156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2196156</v>
      </c>
      <c r="O11" s="47">
        <f t="shared" si="1"/>
        <v>35.408735469100172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25226640</v>
      </c>
      <c r="L12" s="46">
        <v>0</v>
      </c>
      <c r="M12" s="46">
        <v>0</v>
      </c>
      <c r="N12" s="46">
        <f t="shared" si="2"/>
        <v>25226640</v>
      </c>
      <c r="O12" s="47">
        <f t="shared" si="1"/>
        <v>406.73040646211888</v>
      </c>
      <c r="P12" s="9"/>
    </row>
    <row r="13" spans="1:133">
      <c r="A13" s="12"/>
      <c r="B13" s="44">
        <v>519</v>
      </c>
      <c r="C13" s="20" t="s">
        <v>101</v>
      </c>
      <c r="D13" s="46">
        <v>4125997</v>
      </c>
      <c r="E13" s="46">
        <v>82693</v>
      </c>
      <c r="F13" s="46">
        <v>0</v>
      </c>
      <c r="G13" s="46">
        <v>0</v>
      </c>
      <c r="H13" s="46">
        <v>0</v>
      </c>
      <c r="I13" s="46">
        <v>0</v>
      </c>
      <c r="J13" s="46">
        <v>5500</v>
      </c>
      <c r="K13" s="46">
        <v>0</v>
      </c>
      <c r="L13" s="46">
        <v>0</v>
      </c>
      <c r="M13" s="46">
        <v>0</v>
      </c>
      <c r="N13" s="46">
        <f t="shared" si="2"/>
        <v>4214190</v>
      </c>
      <c r="O13" s="47">
        <f t="shared" si="1"/>
        <v>67.945600825500222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SUM(D15:D18)</f>
        <v>62106482</v>
      </c>
      <c r="E14" s="31">
        <f t="shared" si="3"/>
        <v>5425091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0" si="4">SUM(D14:M14)</f>
        <v>67531573</v>
      </c>
      <c r="O14" s="43">
        <f t="shared" si="1"/>
        <v>1088.8150041113781</v>
      </c>
      <c r="P14" s="10"/>
    </row>
    <row r="15" spans="1:133">
      <c r="A15" s="12"/>
      <c r="B15" s="44">
        <v>521</v>
      </c>
      <c r="C15" s="20" t="s">
        <v>27</v>
      </c>
      <c r="D15" s="46">
        <v>36304921</v>
      </c>
      <c r="E15" s="46">
        <v>1346527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37651448</v>
      </c>
      <c r="O15" s="47">
        <f t="shared" si="1"/>
        <v>607.05622107927707</v>
      </c>
      <c r="P15" s="9"/>
    </row>
    <row r="16" spans="1:133">
      <c r="A16" s="12"/>
      <c r="B16" s="44">
        <v>522</v>
      </c>
      <c r="C16" s="20" t="s">
        <v>28</v>
      </c>
      <c r="D16" s="46">
        <v>21490200</v>
      </c>
      <c r="E16" s="46">
        <v>3533423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25023623</v>
      </c>
      <c r="O16" s="47">
        <f t="shared" si="1"/>
        <v>403.45715299163214</v>
      </c>
      <c r="P16" s="9"/>
    </row>
    <row r="17" spans="1:16">
      <c r="A17" s="12"/>
      <c r="B17" s="44">
        <v>524</v>
      </c>
      <c r="C17" s="20" t="s">
        <v>29</v>
      </c>
      <c r="D17" s="46">
        <v>3222273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3222273</v>
      </c>
      <c r="O17" s="47">
        <f t="shared" si="1"/>
        <v>51.952872321558132</v>
      </c>
      <c r="P17" s="9"/>
    </row>
    <row r="18" spans="1:16">
      <c r="A18" s="12"/>
      <c r="B18" s="44">
        <v>529</v>
      </c>
      <c r="C18" s="20" t="s">
        <v>31</v>
      </c>
      <c r="D18" s="46">
        <v>1089088</v>
      </c>
      <c r="E18" s="46">
        <v>545141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1634229</v>
      </c>
      <c r="O18" s="47">
        <f t="shared" si="1"/>
        <v>26.348757718910726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SUM(D20:D27)</f>
        <v>114269</v>
      </c>
      <c r="E19" s="31">
        <f t="shared" si="5"/>
        <v>6579791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186244878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192938938</v>
      </c>
      <c r="O19" s="43">
        <f t="shared" si="1"/>
        <v>3110.7643616077908</v>
      </c>
      <c r="P19" s="10"/>
    </row>
    <row r="20" spans="1:16">
      <c r="A20" s="12"/>
      <c r="B20" s="44">
        <v>531</v>
      </c>
      <c r="C20" s="20" t="s">
        <v>33</v>
      </c>
      <c r="D20" s="46">
        <v>2507</v>
      </c>
      <c r="E20" s="46">
        <v>0</v>
      </c>
      <c r="F20" s="46">
        <v>0</v>
      </c>
      <c r="G20" s="46">
        <v>0</v>
      </c>
      <c r="H20" s="46">
        <v>0</v>
      </c>
      <c r="I20" s="46">
        <v>134878438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134880945</v>
      </c>
      <c r="O20" s="47">
        <f t="shared" si="1"/>
        <v>2174.6923721845124</v>
      </c>
      <c r="P20" s="9"/>
    </row>
    <row r="21" spans="1:16">
      <c r="A21" s="12"/>
      <c r="B21" s="44">
        <v>533</v>
      </c>
      <c r="C21" s="20" t="s">
        <v>34</v>
      </c>
      <c r="D21" s="46">
        <v>636</v>
      </c>
      <c r="E21" s="46">
        <v>0</v>
      </c>
      <c r="F21" s="46">
        <v>0</v>
      </c>
      <c r="G21" s="46">
        <v>0</v>
      </c>
      <c r="H21" s="46">
        <v>0</v>
      </c>
      <c r="I21" s="46">
        <v>6500392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6">SUM(D21:M21)</f>
        <v>6501028</v>
      </c>
      <c r="O21" s="47">
        <f t="shared" si="1"/>
        <v>104.81640681682602</v>
      </c>
      <c r="P21" s="9"/>
    </row>
    <row r="22" spans="1:16">
      <c r="A22" s="12"/>
      <c r="B22" s="44">
        <v>534</v>
      </c>
      <c r="C22" s="20" t="s">
        <v>102</v>
      </c>
      <c r="D22" s="46">
        <v>137</v>
      </c>
      <c r="E22" s="46">
        <v>0</v>
      </c>
      <c r="F22" s="46">
        <v>0</v>
      </c>
      <c r="G22" s="46">
        <v>0</v>
      </c>
      <c r="H22" s="46">
        <v>0</v>
      </c>
      <c r="I22" s="46">
        <v>11395749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11395886</v>
      </c>
      <c r="O22" s="47">
        <f t="shared" si="1"/>
        <v>183.73645260629121</v>
      </c>
      <c r="P22" s="9"/>
    </row>
    <row r="23" spans="1:16">
      <c r="A23" s="12"/>
      <c r="B23" s="44">
        <v>535</v>
      </c>
      <c r="C23" s="20" t="s">
        <v>36</v>
      </c>
      <c r="D23" s="46">
        <v>884</v>
      </c>
      <c r="E23" s="46">
        <v>0</v>
      </c>
      <c r="F23" s="46">
        <v>0</v>
      </c>
      <c r="G23" s="46">
        <v>0</v>
      </c>
      <c r="H23" s="46">
        <v>0</v>
      </c>
      <c r="I23" s="46">
        <v>9373127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9374011</v>
      </c>
      <c r="O23" s="47">
        <f t="shared" si="1"/>
        <v>151.13765861051544</v>
      </c>
      <c r="P23" s="9"/>
    </row>
    <row r="24" spans="1:16">
      <c r="A24" s="12"/>
      <c r="B24" s="44">
        <v>536</v>
      </c>
      <c r="C24" s="20" t="s">
        <v>103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6884757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6884757</v>
      </c>
      <c r="O24" s="47">
        <f t="shared" si="1"/>
        <v>111.00328910242975</v>
      </c>
      <c r="P24" s="9"/>
    </row>
    <row r="25" spans="1:16">
      <c r="A25" s="12"/>
      <c r="B25" s="44">
        <v>537</v>
      </c>
      <c r="C25" s="20" t="s">
        <v>104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12477596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12477596</v>
      </c>
      <c r="O25" s="47">
        <f t="shared" si="1"/>
        <v>201.17691824000775</v>
      </c>
      <c r="P25" s="9"/>
    </row>
    <row r="26" spans="1:16">
      <c r="A26" s="12"/>
      <c r="B26" s="44">
        <v>538</v>
      </c>
      <c r="C26" s="20" t="s">
        <v>105</v>
      </c>
      <c r="D26" s="46">
        <v>0</v>
      </c>
      <c r="E26" s="46">
        <v>6579791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6579791</v>
      </c>
      <c r="O26" s="47">
        <f t="shared" si="1"/>
        <v>106.08630669267852</v>
      </c>
      <c r="P26" s="9"/>
    </row>
    <row r="27" spans="1:16">
      <c r="A27" s="12"/>
      <c r="B27" s="44">
        <v>539</v>
      </c>
      <c r="C27" s="20" t="s">
        <v>40</v>
      </c>
      <c r="D27" s="46">
        <v>110105</v>
      </c>
      <c r="E27" s="46">
        <v>0</v>
      </c>
      <c r="F27" s="46">
        <v>0</v>
      </c>
      <c r="G27" s="46">
        <v>0</v>
      </c>
      <c r="H27" s="46">
        <v>0</v>
      </c>
      <c r="I27" s="46">
        <v>4734819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4844924</v>
      </c>
      <c r="O27" s="47">
        <f t="shared" si="1"/>
        <v>78.114957354529764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SUM(D29:D32)</f>
        <v>4946023</v>
      </c>
      <c r="E28" s="31">
        <f t="shared" si="7"/>
        <v>5985872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5483363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5" si="8">SUM(D28:M28)</f>
        <v>16415258</v>
      </c>
      <c r="O28" s="43">
        <f t="shared" si="1"/>
        <v>264.66404398368348</v>
      </c>
      <c r="P28" s="10"/>
    </row>
    <row r="29" spans="1:16">
      <c r="A29" s="12"/>
      <c r="B29" s="44">
        <v>541</v>
      </c>
      <c r="C29" s="20" t="s">
        <v>106</v>
      </c>
      <c r="D29" s="46">
        <v>4816815</v>
      </c>
      <c r="E29" s="46">
        <v>5985872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10802687</v>
      </c>
      <c r="O29" s="47">
        <f t="shared" si="1"/>
        <v>174.17227480128341</v>
      </c>
      <c r="P29" s="9"/>
    </row>
    <row r="30" spans="1:16">
      <c r="A30" s="12"/>
      <c r="B30" s="44">
        <v>542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2301072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2301072</v>
      </c>
      <c r="O30" s="47">
        <f t="shared" si="1"/>
        <v>37.100301501056059</v>
      </c>
      <c r="P30" s="9"/>
    </row>
    <row r="31" spans="1:16">
      <c r="A31" s="12"/>
      <c r="B31" s="44">
        <v>544</v>
      </c>
      <c r="C31" s="20" t="s">
        <v>107</v>
      </c>
      <c r="D31" s="46">
        <v>17771</v>
      </c>
      <c r="E31" s="46">
        <v>0</v>
      </c>
      <c r="F31" s="46">
        <v>0</v>
      </c>
      <c r="G31" s="46">
        <v>0</v>
      </c>
      <c r="H31" s="46">
        <v>0</v>
      </c>
      <c r="I31" s="46">
        <v>3182291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3200062</v>
      </c>
      <c r="O31" s="47">
        <f t="shared" si="1"/>
        <v>51.594763232994211</v>
      </c>
      <c r="P31" s="9"/>
    </row>
    <row r="32" spans="1:16">
      <c r="A32" s="12"/>
      <c r="B32" s="44">
        <v>549</v>
      </c>
      <c r="C32" s="20" t="s">
        <v>108</v>
      </c>
      <c r="D32" s="46">
        <v>111437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111437</v>
      </c>
      <c r="O32" s="47">
        <f t="shared" si="1"/>
        <v>1.7967044483498058</v>
      </c>
      <c r="P32" s="9"/>
    </row>
    <row r="33" spans="1:119" ht="15.75">
      <c r="A33" s="28" t="s">
        <v>46</v>
      </c>
      <c r="B33" s="29"/>
      <c r="C33" s="30"/>
      <c r="D33" s="31">
        <f t="shared" ref="D33:M33" si="9">SUM(D34:D35)</f>
        <v>2906047</v>
      </c>
      <c r="E33" s="31">
        <f t="shared" si="9"/>
        <v>2301261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0</v>
      </c>
      <c r="N33" s="31">
        <f t="shared" si="8"/>
        <v>5207308</v>
      </c>
      <c r="O33" s="43">
        <f t="shared" si="1"/>
        <v>83.957693113844869</v>
      </c>
      <c r="P33" s="10"/>
    </row>
    <row r="34" spans="1:119">
      <c r="A34" s="13"/>
      <c r="B34" s="45">
        <v>554</v>
      </c>
      <c r="C34" s="21" t="s">
        <v>47</v>
      </c>
      <c r="D34" s="46">
        <v>656308</v>
      </c>
      <c r="E34" s="46">
        <v>20000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676308</v>
      </c>
      <c r="O34" s="47">
        <f t="shared" si="1"/>
        <v>10.904148461054771</v>
      </c>
      <c r="P34" s="9"/>
    </row>
    <row r="35" spans="1:119">
      <c r="A35" s="13"/>
      <c r="B35" s="45">
        <v>559</v>
      </c>
      <c r="C35" s="21" t="s">
        <v>48</v>
      </c>
      <c r="D35" s="46">
        <v>2249739</v>
      </c>
      <c r="E35" s="46">
        <v>2281261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4531000</v>
      </c>
      <c r="O35" s="47">
        <f t="shared" si="1"/>
        <v>73.053544652790094</v>
      </c>
      <c r="P35" s="9"/>
    </row>
    <row r="36" spans="1:119" ht="15.75">
      <c r="A36" s="28" t="s">
        <v>51</v>
      </c>
      <c r="B36" s="29"/>
      <c r="C36" s="30"/>
      <c r="D36" s="31">
        <f t="shared" ref="D36:M36" si="10">SUM(D37:D41)</f>
        <v>9986048</v>
      </c>
      <c r="E36" s="31">
        <f t="shared" si="10"/>
        <v>11000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1792708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ref="N36:N45" si="11">SUM(D36:M36)</f>
        <v>11789756</v>
      </c>
      <c r="O36" s="43">
        <f t="shared" si="1"/>
        <v>190.0868387533657</v>
      </c>
      <c r="P36" s="9"/>
    </row>
    <row r="37" spans="1:119">
      <c r="A37" s="12"/>
      <c r="B37" s="44">
        <v>571</v>
      </c>
      <c r="C37" s="20" t="s">
        <v>82</v>
      </c>
      <c r="D37" s="46">
        <v>78402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78402</v>
      </c>
      <c r="O37" s="47">
        <f t="shared" si="1"/>
        <v>1.2640794543959499</v>
      </c>
      <c r="P37" s="9"/>
    </row>
    <row r="38" spans="1:119">
      <c r="A38" s="12"/>
      <c r="B38" s="44">
        <v>572</v>
      </c>
      <c r="C38" s="20" t="s">
        <v>109</v>
      </c>
      <c r="D38" s="46">
        <v>6914463</v>
      </c>
      <c r="E38" s="46">
        <v>10000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6924463</v>
      </c>
      <c r="O38" s="47">
        <f t="shared" si="1"/>
        <v>111.64347097044644</v>
      </c>
      <c r="P38" s="9"/>
    </row>
    <row r="39" spans="1:119">
      <c r="A39" s="12"/>
      <c r="B39" s="44">
        <v>574</v>
      </c>
      <c r="C39" s="20" t="s">
        <v>53</v>
      </c>
      <c r="D39" s="46">
        <v>257055</v>
      </c>
      <c r="E39" s="46">
        <v>1000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258055</v>
      </c>
      <c r="O39" s="47">
        <f t="shared" si="1"/>
        <v>4.1606339583702816</v>
      </c>
      <c r="P39" s="9"/>
    </row>
    <row r="40" spans="1:119">
      <c r="A40" s="12"/>
      <c r="B40" s="44">
        <v>575</v>
      </c>
      <c r="C40" s="20" t="s">
        <v>110</v>
      </c>
      <c r="D40" s="46">
        <v>1918328</v>
      </c>
      <c r="E40" s="46">
        <v>0</v>
      </c>
      <c r="F40" s="46">
        <v>0</v>
      </c>
      <c r="G40" s="46">
        <v>0</v>
      </c>
      <c r="H40" s="46">
        <v>0</v>
      </c>
      <c r="I40" s="46">
        <v>1792708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3711036</v>
      </c>
      <c r="O40" s="47">
        <f t="shared" si="1"/>
        <v>59.833223159150634</v>
      </c>
      <c r="P40" s="9"/>
    </row>
    <row r="41" spans="1:119">
      <c r="A41" s="12"/>
      <c r="B41" s="44">
        <v>579</v>
      </c>
      <c r="C41" s="20" t="s">
        <v>55</v>
      </c>
      <c r="D41" s="46">
        <v>817800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817800</v>
      </c>
      <c r="O41" s="47">
        <f t="shared" si="1"/>
        <v>13.185431211002371</v>
      </c>
      <c r="P41" s="9"/>
    </row>
    <row r="42" spans="1:119" ht="15.75">
      <c r="A42" s="28" t="s">
        <v>111</v>
      </c>
      <c r="B42" s="29"/>
      <c r="C42" s="30"/>
      <c r="D42" s="31">
        <f t="shared" ref="D42:M42" si="12">SUM(D43:D44)</f>
        <v>4243621</v>
      </c>
      <c r="E42" s="31">
        <f t="shared" si="12"/>
        <v>126707</v>
      </c>
      <c r="F42" s="31">
        <f t="shared" si="12"/>
        <v>45594</v>
      </c>
      <c r="G42" s="31">
        <f t="shared" si="12"/>
        <v>0</v>
      </c>
      <c r="H42" s="31">
        <f t="shared" si="12"/>
        <v>0</v>
      </c>
      <c r="I42" s="31">
        <f t="shared" si="12"/>
        <v>24300417</v>
      </c>
      <c r="J42" s="31">
        <f t="shared" si="12"/>
        <v>17858095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 t="shared" si="11"/>
        <v>46574434</v>
      </c>
      <c r="O42" s="43">
        <f t="shared" si="1"/>
        <v>750.92198055560038</v>
      </c>
      <c r="P42" s="9"/>
    </row>
    <row r="43" spans="1:119">
      <c r="A43" s="12"/>
      <c r="B43" s="44">
        <v>581</v>
      </c>
      <c r="C43" s="20" t="s">
        <v>112</v>
      </c>
      <c r="D43" s="46">
        <v>4243621</v>
      </c>
      <c r="E43" s="46">
        <v>126707</v>
      </c>
      <c r="F43" s="46">
        <v>45594</v>
      </c>
      <c r="G43" s="46">
        <v>0</v>
      </c>
      <c r="H43" s="46">
        <v>0</v>
      </c>
      <c r="I43" s="46">
        <v>24300417</v>
      </c>
      <c r="J43" s="46">
        <v>44811</v>
      </c>
      <c r="K43" s="46">
        <v>0</v>
      </c>
      <c r="L43" s="46">
        <v>0</v>
      </c>
      <c r="M43" s="46">
        <v>0</v>
      </c>
      <c r="N43" s="46">
        <f t="shared" si="11"/>
        <v>28761150</v>
      </c>
      <c r="O43" s="47">
        <f t="shared" si="1"/>
        <v>463.71749189816683</v>
      </c>
      <c r="P43" s="9"/>
    </row>
    <row r="44" spans="1:119" ht="15.75" thickBot="1">
      <c r="A44" s="12"/>
      <c r="B44" s="44">
        <v>590</v>
      </c>
      <c r="C44" s="20" t="s">
        <v>113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17813284</v>
      </c>
      <c r="K44" s="46">
        <v>0</v>
      </c>
      <c r="L44" s="46">
        <v>0</v>
      </c>
      <c r="M44" s="46">
        <v>0</v>
      </c>
      <c r="N44" s="46">
        <f t="shared" si="11"/>
        <v>17813284</v>
      </c>
      <c r="O44" s="47">
        <f t="shared" si="1"/>
        <v>287.20448865743356</v>
      </c>
      <c r="P44" s="9"/>
    </row>
    <row r="45" spans="1:119" ht="16.5" thickBot="1">
      <c r="A45" s="14" t="s">
        <v>10</v>
      </c>
      <c r="B45" s="23"/>
      <c r="C45" s="22"/>
      <c r="D45" s="15">
        <f>SUM(D5,D14,D19,D28,D33,D36,D42)</f>
        <v>96701414</v>
      </c>
      <c r="E45" s="15">
        <f t="shared" ref="E45:M45" si="13">SUM(E5,E14,E19,E28,E33,E36,E42)</f>
        <v>20512415</v>
      </c>
      <c r="F45" s="15">
        <f t="shared" si="13"/>
        <v>2642334</v>
      </c>
      <c r="G45" s="15">
        <f t="shared" si="13"/>
        <v>0</v>
      </c>
      <c r="H45" s="15">
        <f t="shared" si="13"/>
        <v>0</v>
      </c>
      <c r="I45" s="15">
        <f t="shared" si="13"/>
        <v>217821366</v>
      </c>
      <c r="J45" s="15">
        <f t="shared" si="13"/>
        <v>17668960</v>
      </c>
      <c r="K45" s="15">
        <f t="shared" si="13"/>
        <v>25226640</v>
      </c>
      <c r="L45" s="15">
        <f t="shared" si="13"/>
        <v>0</v>
      </c>
      <c r="M45" s="15">
        <f t="shared" si="13"/>
        <v>0</v>
      </c>
      <c r="N45" s="15">
        <f t="shared" si="11"/>
        <v>380573129</v>
      </c>
      <c r="O45" s="37">
        <f t="shared" si="1"/>
        <v>6136.000016123051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38"/>
      <c r="B47" s="39"/>
      <c r="C47" s="39"/>
      <c r="D47" s="40"/>
      <c r="E47" s="40"/>
      <c r="F47" s="40"/>
      <c r="G47" s="40"/>
      <c r="H47" s="40"/>
      <c r="I47" s="40"/>
      <c r="J47" s="40"/>
      <c r="K47" s="40"/>
      <c r="L47" s="163" t="s">
        <v>128</v>
      </c>
      <c r="M47" s="163"/>
      <c r="N47" s="163"/>
      <c r="O47" s="41">
        <v>62023</v>
      </c>
    </row>
    <row r="48" spans="1:119">
      <c r="A48" s="164"/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2"/>
    </row>
    <row r="49" spans="1:15" ht="15.75" customHeight="1" thickBot="1">
      <c r="A49" s="165" t="s">
        <v>63</v>
      </c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5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60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125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12818295</v>
      </c>
      <c r="E5" s="26">
        <f t="shared" si="0"/>
        <v>0</v>
      </c>
      <c r="F5" s="26">
        <f t="shared" si="0"/>
        <v>3356799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965603</v>
      </c>
      <c r="K5" s="26">
        <f t="shared" si="0"/>
        <v>23317153</v>
      </c>
      <c r="L5" s="26">
        <f t="shared" si="0"/>
        <v>0</v>
      </c>
      <c r="M5" s="26">
        <f t="shared" si="0"/>
        <v>0</v>
      </c>
      <c r="N5" s="27">
        <f>SUM(D5:M5)</f>
        <v>40457850</v>
      </c>
      <c r="O5" s="32">
        <f t="shared" ref="O5:O45" si="1">(N5/O$47)</f>
        <v>657.32749516645276</v>
      </c>
      <c r="P5" s="6"/>
    </row>
    <row r="6" spans="1:133">
      <c r="A6" s="12"/>
      <c r="B6" s="44">
        <v>511</v>
      </c>
      <c r="C6" s="20" t="s">
        <v>19</v>
      </c>
      <c r="D6" s="46">
        <v>356996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356996</v>
      </c>
      <c r="O6" s="47">
        <f t="shared" si="1"/>
        <v>5.8001917171684347</v>
      </c>
      <c r="P6" s="9"/>
    </row>
    <row r="7" spans="1:133">
      <c r="A7" s="12"/>
      <c r="B7" s="44">
        <v>512</v>
      </c>
      <c r="C7" s="20" t="s">
        <v>20</v>
      </c>
      <c r="D7" s="46">
        <v>1413575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965603</v>
      </c>
      <c r="K7" s="46">
        <v>0</v>
      </c>
      <c r="L7" s="46">
        <v>0</v>
      </c>
      <c r="M7" s="46">
        <v>0</v>
      </c>
      <c r="N7" s="46">
        <f t="shared" ref="N7:N13" si="2">SUM(D7:M7)</f>
        <v>2379178</v>
      </c>
      <c r="O7" s="47">
        <f t="shared" si="1"/>
        <v>38.655022827340815</v>
      </c>
      <c r="P7" s="9"/>
    </row>
    <row r="8" spans="1:133">
      <c r="A8" s="12"/>
      <c r="B8" s="44">
        <v>513</v>
      </c>
      <c r="C8" s="20" t="s">
        <v>21</v>
      </c>
      <c r="D8" s="46">
        <v>3156123</v>
      </c>
      <c r="E8" s="46">
        <v>0</v>
      </c>
      <c r="F8" s="46">
        <v>3356799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6512922</v>
      </c>
      <c r="O8" s="47">
        <f t="shared" si="1"/>
        <v>105.81686136249168</v>
      </c>
      <c r="P8" s="9"/>
    </row>
    <row r="9" spans="1:133">
      <c r="A9" s="12"/>
      <c r="B9" s="44">
        <v>514</v>
      </c>
      <c r="C9" s="20" t="s">
        <v>22</v>
      </c>
      <c r="D9" s="46">
        <v>313721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313721</v>
      </c>
      <c r="O9" s="47">
        <f t="shared" si="1"/>
        <v>5.0970933727599146</v>
      </c>
      <c r="P9" s="9"/>
    </row>
    <row r="10" spans="1:133">
      <c r="A10" s="12"/>
      <c r="B10" s="44">
        <v>515</v>
      </c>
      <c r="C10" s="20" t="s">
        <v>23</v>
      </c>
      <c r="D10" s="46">
        <v>1204457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1204457</v>
      </c>
      <c r="O10" s="47">
        <f t="shared" si="1"/>
        <v>19.569075045898391</v>
      </c>
      <c r="P10" s="9"/>
    </row>
    <row r="11" spans="1:133">
      <c r="A11" s="12"/>
      <c r="B11" s="44">
        <v>516</v>
      </c>
      <c r="C11" s="20" t="s">
        <v>65</v>
      </c>
      <c r="D11" s="46">
        <v>2373341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2373341</v>
      </c>
      <c r="O11" s="47">
        <f t="shared" si="1"/>
        <v>38.560187817836194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23317153</v>
      </c>
      <c r="L12" s="46">
        <v>0</v>
      </c>
      <c r="M12" s="46">
        <v>0</v>
      </c>
      <c r="N12" s="46">
        <f t="shared" si="2"/>
        <v>23317153</v>
      </c>
      <c r="O12" s="47">
        <f t="shared" si="1"/>
        <v>378.8388600952087</v>
      </c>
      <c r="P12" s="9"/>
    </row>
    <row r="13" spans="1:133">
      <c r="A13" s="12"/>
      <c r="B13" s="44">
        <v>519</v>
      </c>
      <c r="C13" s="20" t="s">
        <v>101</v>
      </c>
      <c r="D13" s="46">
        <v>4000082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4000082</v>
      </c>
      <c r="O13" s="47">
        <f t="shared" si="1"/>
        <v>64.990202927748626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SUM(D15:D18)</f>
        <v>52896671</v>
      </c>
      <c r="E14" s="31">
        <f t="shared" si="3"/>
        <v>2871158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0" si="4">SUM(D14:M14)</f>
        <v>55767829</v>
      </c>
      <c r="O14" s="43">
        <f t="shared" si="1"/>
        <v>906.07205641033977</v>
      </c>
      <c r="P14" s="10"/>
    </row>
    <row r="15" spans="1:133">
      <c r="A15" s="12"/>
      <c r="B15" s="44">
        <v>521</v>
      </c>
      <c r="C15" s="20" t="s">
        <v>27</v>
      </c>
      <c r="D15" s="46">
        <v>32809682</v>
      </c>
      <c r="E15" s="46">
        <v>419208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33228890</v>
      </c>
      <c r="O15" s="47">
        <f t="shared" si="1"/>
        <v>539.87700856228366</v>
      </c>
      <c r="P15" s="9"/>
    </row>
    <row r="16" spans="1:133">
      <c r="A16" s="12"/>
      <c r="B16" s="44">
        <v>522</v>
      </c>
      <c r="C16" s="20" t="s">
        <v>28</v>
      </c>
      <c r="D16" s="46">
        <v>17523546</v>
      </c>
      <c r="E16" s="46">
        <v>613703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18137249</v>
      </c>
      <c r="O16" s="47">
        <f t="shared" si="1"/>
        <v>294.6798323287137</v>
      </c>
      <c r="P16" s="9"/>
    </row>
    <row r="17" spans="1:16">
      <c r="A17" s="12"/>
      <c r="B17" s="44">
        <v>524</v>
      </c>
      <c r="C17" s="20" t="s">
        <v>29</v>
      </c>
      <c r="D17" s="46">
        <v>1856932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1856932</v>
      </c>
      <c r="O17" s="47">
        <f t="shared" si="1"/>
        <v>30.169978391200505</v>
      </c>
      <c r="P17" s="9"/>
    </row>
    <row r="18" spans="1:16">
      <c r="A18" s="12"/>
      <c r="B18" s="44">
        <v>529</v>
      </c>
      <c r="C18" s="20" t="s">
        <v>31</v>
      </c>
      <c r="D18" s="46">
        <v>706511</v>
      </c>
      <c r="E18" s="46">
        <v>1838247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2544758</v>
      </c>
      <c r="O18" s="47">
        <f t="shared" si="1"/>
        <v>41.345237128141804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SUM(D20:D27)</f>
        <v>144399</v>
      </c>
      <c r="E19" s="31">
        <f t="shared" si="5"/>
        <v>4911373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192192277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197248049</v>
      </c>
      <c r="O19" s="43">
        <f t="shared" si="1"/>
        <v>3204.7319858974151</v>
      </c>
      <c r="P19" s="10"/>
    </row>
    <row r="20" spans="1:16">
      <c r="A20" s="12"/>
      <c r="B20" s="44">
        <v>531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141562508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141562508</v>
      </c>
      <c r="O20" s="47">
        <f t="shared" si="1"/>
        <v>2299.9968805342087</v>
      </c>
      <c r="P20" s="9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5186549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6">SUM(D21:M21)</f>
        <v>5186549</v>
      </c>
      <c r="O21" s="47">
        <f t="shared" si="1"/>
        <v>84.266990527872096</v>
      </c>
      <c r="P21" s="9"/>
    </row>
    <row r="22" spans="1:16">
      <c r="A22" s="12"/>
      <c r="B22" s="44">
        <v>534</v>
      </c>
      <c r="C22" s="20" t="s">
        <v>102</v>
      </c>
      <c r="D22" s="46">
        <v>4350</v>
      </c>
      <c r="E22" s="46">
        <v>0</v>
      </c>
      <c r="F22" s="46">
        <v>0</v>
      </c>
      <c r="G22" s="46">
        <v>0</v>
      </c>
      <c r="H22" s="46">
        <v>0</v>
      </c>
      <c r="I22" s="46">
        <v>11035028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11039378</v>
      </c>
      <c r="O22" s="47">
        <f t="shared" si="1"/>
        <v>179.35917724089751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7901423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7901423</v>
      </c>
      <c r="O23" s="47">
        <f t="shared" si="1"/>
        <v>128.37613933613869</v>
      </c>
      <c r="P23" s="9"/>
    </row>
    <row r="24" spans="1:16">
      <c r="A24" s="12"/>
      <c r="B24" s="44">
        <v>536</v>
      </c>
      <c r="C24" s="20" t="s">
        <v>103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11106760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11106760</v>
      </c>
      <c r="O24" s="47">
        <f t="shared" si="1"/>
        <v>180.45394726153145</v>
      </c>
      <c r="P24" s="9"/>
    </row>
    <row r="25" spans="1:16">
      <c r="A25" s="12"/>
      <c r="B25" s="44">
        <v>537</v>
      </c>
      <c r="C25" s="20" t="s">
        <v>104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11100961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11100961</v>
      </c>
      <c r="O25" s="47">
        <f t="shared" si="1"/>
        <v>180.35972964629806</v>
      </c>
      <c r="P25" s="9"/>
    </row>
    <row r="26" spans="1:16">
      <c r="A26" s="12"/>
      <c r="B26" s="44">
        <v>538</v>
      </c>
      <c r="C26" s="20" t="s">
        <v>105</v>
      </c>
      <c r="D26" s="46">
        <v>0</v>
      </c>
      <c r="E26" s="46">
        <v>4911373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4911373</v>
      </c>
      <c r="O26" s="47">
        <f t="shared" si="1"/>
        <v>79.796146159970107</v>
      </c>
      <c r="P26" s="9"/>
    </row>
    <row r="27" spans="1:16">
      <c r="A27" s="12"/>
      <c r="B27" s="44">
        <v>539</v>
      </c>
      <c r="C27" s="20" t="s">
        <v>40</v>
      </c>
      <c r="D27" s="46">
        <v>140049</v>
      </c>
      <c r="E27" s="46">
        <v>0</v>
      </c>
      <c r="F27" s="46">
        <v>0</v>
      </c>
      <c r="G27" s="46">
        <v>0</v>
      </c>
      <c r="H27" s="46">
        <v>0</v>
      </c>
      <c r="I27" s="46">
        <v>4299048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4439097</v>
      </c>
      <c r="O27" s="47">
        <f t="shared" si="1"/>
        <v>72.122975190498622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SUM(D29:D32)</f>
        <v>6003496</v>
      </c>
      <c r="E28" s="31">
        <f t="shared" si="7"/>
        <v>7577781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5263017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5" si="8">SUM(D28:M28)</f>
        <v>18844294</v>
      </c>
      <c r="O28" s="43">
        <f t="shared" si="1"/>
        <v>306.16734634193892</v>
      </c>
      <c r="P28" s="10"/>
    </row>
    <row r="29" spans="1:16">
      <c r="A29" s="12"/>
      <c r="B29" s="44">
        <v>541</v>
      </c>
      <c r="C29" s="20" t="s">
        <v>106</v>
      </c>
      <c r="D29" s="46">
        <v>5483013</v>
      </c>
      <c r="E29" s="46">
        <v>7577781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13060794</v>
      </c>
      <c r="O29" s="47">
        <f t="shared" si="1"/>
        <v>212.20156298233928</v>
      </c>
      <c r="P29" s="9"/>
    </row>
    <row r="30" spans="1:16">
      <c r="A30" s="12"/>
      <c r="B30" s="44">
        <v>542</v>
      </c>
      <c r="C30" s="20" t="s">
        <v>43</v>
      </c>
      <c r="D30" s="46">
        <v>27155</v>
      </c>
      <c r="E30" s="46">
        <v>0</v>
      </c>
      <c r="F30" s="46">
        <v>0</v>
      </c>
      <c r="G30" s="46">
        <v>0</v>
      </c>
      <c r="H30" s="46">
        <v>0</v>
      </c>
      <c r="I30" s="46">
        <v>2118595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2145750</v>
      </c>
      <c r="O30" s="47">
        <f t="shared" si="1"/>
        <v>34.86246730247445</v>
      </c>
      <c r="P30" s="9"/>
    </row>
    <row r="31" spans="1:16">
      <c r="A31" s="12"/>
      <c r="B31" s="44">
        <v>544</v>
      </c>
      <c r="C31" s="20" t="s">
        <v>107</v>
      </c>
      <c r="D31" s="46">
        <v>19508</v>
      </c>
      <c r="E31" s="46">
        <v>0</v>
      </c>
      <c r="F31" s="46">
        <v>0</v>
      </c>
      <c r="G31" s="46">
        <v>0</v>
      </c>
      <c r="H31" s="46">
        <v>0</v>
      </c>
      <c r="I31" s="46">
        <v>3144422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3163930</v>
      </c>
      <c r="O31" s="47">
        <f t="shared" si="1"/>
        <v>51.405059383580564</v>
      </c>
      <c r="P31" s="9"/>
    </row>
    <row r="32" spans="1:16">
      <c r="A32" s="12"/>
      <c r="B32" s="44">
        <v>549</v>
      </c>
      <c r="C32" s="20" t="s">
        <v>108</v>
      </c>
      <c r="D32" s="46">
        <v>473820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473820</v>
      </c>
      <c r="O32" s="47">
        <f t="shared" si="1"/>
        <v>7.6982566735446554</v>
      </c>
      <c r="P32" s="9"/>
    </row>
    <row r="33" spans="1:119" ht="15.75">
      <c r="A33" s="28" t="s">
        <v>46</v>
      </c>
      <c r="B33" s="29"/>
      <c r="C33" s="30"/>
      <c r="D33" s="31">
        <f t="shared" ref="D33:M33" si="9">SUM(D34:D35)</f>
        <v>2720591</v>
      </c>
      <c r="E33" s="31">
        <f t="shared" si="9"/>
        <v>398880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723608</v>
      </c>
      <c r="N33" s="31">
        <f t="shared" si="8"/>
        <v>3843079</v>
      </c>
      <c r="O33" s="43">
        <f t="shared" si="1"/>
        <v>62.43934101285155</v>
      </c>
      <c r="P33" s="10"/>
    </row>
    <row r="34" spans="1:119">
      <c r="A34" s="13"/>
      <c r="B34" s="45">
        <v>554</v>
      </c>
      <c r="C34" s="21" t="s">
        <v>47</v>
      </c>
      <c r="D34" s="46">
        <v>1312076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1312076</v>
      </c>
      <c r="O34" s="47">
        <f t="shared" si="1"/>
        <v>21.317584363677721</v>
      </c>
      <c r="P34" s="9"/>
    </row>
    <row r="35" spans="1:119">
      <c r="A35" s="13"/>
      <c r="B35" s="45">
        <v>559</v>
      </c>
      <c r="C35" s="21" t="s">
        <v>48</v>
      </c>
      <c r="D35" s="46">
        <v>1408515</v>
      </c>
      <c r="E35" s="46">
        <v>398880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723608</v>
      </c>
      <c r="N35" s="46">
        <f t="shared" si="8"/>
        <v>2531003</v>
      </c>
      <c r="O35" s="47">
        <f t="shared" si="1"/>
        <v>41.121756649173832</v>
      </c>
      <c r="P35" s="9"/>
    </row>
    <row r="36" spans="1:119" ht="15.75">
      <c r="A36" s="28" t="s">
        <v>51</v>
      </c>
      <c r="B36" s="29"/>
      <c r="C36" s="30"/>
      <c r="D36" s="31">
        <f t="shared" ref="D36:M36" si="10">SUM(D37:D41)</f>
        <v>11569781</v>
      </c>
      <c r="E36" s="31">
        <f t="shared" si="10"/>
        <v>51416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2111379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ref="N36:N45" si="11">SUM(D36:M36)</f>
        <v>13732576</v>
      </c>
      <c r="O36" s="43">
        <f t="shared" si="1"/>
        <v>223.11615135907977</v>
      </c>
      <c r="P36" s="9"/>
    </row>
    <row r="37" spans="1:119">
      <c r="A37" s="12"/>
      <c r="B37" s="44">
        <v>571</v>
      </c>
      <c r="C37" s="20" t="s">
        <v>82</v>
      </c>
      <c r="D37" s="46">
        <v>80429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80429</v>
      </c>
      <c r="O37" s="47">
        <f t="shared" si="1"/>
        <v>1.3067474694958487</v>
      </c>
      <c r="P37" s="9"/>
    </row>
    <row r="38" spans="1:119">
      <c r="A38" s="12"/>
      <c r="B38" s="44">
        <v>572</v>
      </c>
      <c r="C38" s="20" t="s">
        <v>109</v>
      </c>
      <c r="D38" s="46">
        <v>8413722</v>
      </c>
      <c r="E38" s="46">
        <v>29981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8443703</v>
      </c>
      <c r="O38" s="47">
        <f t="shared" si="1"/>
        <v>137.18668053095908</v>
      </c>
      <c r="P38" s="9"/>
    </row>
    <row r="39" spans="1:119">
      <c r="A39" s="12"/>
      <c r="B39" s="44">
        <v>574</v>
      </c>
      <c r="C39" s="20" t="s">
        <v>53</v>
      </c>
      <c r="D39" s="46">
        <v>403789</v>
      </c>
      <c r="E39" s="46">
        <v>21435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425224</v>
      </c>
      <c r="O39" s="47">
        <f t="shared" si="1"/>
        <v>6.9087068839461239</v>
      </c>
      <c r="P39" s="9"/>
    </row>
    <row r="40" spans="1:119">
      <c r="A40" s="12"/>
      <c r="B40" s="44">
        <v>575</v>
      </c>
      <c r="C40" s="20" t="s">
        <v>110</v>
      </c>
      <c r="D40" s="46">
        <v>1880787</v>
      </c>
      <c r="E40" s="46">
        <v>0</v>
      </c>
      <c r="F40" s="46">
        <v>0</v>
      </c>
      <c r="G40" s="46">
        <v>0</v>
      </c>
      <c r="H40" s="46">
        <v>0</v>
      </c>
      <c r="I40" s="46">
        <v>2111379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3992166</v>
      </c>
      <c r="O40" s="47">
        <f t="shared" si="1"/>
        <v>64.861589952720593</v>
      </c>
      <c r="P40" s="9"/>
    </row>
    <row r="41" spans="1:119">
      <c r="A41" s="12"/>
      <c r="B41" s="44">
        <v>579</v>
      </c>
      <c r="C41" s="20" t="s">
        <v>55</v>
      </c>
      <c r="D41" s="46">
        <v>791054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791054</v>
      </c>
      <c r="O41" s="47">
        <f t="shared" si="1"/>
        <v>12.852426521958115</v>
      </c>
      <c r="P41" s="9"/>
    </row>
    <row r="42" spans="1:119" ht="15.75">
      <c r="A42" s="28" t="s">
        <v>111</v>
      </c>
      <c r="B42" s="29"/>
      <c r="C42" s="30"/>
      <c r="D42" s="31">
        <f t="shared" ref="D42:M42" si="12">SUM(D43:D44)</f>
        <v>4489525</v>
      </c>
      <c r="E42" s="31">
        <f t="shared" si="12"/>
        <v>35344</v>
      </c>
      <c r="F42" s="31">
        <f t="shared" si="12"/>
        <v>58347</v>
      </c>
      <c r="G42" s="31">
        <f t="shared" si="12"/>
        <v>0</v>
      </c>
      <c r="H42" s="31">
        <f t="shared" si="12"/>
        <v>0</v>
      </c>
      <c r="I42" s="31">
        <f t="shared" si="12"/>
        <v>22384306</v>
      </c>
      <c r="J42" s="31">
        <f t="shared" si="12"/>
        <v>16187264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 t="shared" si="11"/>
        <v>43154786</v>
      </c>
      <c r="O42" s="43">
        <f t="shared" si="1"/>
        <v>701.14520138426292</v>
      </c>
      <c r="P42" s="9"/>
    </row>
    <row r="43" spans="1:119">
      <c r="A43" s="12"/>
      <c r="B43" s="44">
        <v>581</v>
      </c>
      <c r="C43" s="20" t="s">
        <v>112</v>
      </c>
      <c r="D43" s="46">
        <v>4489525</v>
      </c>
      <c r="E43" s="46">
        <v>35344</v>
      </c>
      <c r="F43" s="46">
        <v>58347</v>
      </c>
      <c r="G43" s="46">
        <v>0</v>
      </c>
      <c r="H43" s="46">
        <v>0</v>
      </c>
      <c r="I43" s="46">
        <v>22384306</v>
      </c>
      <c r="J43" s="46">
        <v>1607425</v>
      </c>
      <c r="K43" s="46">
        <v>0</v>
      </c>
      <c r="L43" s="46">
        <v>0</v>
      </c>
      <c r="M43" s="46">
        <v>0</v>
      </c>
      <c r="N43" s="46">
        <f t="shared" si="11"/>
        <v>28574947</v>
      </c>
      <c r="O43" s="47">
        <f t="shared" si="1"/>
        <v>464.26338364555068</v>
      </c>
      <c r="P43" s="9"/>
    </row>
    <row r="44" spans="1:119" ht="15.75" thickBot="1">
      <c r="A44" s="12"/>
      <c r="B44" s="44">
        <v>590</v>
      </c>
      <c r="C44" s="20" t="s">
        <v>113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14579839</v>
      </c>
      <c r="K44" s="46">
        <v>0</v>
      </c>
      <c r="L44" s="46">
        <v>0</v>
      </c>
      <c r="M44" s="46">
        <v>0</v>
      </c>
      <c r="N44" s="46">
        <f t="shared" si="11"/>
        <v>14579839</v>
      </c>
      <c r="O44" s="47">
        <f t="shared" si="1"/>
        <v>236.88181773871224</v>
      </c>
      <c r="P44" s="9"/>
    </row>
    <row r="45" spans="1:119" ht="16.5" thickBot="1">
      <c r="A45" s="14" t="s">
        <v>10</v>
      </c>
      <c r="B45" s="23"/>
      <c r="C45" s="22"/>
      <c r="D45" s="15">
        <f>SUM(D5,D14,D19,D28,D33,D36,D42)</f>
        <v>90642758</v>
      </c>
      <c r="E45" s="15">
        <f t="shared" ref="E45:M45" si="13">SUM(E5,E14,E19,E28,E33,E36,E42)</f>
        <v>15845952</v>
      </c>
      <c r="F45" s="15">
        <f t="shared" si="13"/>
        <v>3415146</v>
      </c>
      <c r="G45" s="15">
        <f t="shared" si="13"/>
        <v>0</v>
      </c>
      <c r="H45" s="15">
        <f t="shared" si="13"/>
        <v>0</v>
      </c>
      <c r="I45" s="15">
        <f t="shared" si="13"/>
        <v>221950979</v>
      </c>
      <c r="J45" s="15">
        <f t="shared" si="13"/>
        <v>17152867</v>
      </c>
      <c r="K45" s="15">
        <f t="shared" si="13"/>
        <v>23317153</v>
      </c>
      <c r="L45" s="15">
        <f t="shared" si="13"/>
        <v>0</v>
      </c>
      <c r="M45" s="15">
        <f t="shared" si="13"/>
        <v>723608</v>
      </c>
      <c r="N45" s="15">
        <f t="shared" si="11"/>
        <v>373048463</v>
      </c>
      <c r="O45" s="37">
        <f t="shared" si="1"/>
        <v>6060.999577572341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38"/>
      <c r="B47" s="39"/>
      <c r="C47" s="39"/>
      <c r="D47" s="40"/>
      <c r="E47" s="40"/>
      <c r="F47" s="40"/>
      <c r="G47" s="40"/>
      <c r="H47" s="40"/>
      <c r="I47" s="40"/>
      <c r="J47" s="40"/>
      <c r="K47" s="40"/>
      <c r="L47" s="163" t="s">
        <v>126</v>
      </c>
      <c r="M47" s="163"/>
      <c r="N47" s="163"/>
      <c r="O47" s="41">
        <v>61549</v>
      </c>
    </row>
    <row r="48" spans="1:119">
      <c r="A48" s="164"/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2"/>
    </row>
    <row r="49" spans="1:15" ht="15.75" customHeight="1" thickBot="1">
      <c r="A49" s="165" t="s">
        <v>63</v>
      </c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5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60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123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12827507</v>
      </c>
      <c r="E5" s="26">
        <f t="shared" si="0"/>
        <v>0</v>
      </c>
      <c r="F5" s="26">
        <f t="shared" si="0"/>
        <v>3160634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907913</v>
      </c>
      <c r="K5" s="26">
        <f t="shared" si="0"/>
        <v>23513988</v>
      </c>
      <c r="L5" s="26">
        <f t="shared" si="0"/>
        <v>0</v>
      </c>
      <c r="M5" s="26">
        <f t="shared" si="0"/>
        <v>0</v>
      </c>
      <c r="N5" s="27">
        <f>SUM(D5:M5)</f>
        <v>40410042</v>
      </c>
      <c r="O5" s="32">
        <f t="shared" ref="O5:O45" si="1">(N5/O$47)</f>
        <v>673.02957929449383</v>
      </c>
      <c r="P5" s="6"/>
    </row>
    <row r="6" spans="1:133">
      <c r="A6" s="12"/>
      <c r="B6" s="44">
        <v>511</v>
      </c>
      <c r="C6" s="20" t="s">
        <v>19</v>
      </c>
      <c r="D6" s="46">
        <v>291766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291766</v>
      </c>
      <c r="O6" s="47">
        <f t="shared" si="1"/>
        <v>4.8593651110889047</v>
      </c>
      <c r="P6" s="9"/>
    </row>
    <row r="7" spans="1:133">
      <c r="A7" s="12"/>
      <c r="B7" s="44">
        <v>512</v>
      </c>
      <c r="C7" s="20" t="s">
        <v>20</v>
      </c>
      <c r="D7" s="46">
        <v>1262724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907913</v>
      </c>
      <c r="K7" s="46">
        <v>0</v>
      </c>
      <c r="L7" s="46">
        <v>0</v>
      </c>
      <c r="M7" s="46">
        <v>0</v>
      </c>
      <c r="N7" s="46">
        <f t="shared" ref="N7:N13" si="2">SUM(D7:M7)</f>
        <v>2170637</v>
      </c>
      <c r="O7" s="47">
        <f t="shared" si="1"/>
        <v>36.151976949468704</v>
      </c>
      <c r="P7" s="9"/>
    </row>
    <row r="8" spans="1:133">
      <c r="A8" s="12"/>
      <c r="B8" s="44">
        <v>513</v>
      </c>
      <c r="C8" s="20" t="s">
        <v>21</v>
      </c>
      <c r="D8" s="46">
        <v>3152217</v>
      </c>
      <c r="E8" s="46">
        <v>0</v>
      </c>
      <c r="F8" s="46">
        <v>3160634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6312851</v>
      </c>
      <c r="O8" s="47">
        <f t="shared" si="1"/>
        <v>105.14058492388661</v>
      </c>
      <c r="P8" s="9"/>
    </row>
    <row r="9" spans="1:133">
      <c r="A9" s="12"/>
      <c r="B9" s="44">
        <v>514</v>
      </c>
      <c r="C9" s="20" t="s">
        <v>22</v>
      </c>
      <c r="D9" s="46">
        <v>343514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343514</v>
      </c>
      <c r="O9" s="47">
        <f t="shared" si="1"/>
        <v>5.7212284734019523</v>
      </c>
      <c r="P9" s="9"/>
    </row>
    <row r="10" spans="1:133">
      <c r="A10" s="12"/>
      <c r="B10" s="44">
        <v>515</v>
      </c>
      <c r="C10" s="20" t="s">
        <v>23</v>
      </c>
      <c r="D10" s="46">
        <v>1353990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1353990</v>
      </c>
      <c r="O10" s="47">
        <f t="shared" si="1"/>
        <v>22.550714499850105</v>
      </c>
      <c r="P10" s="9"/>
    </row>
    <row r="11" spans="1:133">
      <c r="A11" s="12"/>
      <c r="B11" s="44">
        <v>516</v>
      </c>
      <c r="C11" s="20" t="s">
        <v>65</v>
      </c>
      <c r="D11" s="46">
        <v>2286172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2286172</v>
      </c>
      <c r="O11" s="47">
        <f t="shared" si="1"/>
        <v>38.076213317344525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23513988</v>
      </c>
      <c r="L12" s="46">
        <v>0</v>
      </c>
      <c r="M12" s="46">
        <v>0</v>
      </c>
      <c r="N12" s="46">
        <f t="shared" si="2"/>
        <v>23513988</v>
      </c>
      <c r="O12" s="47">
        <f t="shared" si="1"/>
        <v>391.6256620365744</v>
      </c>
      <c r="P12" s="9"/>
    </row>
    <row r="13" spans="1:133">
      <c r="A13" s="12"/>
      <c r="B13" s="44">
        <v>519</v>
      </c>
      <c r="C13" s="20" t="s">
        <v>101</v>
      </c>
      <c r="D13" s="46">
        <v>4137124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4137124</v>
      </c>
      <c r="O13" s="47">
        <f t="shared" si="1"/>
        <v>68.903833982878652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SUM(D15:D18)</f>
        <v>50568135</v>
      </c>
      <c r="E14" s="31">
        <f t="shared" si="3"/>
        <v>6349247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0" si="4">SUM(D14:M14)</f>
        <v>56917382</v>
      </c>
      <c r="O14" s="43">
        <f t="shared" si="1"/>
        <v>947.95946171013622</v>
      </c>
      <c r="P14" s="10"/>
    </row>
    <row r="15" spans="1:133">
      <c r="A15" s="12"/>
      <c r="B15" s="44">
        <v>521</v>
      </c>
      <c r="C15" s="20" t="s">
        <v>27</v>
      </c>
      <c r="D15" s="46">
        <v>30158482</v>
      </c>
      <c r="E15" s="46">
        <v>2356135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32514617</v>
      </c>
      <c r="O15" s="47">
        <f t="shared" si="1"/>
        <v>541.53121148529362</v>
      </c>
      <c r="P15" s="9"/>
    </row>
    <row r="16" spans="1:133">
      <c r="A16" s="12"/>
      <c r="B16" s="44">
        <v>522</v>
      </c>
      <c r="C16" s="20" t="s">
        <v>28</v>
      </c>
      <c r="D16" s="46">
        <v>17742998</v>
      </c>
      <c r="E16" s="46">
        <v>3460813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21203811</v>
      </c>
      <c r="O16" s="47">
        <f t="shared" si="1"/>
        <v>353.14964524832618</v>
      </c>
      <c r="P16" s="9"/>
    </row>
    <row r="17" spans="1:16">
      <c r="A17" s="12"/>
      <c r="B17" s="44">
        <v>524</v>
      </c>
      <c r="C17" s="20" t="s">
        <v>29</v>
      </c>
      <c r="D17" s="46">
        <v>2010697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2010697</v>
      </c>
      <c r="O17" s="47">
        <f t="shared" si="1"/>
        <v>33.488174944205724</v>
      </c>
      <c r="P17" s="9"/>
    </row>
    <row r="18" spans="1:16">
      <c r="A18" s="12"/>
      <c r="B18" s="44">
        <v>529</v>
      </c>
      <c r="C18" s="20" t="s">
        <v>31</v>
      </c>
      <c r="D18" s="46">
        <v>655958</v>
      </c>
      <c r="E18" s="46">
        <v>532299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1188257</v>
      </c>
      <c r="O18" s="47">
        <f t="shared" si="1"/>
        <v>19.790430032310717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SUM(D20:D27)</f>
        <v>58144</v>
      </c>
      <c r="E19" s="31">
        <f t="shared" si="5"/>
        <v>7175725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188456672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195690541</v>
      </c>
      <c r="O19" s="43">
        <f t="shared" si="1"/>
        <v>3259.2275573765032</v>
      </c>
      <c r="P19" s="10"/>
    </row>
    <row r="20" spans="1:16">
      <c r="A20" s="12"/>
      <c r="B20" s="44">
        <v>531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139377776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139377776</v>
      </c>
      <c r="O20" s="47">
        <f t="shared" si="1"/>
        <v>2321.3379967356186</v>
      </c>
      <c r="P20" s="9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7152361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6">SUM(D21:M21)</f>
        <v>7152361</v>
      </c>
      <c r="O21" s="47">
        <f t="shared" si="1"/>
        <v>119.1226308250891</v>
      </c>
      <c r="P21" s="9"/>
    </row>
    <row r="22" spans="1:16">
      <c r="A22" s="12"/>
      <c r="B22" s="44">
        <v>534</v>
      </c>
      <c r="C22" s="20" t="s">
        <v>102</v>
      </c>
      <c r="D22" s="46">
        <v>1839</v>
      </c>
      <c r="E22" s="46">
        <v>0</v>
      </c>
      <c r="F22" s="46">
        <v>0</v>
      </c>
      <c r="G22" s="46">
        <v>0</v>
      </c>
      <c r="H22" s="46">
        <v>0</v>
      </c>
      <c r="I22" s="46">
        <v>10932803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10934642</v>
      </c>
      <c r="O22" s="47">
        <f t="shared" si="1"/>
        <v>182.11655174711035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15680204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15680204</v>
      </c>
      <c r="O23" s="47">
        <f t="shared" si="1"/>
        <v>261.15392558542356</v>
      </c>
      <c r="P23" s="9"/>
    </row>
    <row r="24" spans="1:16">
      <c r="A24" s="12"/>
      <c r="B24" s="44">
        <v>536</v>
      </c>
      <c r="C24" s="20" t="s">
        <v>103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11314555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11314555</v>
      </c>
      <c r="O24" s="47">
        <f t="shared" si="1"/>
        <v>188.44400586256288</v>
      </c>
      <c r="P24" s="9"/>
    </row>
    <row r="25" spans="1:16">
      <c r="A25" s="12"/>
      <c r="B25" s="44">
        <v>537</v>
      </c>
      <c r="C25" s="20" t="s">
        <v>104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178990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178990</v>
      </c>
      <c r="O25" s="47">
        <f t="shared" si="1"/>
        <v>2.9810799107291563</v>
      </c>
      <c r="P25" s="9"/>
    </row>
    <row r="26" spans="1:16">
      <c r="A26" s="12"/>
      <c r="B26" s="44">
        <v>538</v>
      </c>
      <c r="C26" s="20" t="s">
        <v>105</v>
      </c>
      <c r="D26" s="46">
        <v>0</v>
      </c>
      <c r="E26" s="46">
        <v>7175725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7175725</v>
      </c>
      <c r="O26" s="47">
        <f t="shared" si="1"/>
        <v>119.51175843576164</v>
      </c>
      <c r="P26" s="9"/>
    </row>
    <row r="27" spans="1:16">
      <c r="A27" s="12"/>
      <c r="B27" s="44">
        <v>539</v>
      </c>
      <c r="C27" s="20" t="s">
        <v>40</v>
      </c>
      <c r="D27" s="46">
        <v>56305</v>
      </c>
      <c r="E27" s="46">
        <v>0</v>
      </c>
      <c r="F27" s="46">
        <v>0</v>
      </c>
      <c r="G27" s="46">
        <v>0</v>
      </c>
      <c r="H27" s="46">
        <v>0</v>
      </c>
      <c r="I27" s="46">
        <v>3819983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3876288</v>
      </c>
      <c r="O27" s="47">
        <f t="shared" si="1"/>
        <v>64.55960827420806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SUM(D29:D32)</f>
        <v>4684162</v>
      </c>
      <c r="E28" s="31">
        <f t="shared" si="7"/>
        <v>8838217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4681619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5" si="8">SUM(D28:M28)</f>
        <v>18203998</v>
      </c>
      <c r="O28" s="43">
        <f t="shared" si="1"/>
        <v>303.18773525199026</v>
      </c>
      <c r="P28" s="10"/>
    </row>
    <row r="29" spans="1:16">
      <c r="A29" s="12"/>
      <c r="B29" s="44">
        <v>541</v>
      </c>
      <c r="C29" s="20" t="s">
        <v>106</v>
      </c>
      <c r="D29" s="46">
        <v>3699848</v>
      </c>
      <c r="E29" s="46">
        <v>8838217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12538065</v>
      </c>
      <c r="O29" s="47">
        <f t="shared" si="1"/>
        <v>208.82157489757171</v>
      </c>
      <c r="P29" s="9"/>
    </row>
    <row r="30" spans="1:16">
      <c r="A30" s="12"/>
      <c r="B30" s="44">
        <v>542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1752285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1752285</v>
      </c>
      <c r="O30" s="47">
        <f t="shared" si="1"/>
        <v>29.184320975317277</v>
      </c>
      <c r="P30" s="9"/>
    </row>
    <row r="31" spans="1:16">
      <c r="A31" s="12"/>
      <c r="B31" s="44">
        <v>544</v>
      </c>
      <c r="C31" s="20" t="s">
        <v>107</v>
      </c>
      <c r="D31" s="46">
        <v>122150</v>
      </c>
      <c r="E31" s="46">
        <v>0</v>
      </c>
      <c r="F31" s="46">
        <v>0</v>
      </c>
      <c r="G31" s="46">
        <v>0</v>
      </c>
      <c r="H31" s="46">
        <v>0</v>
      </c>
      <c r="I31" s="46">
        <v>2929334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3051484</v>
      </c>
      <c r="O31" s="47">
        <f t="shared" si="1"/>
        <v>50.822490923020553</v>
      </c>
      <c r="P31" s="9"/>
    </row>
    <row r="32" spans="1:16">
      <c r="A32" s="12"/>
      <c r="B32" s="44">
        <v>549</v>
      </c>
      <c r="C32" s="20" t="s">
        <v>108</v>
      </c>
      <c r="D32" s="46">
        <v>862164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862164</v>
      </c>
      <c r="O32" s="47">
        <f t="shared" si="1"/>
        <v>14.359348456080744</v>
      </c>
      <c r="P32" s="9"/>
    </row>
    <row r="33" spans="1:119" ht="15.75">
      <c r="A33" s="28" t="s">
        <v>46</v>
      </c>
      <c r="B33" s="29"/>
      <c r="C33" s="30"/>
      <c r="D33" s="31">
        <f t="shared" ref="D33:M33" si="9">SUM(D34:D35)</f>
        <v>3555364</v>
      </c>
      <c r="E33" s="31">
        <f t="shared" si="9"/>
        <v>225624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1164099</v>
      </c>
      <c r="N33" s="31">
        <f t="shared" si="8"/>
        <v>4945087</v>
      </c>
      <c r="O33" s="43">
        <f t="shared" si="1"/>
        <v>82.360464341627534</v>
      </c>
      <c r="P33" s="10"/>
    </row>
    <row r="34" spans="1:119">
      <c r="A34" s="13"/>
      <c r="B34" s="45">
        <v>554</v>
      </c>
      <c r="C34" s="21" t="s">
        <v>47</v>
      </c>
      <c r="D34" s="46">
        <v>803047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459867</v>
      </c>
      <c r="N34" s="46">
        <f t="shared" si="8"/>
        <v>1262914</v>
      </c>
      <c r="O34" s="47">
        <f t="shared" si="1"/>
        <v>21.03384297658306</v>
      </c>
      <c r="P34" s="9"/>
    </row>
    <row r="35" spans="1:119">
      <c r="A35" s="13"/>
      <c r="B35" s="45">
        <v>559</v>
      </c>
      <c r="C35" s="21" t="s">
        <v>48</v>
      </c>
      <c r="D35" s="46">
        <v>2752317</v>
      </c>
      <c r="E35" s="46">
        <v>225624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704232</v>
      </c>
      <c r="N35" s="46">
        <f t="shared" si="8"/>
        <v>3682173</v>
      </c>
      <c r="O35" s="47">
        <f t="shared" si="1"/>
        <v>61.326621365044467</v>
      </c>
      <c r="P35" s="9"/>
    </row>
    <row r="36" spans="1:119" ht="15.75">
      <c r="A36" s="28" t="s">
        <v>51</v>
      </c>
      <c r="B36" s="29"/>
      <c r="C36" s="30"/>
      <c r="D36" s="31">
        <f t="shared" ref="D36:M36" si="10">SUM(D37:D41)</f>
        <v>9703562</v>
      </c>
      <c r="E36" s="31">
        <f t="shared" si="10"/>
        <v>10000</v>
      </c>
      <c r="F36" s="31">
        <f t="shared" si="10"/>
        <v>0</v>
      </c>
      <c r="G36" s="31">
        <f t="shared" si="10"/>
        <v>0</v>
      </c>
      <c r="H36" s="31">
        <f t="shared" si="10"/>
        <v>0</v>
      </c>
      <c r="I36" s="31">
        <f t="shared" si="10"/>
        <v>2139314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ref="N36:N45" si="11">SUM(D36:M36)</f>
        <v>11852876</v>
      </c>
      <c r="O36" s="43">
        <f t="shared" si="1"/>
        <v>197.40974651077579</v>
      </c>
      <c r="P36" s="9"/>
    </row>
    <row r="37" spans="1:119">
      <c r="A37" s="12"/>
      <c r="B37" s="44">
        <v>571</v>
      </c>
      <c r="C37" s="20" t="s">
        <v>82</v>
      </c>
      <c r="D37" s="46">
        <v>83237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83237</v>
      </c>
      <c r="O37" s="47">
        <f t="shared" si="1"/>
        <v>1.3863129142933279</v>
      </c>
      <c r="P37" s="9"/>
    </row>
    <row r="38" spans="1:119">
      <c r="A38" s="12"/>
      <c r="B38" s="44">
        <v>572</v>
      </c>
      <c r="C38" s="20" t="s">
        <v>109</v>
      </c>
      <c r="D38" s="46">
        <v>6970298</v>
      </c>
      <c r="E38" s="46">
        <v>10000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6980298</v>
      </c>
      <c r="O38" s="47">
        <f t="shared" si="1"/>
        <v>116.25692015589088</v>
      </c>
      <c r="P38" s="9"/>
    </row>
    <row r="39" spans="1:119">
      <c r="A39" s="12"/>
      <c r="B39" s="44">
        <v>574</v>
      </c>
      <c r="C39" s="20" t="s">
        <v>53</v>
      </c>
      <c r="D39" s="46">
        <v>502049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502049</v>
      </c>
      <c r="O39" s="47">
        <f t="shared" si="1"/>
        <v>8.3616301921987937</v>
      </c>
      <c r="P39" s="9"/>
    </row>
    <row r="40" spans="1:119">
      <c r="A40" s="12"/>
      <c r="B40" s="44">
        <v>575</v>
      </c>
      <c r="C40" s="20" t="s">
        <v>110</v>
      </c>
      <c r="D40" s="46">
        <v>1574723</v>
      </c>
      <c r="E40" s="46">
        <v>0</v>
      </c>
      <c r="F40" s="46">
        <v>0</v>
      </c>
      <c r="G40" s="46">
        <v>0</v>
      </c>
      <c r="H40" s="46">
        <v>0</v>
      </c>
      <c r="I40" s="46">
        <v>2139314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3714037</v>
      </c>
      <c r="O40" s="47">
        <f t="shared" si="1"/>
        <v>61.857316545085105</v>
      </c>
      <c r="P40" s="9"/>
    </row>
    <row r="41" spans="1:119">
      <c r="A41" s="12"/>
      <c r="B41" s="44">
        <v>579</v>
      </c>
      <c r="C41" s="20" t="s">
        <v>55</v>
      </c>
      <c r="D41" s="46">
        <v>573255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573255</v>
      </c>
      <c r="O41" s="47">
        <f t="shared" si="1"/>
        <v>9.5475667033076839</v>
      </c>
      <c r="P41" s="9"/>
    </row>
    <row r="42" spans="1:119" ht="15.75">
      <c r="A42" s="28" t="s">
        <v>111</v>
      </c>
      <c r="B42" s="29"/>
      <c r="C42" s="30"/>
      <c r="D42" s="31">
        <f t="shared" ref="D42:M42" si="12">SUM(D43:D44)</f>
        <v>4288927</v>
      </c>
      <c r="E42" s="31">
        <f t="shared" si="12"/>
        <v>35000</v>
      </c>
      <c r="F42" s="31">
        <f t="shared" si="12"/>
        <v>8990</v>
      </c>
      <c r="G42" s="31">
        <f t="shared" si="12"/>
        <v>0</v>
      </c>
      <c r="H42" s="31">
        <f t="shared" si="12"/>
        <v>0</v>
      </c>
      <c r="I42" s="31">
        <f t="shared" si="12"/>
        <v>16595059</v>
      </c>
      <c r="J42" s="31">
        <f t="shared" si="12"/>
        <v>15896615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 t="shared" si="11"/>
        <v>36824591</v>
      </c>
      <c r="O42" s="43">
        <f t="shared" si="1"/>
        <v>613.31386362879323</v>
      </c>
      <c r="P42" s="9"/>
    </row>
    <row r="43" spans="1:119">
      <c r="A43" s="12"/>
      <c r="B43" s="44">
        <v>581</v>
      </c>
      <c r="C43" s="20" t="s">
        <v>112</v>
      </c>
      <c r="D43" s="46">
        <v>4288927</v>
      </c>
      <c r="E43" s="46">
        <v>35000</v>
      </c>
      <c r="F43" s="46">
        <v>8990</v>
      </c>
      <c r="G43" s="46">
        <v>0</v>
      </c>
      <c r="H43" s="46">
        <v>0</v>
      </c>
      <c r="I43" s="46">
        <v>16595059</v>
      </c>
      <c r="J43" s="46">
        <v>1466801</v>
      </c>
      <c r="K43" s="46">
        <v>0</v>
      </c>
      <c r="L43" s="46">
        <v>0</v>
      </c>
      <c r="M43" s="46">
        <v>0</v>
      </c>
      <c r="N43" s="46">
        <f t="shared" si="11"/>
        <v>22394777</v>
      </c>
      <c r="O43" s="47">
        <f t="shared" si="1"/>
        <v>372.98519369774493</v>
      </c>
      <c r="P43" s="9"/>
    </row>
    <row r="44" spans="1:119" ht="15.75" thickBot="1">
      <c r="A44" s="12"/>
      <c r="B44" s="44">
        <v>590</v>
      </c>
      <c r="C44" s="20" t="s">
        <v>113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14429814</v>
      </c>
      <c r="K44" s="46">
        <v>0</v>
      </c>
      <c r="L44" s="46">
        <v>0</v>
      </c>
      <c r="M44" s="46">
        <v>0</v>
      </c>
      <c r="N44" s="46">
        <f t="shared" si="11"/>
        <v>14429814</v>
      </c>
      <c r="O44" s="47">
        <f t="shared" si="1"/>
        <v>240.32866993104827</v>
      </c>
      <c r="P44" s="9"/>
    </row>
    <row r="45" spans="1:119" ht="16.5" thickBot="1">
      <c r="A45" s="14" t="s">
        <v>10</v>
      </c>
      <c r="B45" s="23"/>
      <c r="C45" s="22"/>
      <c r="D45" s="15">
        <f>SUM(D5,D14,D19,D28,D33,D36,D42)</f>
        <v>85685801</v>
      </c>
      <c r="E45" s="15">
        <f t="shared" ref="E45:M45" si="13">SUM(E5,E14,E19,E28,E33,E36,E42)</f>
        <v>22633813</v>
      </c>
      <c r="F45" s="15">
        <f t="shared" si="13"/>
        <v>3169624</v>
      </c>
      <c r="G45" s="15">
        <f t="shared" si="13"/>
        <v>0</v>
      </c>
      <c r="H45" s="15">
        <f t="shared" si="13"/>
        <v>0</v>
      </c>
      <c r="I45" s="15">
        <f t="shared" si="13"/>
        <v>211872664</v>
      </c>
      <c r="J45" s="15">
        <f t="shared" si="13"/>
        <v>16804528</v>
      </c>
      <c r="K45" s="15">
        <f t="shared" si="13"/>
        <v>23513988</v>
      </c>
      <c r="L45" s="15">
        <f t="shared" si="13"/>
        <v>0</v>
      </c>
      <c r="M45" s="15">
        <f t="shared" si="13"/>
        <v>1164099</v>
      </c>
      <c r="N45" s="15">
        <f t="shared" si="11"/>
        <v>364844517</v>
      </c>
      <c r="O45" s="37">
        <f t="shared" si="1"/>
        <v>6076.48840811432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38"/>
      <c r="B47" s="39"/>
      <c r="C47" s="39"/>
      <c r="D47" s="40"/>
      <c r="E47" s="40"/>
      <c r="F47" s="40"/>
      <c r="G47" s="40"/>
      <c r="H47" s="40"/>
      <c r="I47" s="40"/>
      <c r="J47" s="40"/>
      <c r="K47" s="40"/>
      <c r="L47" s="163" t="s">
        <v>124</v>
      </c>
      <c r="M47" s="163"/>
      <c r="N47" s="163"/>
      <c r="O47" s="41">
        <v>60042</v>
      </c>
    </row>
    <row r="48" spans="1:119">
      <c r="A48" s="164"/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2"/>
    </row>
    <row r="49" spans="1:15" ht="15.75" customHeight="1" thickBot="1">
      <c r="A49" s="165" t="s">
        <v>63</v>
      </c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5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5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60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121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11738351</v>
      </c>
      <c r="E5" s="26">
        <f t="shared" si="0"/>
        <v>0</v>
      </c>
      <c r="F5" s="26">
        <f t="shared" si="0"/>
        <v>3163863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2508571</v>
      </c>
      <c r="K5" s="26">
        <f t="shared" si="0"/>
        <v>23889830</v>
      </c>
      <c r="L5" s="26">
        <f t="shared" si="0"/>
        <v>0</v>
      </c>
      <c r="M5" s="26">
        <f t="shared" si="0"/>
        <v>0</v>
      </c>
      <c r="N5" s="27">
        <f>SUM(D5:M5)</f>
        <v>41300615</v>
      </c>
      <c r="O5" s="32">
        <f t="shared" ref="O5:O46" si="1">(N5/O$48)</f>
        <v>692.17361064557213</v>
      </c>
      <c r="P5" s="6"/>
    </row>
    <row r="6" spans="1:133">
      <c r="A6" s="12"/>
      <c r="B6" s="44">
        <v>511</v>
      </c>
      <c r="C6" s="20" t="s">
        <v>19</v>
      </c>
      <c r="D6" s="46">
        <v>271180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271180</v>
      </c>
      <c r="O6" s="47">
        <f t="shared" si="1"/>
        <v>4.544814641013609</v>
      </c>
      <c r="P6" s="9"/>
    </row>
    <row r="7" spans="1:133">
      <c r="A7" s="12"/>
      <c r="B7" s="44">
        <v>512</v>
      </c>
      <c r="C7" s="20" t="s">
        <v>20</v>
      </c>
      <c r="D7" s="46">
        <v>1257288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891821</v>
      </c>
      <c r="K7" s="46">
        <v>0</v>
      </c>
      <c r="L7" s="46">
        <v>0</v>
      </c>
      <c r="M7" s="46">
        <v>0</v>
      </c>
      <c r="N7" s="46">
        <f t="shared" ref="N7:N13" si="2">SUM(D7:M7)</f>
        <v>2149109</v>
      </c>
      <c r="O7" s="47">
        <f t="shared" si="1"/>
        <v>36.017781725548033</v>
      </c>
      <c r="P7" s="9"/>
    </row>
    <row r="8" spans="1:133">
      <c r="A8" s="12"/>
      <c r="B8" s="44">
        <v>513</v>
      </c>
      <c r="C8" s="20" t="s">
        <v>21</v>
      </c>
      <c r="D8" s="46">
        <v>3018685</v>
      </c>
      <c r="E8" s="46">
        <v>0</v>
      </c>
      <c r="F8" s="46">
        <v>3163863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6182548</v>
      </c>
      <c r="O8" s="47">
        <f t="shared" si="1"/>
        <v>103.61580746798954</v>
      </c>
      <c r="P8" s="9"/>
    </row>
    <row r="9" spans="1:133">
      <c r="A9" s="12"/>
      <c r="B9" s="44">
        <v>514</v>
      </c>
      <c r="C9" s="20" t="s">
        <v>22</v>
      </c>
      <c r="D9" s="46">
        <v>266165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266165</v>
      </c>
      <c r="O9" s="47">
        <f t="shared" si="1"/>
        <v>4.4607662398605621</v>
      </c>
      <c r="P9" s="9"/>
    </row>
    <row r="10" spans="1:133">
      <c r="A10" s="12"/>
      <c r="B10" s="44">
        <v>515</v>
      </c>
      <c r="C10" s="20" t="s">
        <v>23</v>
      </c>
      <c r="D10" s="46">
        <v>1317959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1317959</v>
      </c>
      <c r="O10" s="47">
        <f t="shared" si="1"/>
        <v>22.088204732855132</v>
      </c>
      <c r="P10" s="9"/>
    </row>
    <row r="11" spans="1:133">
      <c r="A11" s="12"/>
      <c r="B11" s="44">
        <v>516</v>
      </c>
      <c r="C11" s="20" t="s">
        <v>65</v>
      </c>
      <c r="D11" s="46">
        <v>1950332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1430549</v>
      </c>
      <c r="K11" s="46">
        <v>0</v>
      </c>
      <c r="L11" s="46">
        <v>0</v>
      </c>
      <c r="M11" s="46">
        <v>0</v>
      </c>
      <c r="N11" s="46">
        <f t="shared" si="2"/>
        <v>3380881</v>
      </c>
      <c r="O11" s="47">
        <f t="shared" si="1"/>
        <v>56.6615438761145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23889830</v>
      </c>
      <c r="L12" s="46">
        <v>0</v>
      </c>
      <c r="M12" s="46">
        <v>0</v>
      </c>
      <c r="N12" s="46">
        <f t="shared" si="2"/>
        <v>23889830</v>
      </c>
      <c r="O12" s="47">
        <f t="shared" si="1"/>
        <v>400.37926526781524</v>
      </c>
      <c r="P12" s="9"/>
    </row>
    <row r="13" spans="1:133">
      <c r="A13" s="12"/>
      <c r="B13" s="44">
        <v>519</v>
      </c>
      <c r="C13" s="20" t="s">
        <v>101</v>
      </c>
      <c r="D13" s="46">
        <v>3656742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186201</v>
      </c>
      <c r="K13" s="46">
        <v>0</v>
      </c>
      <c r="L13" s="46">
        <v>0</v>
      </c>
      <c r="M13" s="46">
        <v>0</v>
      </c>
      <c r="N13" s="46">
        <f t="shared" si="2"/>
        <v>3842943</v>
      </c>
      <c r="O13" s="47">
        <f t="shared" si="1"/>
        <v>64.405426694375549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SUM(D15:D18)</f>
        <v>46102971</v>
      </c>
      <c r="E14" s="31">
        <f t="shared" si="3"/>
        <v>399865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0" si="4">SUM(D14:M14)</f>
        <v>46502836</v>
      </c>
      <c r="O14" s="43">
        <f t="shared" si="1"/>
        <v>779.35972380505461</v>
      </c>
      <c r="P14" s="10"/>
    </row>
    <row r="15" spans="1:133">
      <c r="A15" s="12"/>
      <c r="B15" s="44">
        <v>521</v>
      </c>
      <c r="C15" s="20" t="s">
        <v>27</v>
      </c>
      <c r="D15" s="46">
        <v>27279427</v>
      </c>
      <c r="E15" s="46">
        <v>85471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27364898</v>
      </c>
      <c r="O15" s="47">
        <f t="shared" si="1"/>
        <v>458.61932694241472</v>
      </c>
      <c r="P15" s="9"/>
    </row>
    <row r="16" spans="1:133">
      <c r="A16" s="12"/>
      <c r="B16" s="44">
        <v>522</v>
      </c>
      <c r="C16" s="20" t="s">
        <v>28</v>
      </c>
      <c r="D16" s="46">
        <v>15959522</v>
      </c>
      <c r="E16" s="46">
        <v>314394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16273916</v>
      </c>
      <c r="O16" s="47">
        <f t="shared" si="1"/>
        <v>272.74110075752498</v>
      </c>
      <c r="P16" s="9"/>
    </row>
    <row r="17" spans="1:16">
      <c r="A17" s="12"/>
      <c r="B17" s="44">
        <v>524</v>
      </c>
      <c r="C17" s="20" t="s">
        <v>29</v>
      </c>
      <c r="D17" s="46">
        <v>2071411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2071411</v>
      </c>
      <c r="O17" s="47">
        <f t="shared" si="1"/>
        <v>34.715609707045651</v>
      </c>
      <c r="P17" s="9"/>
    </row>
    <row r="18" spans="1:16">
      <c r="A18" s="12"/>
      <c r="B18" s="44">
        <v>529</v>
      </c>
      <c r="C18" s="20" t="s">
        <v>31</v>
      </c>
      <c r="D18" s="46">
        <v>792611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792611</v>
      </c>
      <c r="O18" s="47">
        <f t="shared" si="1"/>
        <v>13.283686398069317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SUM(D20:D27)</f>
        <v>33557</v>
      </c>
      <c r="E19" s="31">
        <f t="shared" si="5"/>
        <v>7495138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190407044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197935739</v>
      </c>
      <c r="O19" s="43">
        <f t="shared" si="1"/>
        <v>3317.2846249245827</v>
      </c>
      <c r="P19" s="10"/>
    </row>
    <row r="20" spans="1:16">
      <c r="A20" s="12"/>
      <c r="B20" s="44">
        <v>531</v>
      </c>
      <c r="C20" s="20" t="s">
        <v>33</v>
      </c>
      <c r="D20" s="46">
        <v>811</v>
      </c>
      <c r="E20" s="46">
        <v>0</v>
      </c>
      <c r="F20" s="46">
        <v>0</v>
      </c>
      <c r="G20" s="46">
        <v>0</v>
      </c>
      <c r="H20" s="46">
        <v>0</v>
      </c>
      <c r="I20" s="46">
        <v>144857424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144858235</v>
      </c>
      <c r="O20" s="47">
        <f t="shared" si="1"/>
        <v>2427.7373969296777</v>
      </c>
      <c r="P20" s="9"/>
    </row>
    <row r="21" spans="1:16">
      <c r="A21" s="12"/>
      <c r="B21" s="44">
        <v>533</v>
      </c>
      <c r="C21" s="20" t="s">
        <v>34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6596073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6">SUM(D21:M21)</f>
        <v>6596073</v>
      </c>
      <c r="O21" s="47">
        <f t="shared" si="1"/>
        <v>110.54623919018569</v>
      </c>
      <c r="P21" s="9"/>
    </row>
    <row r="22" spans="1:16">
      <c r="A22" s="12"/>
      <c r="B22" s="44">
        <v>534</v>
      </c>
      <c r="C22" s="20" t="s">
        <v>102</v>
      </c>
      <c r="D22" s="46">
        <v>104</v>
      </c>
      <c r="E22" s="46">
        <v>0</v>
      </c>
      <c r="F22" s="46">
        <v>0</v>
      </c>
      <c r="G22" s="46">
        <v>0</v>
      </c>
      <c r="H22" s="46">
        <v>0</v>
      </c>
      <c r="I22" s="46">
        <v>9271356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9271460</v>
      </c>
      <c r="O22" s="47">
        <f t="shared" si="1"/>
        <v>155.38412549440235</v>
      </c>
      <c r="P22" s="9"/>
    </row>
    <row r="23" spans="1:16">
      <c r="A23" s="12"/>
      <c r="B23" s="44">
        <v>535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17061221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17061221</v>
      </c>
      <c r="O23" s="47">
        <f t="shared" si="1"/>
        <v>285.93586176845213</v>
      </c>
      <c r="P23" s="9"/>
    </row>
    <row r="24" spans="1:16">
      <c r="A24" s="12"/>
      <c r="B24" s="44">
        <v>536</v>
      </c>
      <c r="C24" s="20" t="s">
        <v>103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9232434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9232434</v>
      </c>
      <c r="O24" s="47">
        <f t="shared" si="1"/>
        <v>154.73007307099283</v>
      </c>
      <c r="P24" s="9"/>
    </row>
    <row r="25" spans="1:16">
      <c r="A25" s="12"/>
      <c r="B25" s="44">
        <v>537</v>
      </c>
      <c r="C25" s="20" t="s">
        <v>104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73444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73444</v>
      </c>
      <c r="O25" s="47">
        <f t="shared" si="1"/>
        <v>1.2308775222900048</v>
      </c>
      <c r="P25" s="9"/>
    </row>
    <row r="26" spans="1:16">
      <c r="A26" s="12"/>
      <c r="B26" s="44">
        <v>538</v>
      </c>
      <c r="C26" s="20" t="s">
        <v>105</v>
      </c>
      <c r="D26" s="46">
        <v>0</v>
      </c>
      <c r="E26" s="46">
        <v>7495138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7495138</v>
      </c>
      <c r="O26" s="47">
        <f t="shared" si="1"/>
        <v>125.61403097137494</v>
      </c>
      <c r="P26" s="9"/>
    </row>
    <row r="27" spans="1:16">
      <c r="A27" s="12"/>
      <c r="B27" s="44">
        <v>539</v>
      </c>
      <c r="C27" s="20" t="s">
        <v>40</v>
      </c>
      <c r="D27" s="46">
        <v>32642</v>
      </c>
      <c r="E27" s="46">
        <v>0</v>
      </c>
      <c r="F27" s="46">
        <v>0</v>
      </c>
      <c r="G27" s="46">
        <v>0</v>
      </c>
      <c r="H27" s="46">
        <v>0</v>
      </c>
      <c r="I27" s="46">
        <v>3315092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3347734</v>
      </c>
      <c r="O27" s="47">
        <f t="shared" si="1"/>
        <v>56.106019977207211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SUM(D29:D33)</f>
        <v>7377915</v>
      </c>
      <c r="E28" s="31">
        <f t="shared" si="7"/>
        <v>4318994</v>
      </c>
      <c r="F28" s="31">
        <f t="shared" si="7"/>
        <v>0</v>
      </c>
      <c r="G28" s="31">
        <f t="shared" si="7"/>
        <v>0</v>
      </c>
      <c r="H28" s="31">
        <f t="shared" si="7"/>
        <v>0</v>
      </c>
      <c r="I28" s="31">
        <f t="shared" si="7"/>
        <v>4947929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6" si="8">SUM(D28:M28)</f>
        <v>16644838</v>
      </c>
      <c r="O28" s="43">
        <f t="shared" si="1"/>
        <v>278.95753167526982</v>
      </c>
      <c r="P28" s="10"/>
    </row>
    <row r="29" spans="1:16">
      <c r="A29" s="12"/>
      <c r="B29" s="44">
        <v>541</v>
      </c>
      <c r="C29" s="20" t="s">
        <v>106</v>
      </c>
      <c r="D29" s="46">
        <v>6769497</v>
      </c>
      <c r="E29" s="46">
        <v>4318994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11088491</v>
      </c>
      <c r="O29" s="47">
        <f t="shared" si="1"/>
        <v>185.83647851444661</v>
      </c>
      <c r="P29" s="9"/>
    </row>
    <row r="30" spans="1:16">
      <c r="A30" s="12"/>
      <c r="B30" s="44">
        <v>542</v>
      </c>
      <c r="C30" s="20" t="s">
        <v>43</v>
      </c>
      <c r="D30" s="46">
        <v>633</v>
      </c>
      <c r="E30" s="46">
        <v>0</v>
      </c>
      <c r="F30" s="46">
        <v>0</v>
      </c>
      <c r="G30" s="46">
        <v>0</v>
      </c>
      <c r="H30" s="46">
        <v>0</v>
      </c>
      <c r="I30" s="46">
        <v>1829899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1830532</v>
      </c>
      <c r="O30" s="47">
        <f t="shared" si="1"/>
        <v>30.678621706777502</v>
      </c>
      <c r="P30" s="9"/>
    </row>
    <row r="31" spans="1:16">
      <c r="A31" s="12"/>
      <c r="B31" s="44">
        <v>544</v>
      </c>
      <c r="C31" s="20" t="s">
        <v>107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3118030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3118030</v>
      </c>
      <c r="O31" s="47">
        <f t="shared" si="1"/>
        <v>52.256318294563251</v>
      </c>
      <c r="P31" s="9"/>
    </row>
    <row r="32" spans="1:16">
      <c r="A32" s="12"/>
      <c r="B32" s="44">
        <v>545</v>
      </c>
      <c r="C32" s="20" t="s">
        <v>73</v>
      </c>
      <c r="D32" s="46">
        <v>62465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62465</v>
      </c>
      <c r="O32" s="47">
        <f t="shared" si="1"/>
        <v>1.0468760474626266</v>
      </c>
      <c r="P32" s="9"/>
    </row>
    <row r="33" spans="1:119">
      <c r="A33" s="12"/>
      <c r="B33" s="44">
        <v>549</v>
      </c>
      <c r="C33" s="20" t="s">
        <v>108</v>
      </c>
      <c r="D33" s="46">
        <v>545320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545320</v>
      </c>
      <c r="O33" s="47">
        <f t="shared" si="1"/>
        <v>9.1392371120198437</v>
      </c>
      <c r="P33" s="9"/>
    </row>
    <row r="34" spans="1:119" ht="15.75">
      <c r="A34" s="28" t="s">
        <v>46</v>
      </c>
      <c r="B34" s="29"/>
      <c r="C34" s="30"/>
      <c r="D34" s="31">
        <f t="shared" ref="D34:M34" si="9">SUM(D35:D36)</f>
        <v>2404401</v>
      </c>
      <c r="E34" s="31">
        <f t="shared" si="9"/>
        <v>204742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695031</v>
      </c>
      <c r="N34" s="31">
        <f t="shared" si="8"/>
        <v>3304174</v>
      </c>
      <c r="O34" s="43">
        <f t="shared" si="1"/>
        <v>55.375980425018433</v>
      </c>
      <c r="P34" s="10"/>
    </row>
    <row r="35" spans="1:119">
      <c r="A35" s="13"/>
      <c r="B35" s="45">
        <v>554</v>
      </c>
      <c r="C35" s="21" t="s">
        <v>47</v>
      </c>
      <c r="D35" s="46">
        <v>690577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320031</v>
      </c>
      <c r="N35" s="46">
        <f t="shared" si="8"/>
        <v>1010608</v>
      </c>
      <c r="O35" s="47">
        <f t="shared" si="1"/>
        <v>16.937185761212039</v>
      </c>
      <c r="P35" s="9"/>
    </row>
    <row r="36" spans="1:119">
      <c r="A36" s="13"/>
      <c r="B36" s="45">
        <v>559</v>
      </c>
      <c r="C36" s="21" t="s">
        <v>48</v>
      </c>
      <c r="D36" s="46">
        <v>1713824</v>
      </c>
      <c r="E36" s="46">
        <v>204742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375000</v>
      </c>
      <c r="N36" s="46">
        <f t="shared" si="8"/>
        <v>2293566</v>
      </c>
      <c r="O36" s="47">
        <f t="shared" si="1"/>
        <v>38.438794663806398</v>
      </c>
      <c r="P36" s="9"/>
    </row>
    <row r="37" spans="1:119" ht="15.75">
      <c r="A37" s="28" t="s">
        <v>51</v>
      </c>
      <c r="B37" s="29"/>
      <c r="C37" s="30"/>
      <c r="D37" s="31">
        <f t="shared" ref="D37:M37" si="10">SUM(D38:D42)</f>
        <v>9810064</v>
      </c>
      <c r="E37" s="31">
        <f t="shared" si="10"/>
        <v>10000</v>
      </c>
      <c r="F37" s="31">
        <f t="shared" si="10"/>
        <v>0</v>
      </c>
      <c r="G37" s="31">
        <f t="shared" si="10"/>
        <v>0</v>
      </c>
      <c r="H37" s="31">
        <f t="shared" si="10"/>
        <v>0</v>
      </c>
      <c r="I37" s="31">
        <f t="shared" si="10"/>
        <v>1999735</v>
      </c>
      <c r="J37" s="31">
        <f t="shared" si="10"/>
        <v>8280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ref="N37:N46" si="11">SUM(D37:M37)</f>
        <v>11828079</v>
      </c>
      <c r="O37" s="43">
        <f t="shared" si="1"/>
        <v>198.23153113896896</v>
      </c>
      <c r="P37" s="9"/>
    </row>
    <row r="38" spans="1:119">
      <c r="A38" s="12"/>
      <c r="B38" s="44">
        <v>571</v>
      </c>
      <c r="C38" s="20" t="s">
        <v>82</v>
      </c>
      <c r="D38" s="46">
        <v>92933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92933</v>
      </c>
      <c r="O38" s="47">
        <f t="shared" si="1"/>
        <v>1.5575015083461823</v>
      </c>
      <c r="P38" s="9"/>
    </row>
    <row r="39" spans="1:119">
      <c r="A39" s="12"/>
      <c r="B39" s="44">
        <v>572</v>
      </c>
      <c r="C39" s="20" t="s">
        <v>109</v>
      </c>
      <c r="D39" s="46">
        <v>7438351</v>
      </c>
      <c r="E39" s="46">
        <v>10000</v>
      </c>
      <c r="F39" s="46">
        <v>0</v>
      </c>
      <c r="G39" s="46">
        <v>0</v>
      </c>
      <c r="H39" s="46">
        <v>0</v>
      </c>
      <c r="I39" s="46">
        <v>0</v>
      </c>
      <c r="J39" s="46">
        <v>8280</v>
      </c>
      <c r="K39" s="46">
        <v>0</v>
      </c>
      <c r="L39" s="46">
        <v>0</v>
      </c>
      <c r="M39" s="46">
        <v>0</v>
      </c>
      <c r="N39" s="46">
        <f t="shared" si="11"/>
        <v>7456631</v>
      </c>
      <c r="O39" s="47">
        <f t="shared" si="1"/>
        <v>124.96867667761614</v>
      </c>
      <c r="P39" s="9"/>
    </row>
    <row r="40" spans="1:119">
      <c r="A40" s="12"/>
      <c r="B40" s="44">
        <v>574</v>
      </c>
      <c r="C40" s="20" t="s">
        <v>53</v>
      </c>
      <c r="D40" s="46">
        <v>423299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423299</v>
      </c>
      <c r="O40" s="47">
        <f t="shared" si="1"/>
        <v>7.0942381175839646</v>
      </c>
      <c r="P40" s="9"/>
    </row>
    <row r="41" spans="1:119">
      <c r="A41" s="12"/>
      <c r="B41" s="44">
        <v>575</v>
      </c>
      <c r="C41" s="20" t="s">
        <v>110</v>
      </c>
      <c r="D41" s="46">
        <v>1419468</v>
      </c>
      <c r="E41" s="46">
        <v>0</v>
      </c>
      <c r="F41" s="46">
        <v>0</v>
      </c>
      <c r="G41" s="46">
        <v>0</v>
      </c>
      <c r="H41" s="46">
        <v>0</v>
      </c>
      <c r="I41" s="46">
        <v>1999735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3419203</v>
      </c>
      <c r="O41" s="47">
        <f t="shared" si="1"/>
        <v>57.303797680498761</v>
      </c>
      <c r="P41" s="9"/>
    </row>
    <row r="42" spans="1:119">
      <c r="A42" s="12"/>
      <c r="B42" s="44">
        <v>579</v>
      </c>
      <c r="C42" s="20" t="s">
        <v>55</v>
      </c>
      <c r="D42" s="46">
        <v>436013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436013</v>
      </c>
      <c r="O42" s="47">
        <f t="shared" si="1"/>
        <v>7.3073171549239122</v>
      </c>
      <c r="P42" s="9"/>
    </row>
    <row r="43" spans="1:119" ht="15.75">
      <c r="A43" s="28" t="s">
        <v>111</v>
      </c>
      <c r="B43" s="29"/>
      <c r="C43" s="30"/>
      <c r="D43" s="31">
        <f t="shared" ref="D43:M43" si="12">SUM(D44:D45)</f>
        <v>8846186</v>
      </c>
      <c r="E43" s="31">
        <f t="shared" si="12"/>
        <v>508070</v>
      </c>
      <c r="F43" s="31">
        <f t="shared" si="12"/>
        <v>4234</v>
      </c>
      <c r="G43" s="31">
        <f t="shared" si="12"/>
        <v>616</v>
      </c>
      <c r="H43" s="31">
        <f t="shared" si="12"/>
        <v>0</v>
      </c>
      <c r="I43" s="31">
        <f t="shared" si="12"/>
        <v>16640012</v>
      </c>
      <c r="J43" s="31">
        <f t="shared" si="12"/>
        <v>14386013</v>
      </c>
      <c r="K43" s="31">
        <f t="shared" si="12"/>
        <v>0</v>
      </c>
      <c r="L43" s="31">
        <f t="shared" si="12"/>
        <v>0</v>
      </c>
      <c r="M43" s="31">
        <f t="shared" si="12"/>
        <v>0</v>
      </c>
      <c r="N43" s="31">
        <f t="shared" si="11"/>
        <v>40385131</v>
      </c>
      <c r="O43" s="43">
        <f t="shared" si="1"/>
        <v>676.83064624254212</v>
      </c>
      <c r="P43" s="9"/>
    </row>
    <row r="44" spans="1:119">
      <c r="A44" s="12"/>
      <c r="B44" s="44">
        <v>581</v>
      </c>
      <c r="C44" s="20" t="s">
        <v>112</v>
      </c>
      <c r="D44" s="46">
        <v>8846186</v>
      </c>
      <c r="E44" s="46">
        <v>508070</v>
      </c>
      <c r="F44" s="46">
        <v>4234</v>
      </c>
      <c r="G44" s="46">
        <v>616</v>
      </c>
      <c r="H44" s="46">
        <v>0</v>
      </c>
      <c r="I44" s="46">
        <v>16640012</v>
      </c>
      <c r="J44" s="46">
        <v>1951789</v>
      </c>
      <c r="K44" s="46">
        <v>0</v>
      </c>
      <c r="L44" s="46">
        <v>0</v>
      </c>
      <c r="M44" s="46">
        <v>0</v>
      </c>
      <c r="N44" s="46">
        <f t="shared" si="11"/>
        <v>27950907</v>
      </c>
      <c r="O44" s="47">
        <f t="shared" si="1"/>
        <v>468.44048736341085</v>
      </c>
      <c r="P44" s="9"/>
    </row>
    <row r="45" spans="1:119" ht="15.75" thickBot="1">
      <c r="A45" s="12"/>
      <c r="B45" s="44">
        <v>590</v>
      </c>
      <c r="C45" s="20" t="s">
        <v>113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12434224</v>
      </c>
      <c r="K45" s="46">
        <v>0</v>
      </c>
      <c r="L45" s="46">
        <v>0</v>
      </c>
      <c r="M45" s="46">
        <v>0</v>
      </c>
      <c r="N45" s="46">
        <f t="shared" si="11"/>
        <v>12434224</v>
      </c>
      <c r="O45" s="47">
        <f t="shared" si="1"/>
        <v>208.39015887913121</v>
      </c>
      <c r="P45" s="9"/>
    </row>
    <row r="46" spans="1:119" ht="16.5" thickBot="1">
      <c r="A46" s="14" t="s">
        <v>10</v>
      </c>
      <c r="B46" s="23"/>
      <c r="C46" s="22"/>
      <c r="D46" s="15">
        <f>SUM(D5,D14,D19,D28,D34,D37,D43)</f>
        <v>86313445</v>
      </c>
      <c r="E46" s="15">
        <f t="shared" ref="E46:M46" si="13">SUM(E5,E14,E19,E28,E34,E37,E43)</f>
        <v>12936809</v>
      </c>
      <c r="F46" s="15">
        <f t="shared" si="13"/>
        <v>3168097</v>
      </c>
      <c r="G46" s="15">
        <f t="shared" si="13"/>
        <v>616</v>
      </c>
      <c r="H46" s="15">
        <f t="shared" si="13"/>
        <v>0</v>
      </c>
      <c r="I46" s="15">
        <f t="shared" si="13"/>
        <v>213994720</v>
      </c>
      <c r="J46" s="15">
        <f t="shared" si="13"/>
        <v>16902864</v>
      </c>
      <c r="K46" s="15">
        <f t="shared" si="13"/>
        <v>23889830</v>
      </c>
      <c r="L46" s="15">
        <f t="shared" si="13"/>
        <v>0</v>
      </c>
      <c r="M46" s="15">
        <f t="shared" si="13"/>
        <v>695031</v>
      </c>
      <c r="N46" s="15">
        <f t="shared" si="11"/>
        <v>357901412</v>
      </c>
      <c r="O46" s="37">
        <f t="shared" si="1"/>
        <v>5998.2136488570086</v>
      </c>
      <c r="P46" s="6"/>
      <c r="Q46" s="2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</row>
    <row r="47" spans="1:119">
      <c r="A47" s="16"/>
      <c r="B47" s="18"/>
      <c r="C47" s="18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9"/>
    </row>
    <row r="48" spans="1:119">
      <c r="A48" s="38"/>
      <c r="B48" s="39"/>
      <c r="C48" s="39"/>
      <c r="D48" s="40"/>
      <c r="E48" s="40"/>
      <c r="F48" s="40"/>
      <c r="G48" s="40"/>
      <c r="H48" s="40"/>
      <c r="I48" s="40"/>
      <c r="J48" s="40"/>
      <c r="K48" s="40"/>
      <c r="L48" s="163" t="s">
        <v>122</v>
      </c>
      <c r="M48" s="163"/>
      <c r="N48" s="163"/>
      <c r="O48" s="41">
        <v>59668</v>
      </c>
    </row>
    <row r="49" spans="1:15">
      <c r="A49" s="164"/>
      <c r="B49" s="141"/>
      <c r="C49" s="141"/>
      <c r="D49" s="141"/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2"/>
    </row>
    <row r="50" spans="1:15" ht="15.75" customHeight="1" thickBot="1">
      <c r="A50" s="165" t="s">
        <v>63</v>
      </c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5"/>
    </row>
  </sheetData>
  <mergeCells count="10">
    <mergeCell ref="L48:N48"/>
    <mergeCell ref="A49:O49"/>
    <mergeCell ref="A50:O5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60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11729871</v>
      </c>
      <c r="E5" s="26">
        <f t="shared" si="0"/>
        <v>0</v>
      </c>
      <c r="F5" s="26">
        <f t="shared" si="0"/>
        <v>2980869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2173253</v>
      </c>
      <c r="K5" s="26">
        <f t="shared" si="0"/>
        <v>20098660</v>
      </c>
      <c r="L5" s="26">
        <f t="shared" si="0"/>
        <v>0</v>
      </c>
      <c r="M5" s="26">
        <f t="shared" si="0"/>
        <v>0</v>
      </c>
      <c r="N5" s="27">
        <f>SUM(D5:M5)</f>
        <v>36982653</v>
      </c>
      <c r="O5" s="32">
        <f t="shared" ref="O5:O45" si="1">(N5/O$47)</f>
        <v>619.26746483590091</v>
      </c>
      <c r="P5" s="6"/>
    </row>
    <row r="6" spans="1:133">
      <c r="A6" s="12"/>
      <c r="B6" s="44">
        <v>511</v>
      </c>
      <c r="C6" s="20" t="s">
        <v>19</v>
      </c>
      <c r="D6" s="46">
        <v>174917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174917</v>
      </c>
      <c r="O6" s="47">
        <f t="shared" si="1"/>
        <v>2.9289517749497658</v>
      </c>
      <c r="P6" s="9"/>
    </row>
    <row r="7" spans="1:133">
      <c r="A7" s="12"/>
      <c r="B7" s="44">
        <v>512</v>
      </c>
      <c r="C7" s="20" t="s">
        <v>20</v>
      </c>
      <c r="D7" s="46">
        <v>1467843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1088236</v>
      </c>
      <c r="K7" s="46">
        <v>0</v>
      </c>
      <c r="L7" s="46">
        <v>0</v>
      </c>
      <c r="M7" s="46">
        <v>0</v>
      </c>
      <c r="N7" s="46">
        <f t="shared" ref="N7:N13" si="2">SUM(D7:M7)</f>
        <v>2556079</v>
      </c>
      <c r="O7" s="47">
        <f t="shared" si="1"/>
        <v>42.801054922973876</v>
      </c>
      <c r="P7" s="9"/>
    </row>
    <row r="8" spans="1:133">
      <c r="A8" s="12"/>
      <c r="B8" s="44">
        <v>513</v>
      </c>
      <c r="C8" s="20" t="s">
        <v>21</v>
      </c>
      <c r="D8" s="46">
        <v>3321686</v>
      </c>
      <c r="E8" s="46">
        <v>0</v>
      </c>
      <c r="F8" s="46">
        <v>2980869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6302555</v>
      </c>
      <c r="O8" s="47">
        <f t="shared" si="1"/>
        <v>105.53508037508372</v>
      </c>
      <c r="P8" s="9"/>
    </row>
    <row r="9" spans="1:133">
      <c r="A9" s="12"/>
      <c r="B9" s="44">
        <v>514</v>
      </c>
      <c r="C9" s="20" t="s">
        <v>22</v>
      </c>
      <c r="D9" s="46">
        <v>281811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281811</v>
      </c>
      <c r="O9" s="47">
        <f t="shared" si="1"/>
        <v>4.7188713998660416</v>
      </c>
      <c r="P9" s="9"/>
    </row>
    <row r="10" spans="1:133">
      <c r="A10" s="12"/>
      <c r="B10" s="44">
        <v>515</v>
      </c>
      <c r="C10" s="20" t="s">
        <v>23</v>
      </c>
      <c r="D10" s="46">
        <v>1125024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1125024</v>
      </c>
      <c r="O10" s="47">
        <f t="shared" si="1"/>
        <v>18.838312123241796</v>
      </c>
      <c r="P10" s="9"/>
    </row>
    <row r="11" spans="1:133">
      <c r="A11" s="12"/>
      <c r="B11" s="44">
        <v>516</v>
      </c>
      <c r="C11" s="20" t="s">
        <v>65</v>
      </c>
      <c r="D11" s="46">
        <v>2231511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564985</v>
      </c>
      <c r="K11" s="46">
        <v>0</v>
      </c>
      <c r="L11" s="46">
        <v>0</v>
      </c>
      <c r="M11" s="46">
        <v>0</v>
      </c>
      <c r="N11" s="46">
        <f t="shared" si="2"/>
        <v>2796496</v>
      </c>
      <c r="O11" s="47">
        <f t="shared" si="1"/>
        <v>46.82679169457468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20098660</v>
      </c>
      <c r="L12" s="46">
        <v>0</v>
      </c>
      <c r="M12" s="46">
        <v>0</v>
      </c>
      <c r="N12" s="46">
        <f t="shared" si="2"/>
        <v>20098660</v>
      </c>
      <c r="O12" s="47">
        <f t="shared" si="1"/>
        <v>336.54822505023441</v>
      </c>
      <c r="P12" s="9"/>
    </row>
    <row r="13" spans="1:133">
      <c r="A13" s="12"/>
      <c r="B13" s="44">
        <v>519</v>
      </c>
      <c r="C13" s="20" t="s">
        <v>101</v>
      </c>
      <c r="D13" s="46">
        <v>3127079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520032</v>
      </c>
      <c r="K13" s="46">
        <v>0</v>
      </c>
      <c r="L13" s="46">
        <v>0</v>
      </c>
      <c r="M13" s="46">
        <v>0</v>
      </c>
      <c r="N13" s="46">
        <f t="shared" si="2"/>
        <v>3647111</v>
      </c>
      <c r="O13" s="47">
        <f t="shared" si="1"/>
        <v>61.070177494976555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SUM(D15:D18)</f>
        <v>45113768</v>
      </c>
      <c r="E14" s="31">
        <f t="shared" si="3"/>
        <v>0</v>
      </c>
      <c r="F14" s="31">
        <f t="shared" si="3"/>
        <v>0</v>
      </c>
      <c r="G14" s="31">
        <f t="shared" si="3"/>
        <v>42046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0" si="4">SUM(D14:M14)</f>
        <v>45155814</v>
      </c>
      <c r="O14" s="43">
        <f t="shared" si="1"/>
        <v>756.12548559946413</v>
      </c>
      <c r="P14" s="10"/>
    </row>
    <row r="15" spans="1:133">
      <c r="A15" s="12"/>
      <c r="B15" s="44">
        <v>521</v>
      </c>
      <c r="C15" s="20" t="s">
        <v>27</v>
      </c>
      <c r="D15" s="46">
        <v>26022200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26022200</v>
      </c>
      <c r="O15" s="47">
        <f t="shared" si="1"/>
        <v>435.73677160080376</v>
      </c>
      <c r="P15" s="9"/>
    </row>
    <row r="16" spans="1:133">
      <c r="A16" s="12"/>
      <c r="B16" s="44">
        <v>522</v>
      </c>
      <c r="C16" s="20" t="s">
        <v>28</v>
      </c>
      <c r="D16" s="46">
        <v>16070301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16070301</v>
      </c>
      <c r="O16" s="47">
        <f t="shared" si="1"/>
        <v>269.09412257200268</v>
      </c>
      <c r="P16" s="9"/>
    </row>
    <row r="17" spans="1:16">
      <c r="A17" s="12"/>
      <c r="B17" s="44">
        <v>524</v>
      </c>
      <c r="C17" s="20" t="s">
        <v>29</v>
      </c>
      <c r="D17" s="46">
        <v>2651296</v>
      </c>
      <c r="E17" s="46">
        <v>0</v>
      </c>
      <c r="F17" s="46">
        <v>0</v>
      </c>
      <c r="G17" s="46">
        <v>42046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2693342</v>
      </c>
      <c r="O17" s="47">
        <f t="shared" si="1"/>
        <v>45.099497655726722</v>
      </c>
      <c r="P17" s="9"/>
    </row>
    <row r="18" spans="1:16">
      <c r="A18" s="12"/>
      <c r="B18" s="44">
        <v>529</v>
      </c>
      <c r="C18" s="20" t="s">
        <v>31</v>
      </c>
      <c r="D18" s="46">
        <v>369971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369971</v>
      </c>
      <c r="O18" s="47">
        <f t="shared" si="1"/>
        <v>6.1950937709310114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SUM(D20:D27)</f>
        <v>533271</v>
      </c>
      <c r="E19" s="31">
        <f t="shared" si="5"/>
        <v>6792095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179299216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186624582</v>
      </c>
      <c r="O19" s="43">
        <f t="shared" si="1"/>
        <v>3124.9930006697923</v>
      </c>
      <c r="P19" s="10"/>
    </row>
    <row r="20" spans="1:16">
      <c r="A20" s="12"/>
      <c r="B20" s="44">
        <v>531</v>
      </c>
      <c r="C20" s="20" t="s">
        <v>33</v>
      </c>
      <c r="D20" s="46">
        <v>163538</v>
      </c>
      <c r="E20" s="46">
        <v>0</v>
      </c>
      <c r="F20" s="46">
        <v>0</v>
      </c>
      <c r="G20" s="46">
        <v>0</v>
      </c>
      <c r="H20" s="46">
        <v>0</v>
      </c>
      <c r="I20" s="46">
        <v>136853551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137017089</v>
      </c>
      <c r="O20" s="47">
        <f t="shared" si="1"/>
        <v>2294.3249999999998</v>
      </c>
      <c r="P20" s="9"/>
    </row>
    <row r="21" spans="1:16">
      <c r="A21" s="12"/>
      <c r="B21" s="44">
        <v>533</v>
      </c>
      <c r="C21" s="20" t="s">
        <v>34</v>
      </c>
      <c r="D21" s="46">
        <v>40904</v>
      </c>
      <c r="E21" s="46">
        <v>0</v>
      </c>
      <c r="F21" s="46">
        <v>0</v>
      </c>
      <c r="G21" s="46">
        <v>0</v>
      </c>
      <c r="H21" s="46">
        <v>0</v>
      </c>
      <c r="I21" s="46">
        <v>8234012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6">SUM(D21:M21)</f>
        <v>8274916</v>
      </c>
      <c r="O21" s="47">
        <f t="shared" si="1"/>
        <v>138.56188881446752</v>
      </c>
      <c r="P21" s="9"/>
    </row>
    <row r="22" spans="1:16">
      <c r="A22" s="12"/>
      <c r="B22" s="44">
        <v>534</v>
      </c>
      <c r="C22" s="20" t="s">
        <v>102</v>
      </c>
      <c r="D22" s="46">
        <v>213951</v>
      </c>
      <c r="E22" s="46">
        <v>0</v>
      </c>
      <c r="F22" s="46">
        <v>0</v>
      </c>
      <c r="G22" s="46">
        <v>0</v>
      </c>
      <c r="H22" s="46">
        <v>0</v>
      </c>
      <c r="I22" s="46">
        <v>8933088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9147039</v>
      </c>
      <c r="O22" s="47">
        <f t="shared" si="1"/>
        <v>153.16542196918954</v>
      </c>
      <c r="P22" s="9"/>
    </row>
    <row r="23" spans="1:16">
      <c r="A23" s="12"/>
      <c r="B23" s="44">
        <v>535</v>
      </c>
      <c r="C23" s="20" t="s">
        <v>36</v>
      </c>
      <c r="D23" s="46">
        <v>16543</v>
      </c>
      <c r="E23" s="46">
        <v>0</v>
      </c>
      <c r="F23" s="46">
        <v>0</v>
      </c>
      <c r="G23" s="46">
        <v>0</v>
      </c>
      <c r="H23" s="46">
        <v>0</v>
      </c>
      <c r="I23" s="46">
        <v>12355697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12372240</v>
      </c>
      <c r="O23" s="47">
        <f t="shared" si="1"/>
        <v>207.1707970529136</v>
      </c>
      <c r="P23" s="9"/>
    </row>
    <row r="24" spans="1:16">
      <c r="A24" s="12"/>
      <c r="B24" s="44">
        <v>536</v>
      </c>
      <c r="C24" s="20" t="s">
        <v>103</v>
      </c>
      <c r="D24" s="46">
        <v>43211</v>
      </c>
      <c r="E24" s="46">
        <v>0</v>
      </c>
      <c r="F24" s="46">
        <v>0</v>
      </c>
      <c r="G24" s="46">
        <v>0</v>
      </c>
      <c r="H24" s="46">
        <v>0</v>
      </c>
      <c r="I24" s="46">
        <v>9407793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9451004</v>
      </c>
      <c r="O24" s="47">
        <f t="shared" si="1"/>
        <v>158.25525787006029</v>
      </c>
      <c r="P24" s="9"/>
    </row>
    <row r="25" spans="1:16">
      <c r="A25" s="12"/>
      <c r="B25" s="44">
        <v>537</v>
      </c>
      <c r="C25" s="20" t="s">
        <v>104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46686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46686</v>
      </c>
      <c r="O25" s="47">
        <f t="shared" si="1"/>
        <v>0.78174815807099796</v>
      </c>
      <c r="P25" s="9"/>
    </row>
    <row r="26" spans="1:16">
      <c r="A26" s="12"/>
      <c r="B26" s="44">
        <v>538</v>
      </c>
      <c r="C26" s="20" t="s">
        <v>105</v>
      </c>
      <c r="D26" s="46">
        <v>52036</v>
      </c>
      <c r="E26" s="46">
        <v>6792095</v>
      </c>
      <c r="F26" s="46">
        <v>0</v>
      </c>
      <c r="G26" s="46">
        <v>0</v>
      </c>
      <c r="H26" s="46">
        <v>0</v>
      </c>
      <c r="I26" s="46">
        <v>772674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7616805</v>
      </c>
      <c r="O26" s="47">
        <f t="shared" si="1"/>
        <v>127.54194574681848</v>
      </c>
      <c r="P26" s="9"/>
    </row>
    <row r="27" spans="1:16">
      <c r="A27" s="12"/>
      <c r="B27" s="44">
        <v>539</v>
      </c>
      <c r="C27" s="20" t="s">
        <v>40</v>
      </c>
      <c r="D27" s="46">
        <v>3088</v>
      </c>
      <c r="E27" s="46">
        <v>0</v>
      </c>
      <c r="F27" s="46">
        <v>0</v>
      </c>
      <c r="G27" s="46">
        <v>0</v>
      </c>
      <c r="H27" s="46">
        <v>0</v>
      </c>
      <c r="I27" s="46">
        <v>2695715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2698803</v>
      </c>
      <c r="O27" s="47">
        <f t="shared" si="1"/>
        <v>45.190941058271939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SUM(D29:D33)</f>
        <v>9113027</v>
      </c>
      <c r="E28" s="31">
        <f t="shared" si="7"/>
        <v>5428391</v>
      </c>
      <c r="F28" s="31">
        <f t="shared" si="7"/>
        <v>0</v>
      </c>
      <c r="G28" s="31">
        <f t="shared" si="7"/>
        <v>156750</v>
      </c>
      <c r="H28" s="31">
        <f t="shared" si="7"/>
        <v>0</v>
      </c>
      <c r="I28" s="31">
        <f t="shared" si="7"/>
        <v>4897649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6" si="8">SUM(D28:M28)</f>
        <v>19595817</v>
      </c>
      <c r="O28" s="43">
        <f t="shared" si="1"/>
        <v>328.12821500334894</v>
      </c>
      <c r="P28" s="10"/>
    </row>
    <row r="29" spans="1:16">
      <c r="A29" s="12"/>
      <c r="B29" s="44">
        <v>541</v>
      </c>
      <c r="C29" s="20" t="s">
        <v>106</v>
      </c>
      <c r="D29" s="46">
        <v>4541663</v>
      </c>
      <c r="E29" s="46">
        <v>5428391</v>
      </c>
      <c r="F29" s="46">
        <v>0</v>
      </c>
      <c r="G29" s="46">
        <v>156750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10126804</v>
      </c>
      <c r="O29" s="47">
        <f t="shared" si="1"/>
        <v>169.57139986604153</v>
      </c>
      <c r="P29" s="9"/>
    </row>
    <row r="30" spans="1:16">
      <c r="A30" s="12"/>
      <c r="B30" s="44">
        <v>542</v>
      </c>
      <c r="C30" s="20" t="s">
        <v>43</v>
      </c>
      <c r="D30" s="46">
        <v>12910</v>
      </c>
      <c r="E30" s="46">
        <v>0</v>
      </c>
      <c r="F30" s="46">
        <v>0</v>
      </c>
      <c r="G30" s="46">
        <v>0</v>
      </c>
      <c r="H30" s="46">
        <v>0</v>
      </c>
      <c r="I30" s="46">
        <v>1838266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1851176</v>
      </c>
      <c r="O30" s="47">
        <f t="shared" si="1"/>
        <v>30.99758874748828</v>
      </c>
      <c r="P30" s="9"/>
    </row>
    <row r="31" spans="1:16">
      <c r="A31" s="12"/>
      <c r="B31" s="44">
        <v>544</v>
      </c>
      <c r="C31" s="20" t="s">
        <v>107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3059383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3059383</v>
      </c>
      <c r="O31" s="47">
        <f t="shared" si="1"/>
        <v>51.228784326858673</v>
      </c>
      <c r="P31" s="9"/>
    </row>
    <row r="32" spans="1:16">
      <c r="A32" s="12"/>
      <c r="B32" s="44">
        <v>545</v>
      </c>
      <c r="C32" s="20" t="s">
        <v>73</v>
      </c>
      <c r="D32" s="46">
        <v>3473235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3473235</v>
      </c>
      <c r="O32" s="47">
        <f t="shared" si="1"/>
        <v>58.158657066309445</v>
      </c>
      <c r="P32" s="9"/>
    </row>
    <row r="33" spans="1:119">
      <c r="A33" s="12"/>
      <c r="B33" s="44">
        <v>549</v>
      </c>
      <c r="C33" s="20" t="s">
        <v>108</v>
      </c>
      <c r="D33" s="46">
        <v>1085219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1085219</v>
      </c>
      <c r="O33" s="47">
        <f t="shared" si="1"/>
        <v>18.171784996651038</v>
      </c>
      <c r="P33" s="9"/>
    </row>
    <row r="34" spans="1:119" ht="15.75">
      <c r="A34" s="28" t="s">
        <v>46</v>
      </c>
      <c r="B34" s="29"/>
      <c r="C34" s="30"/>
      <c r="D34" s="31">
        <f t="shared" ref="D34:M34" si="9">SUM(D35:D36)</f>
        <v>2499626</v>
      </c>
      <c r="E34" s="31">
        <f t="shared" si="9"/>
        <v>354085</v>
      </c>
      <c r="F34" s="31">
        <f t="shared" si="9"/>
        <v>0</v>
      </c>
      <c r="G34" s="31">
        <f t="shared" si="9"/>
        <v>4500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3229342</v>
      </c>
      <c r="N34" s="31">
        <f t="shared" si="8"/>
        <v>6087553</v>
      </c>
      <c r="O34" s="43">
        <f t="shared" si="1"/>
        <v>101.93491292699264</v>
      </c>
      <c r="P34" s="10"/>
    </row>
    <row r="35" spans="1:119">
      <c r="A35" s="13"/>
      <c r="B35" s="45">
        <v>554</v>
      </c>
      <c r="C35" s="21" t="s">
        <v>47</v>
      </c>
      <c r="D35" s="46">
        <v>681054</v>
      </c>
      <c r="E35" s="46">
        <v>0</v>
      </c>
      <c r="F35" s="46">
        <v>0</v>
      </c>
      <c r="G35" s="46">
        <v>4500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974017</v>
      </c>
      <c r="N35" s="46">
        <f t="shared" si="8"/>
        <v>1659571</v>
      </c>
      <c r="O35" s="47">
        <f t="shared" si="1"/>
        <v>27.789199598124583</v>
      </c>
      <c r="P35" s="9"/>
    </row>
    <row r="36" spans="1:119">
      <c r="A36" s="13"/>
      <c r="B36" s="45">
        <v>559</v>
      </c>
      <c r="C36" s="21" t="s">
        <v>48</v>
      </c>
      <c r="D36" s="46">
        <v>1818572</v>
      </c>
      <c r="E36" s="46">
        <v>354085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2255325</v>
      </c>
      <c r="N36" s="46">
        <f t="shared" si="8"/>
        <v>4427982</v>
      </c>
      <c r="O36" s="47">
        <f t="shared" si="1"/>
        <v>74.145713328868055</v>
      </c>
      <c r="P36" s="9"/>
    </row>
    <row r="37" spans="1:119" ht="15.75">
      <c r="A37" s="28" t="s">
        <v>51</v>
      </c>
      <c r="B37" s="29"/>
      <c r="C37" s="30"/>
      <c r="D37" s="31">
        <f t="shared" ref="D37:M37" si="10">SUM(D38:D41)</f>
        <v>7024317</v>
      </c>
      <c r="E37" s="31">
        <f t="shared" si="10"/>
        <v>0</v>
      </c>
      <c r="F37" s="31">
        <f t="shared" si="10"/>
        <v>0</v>
      </c>
      <c r="G37" s="31">
        <f t="shared" si="10"/>
        <v>591364</v>
      </c>
      <c r="H37" s="31">
        <f t="shared" si="10"/>
        <v>0</v>
      </c>
      <c r="I37" s="31">
        <f t="shared" si="10"/>
        <v>1944324</v>
      </c>
      <c r="J37" s="31">
        <f t="shared" si="10"/>
        <v>0</v>
      </c>
      <c r="K37" s="31">
        <f t="shared" si="10"/>
        <v>0</v>
      </c>
      <c r="L37" s="31">
        <f t="shared" si="10"/>
        <v>0</v>
      </c>
      <c r="M37" s="31">
        <f t="shared" si="10"/>
        <v>0</v>
      </c>
      <c r="N37" s="31">
        <f t="shared" ref="N37:N45" si="11">SUM(D37:M37)</f>
        <v>9560005</v>
      </c>
      <c r="O37" s="43">
        <f t="shared" si="1"/>
        <v>160.08045880776959</v>
      </c>
      <c r="P37" s="9"/>
    </row>
    <row r="38" spans="1:119">
      <c r="A38" s="12"/>
      <c r="B38" s="44">
        <v>572</v>
      </c>
      <c r="C38" s="20" t="s">
        <v>109</v>
      </c>
      <c r="D38" s="46">
        <v>4805549</v>
      </c>
      <c r="E38" s="46">
        <v>0</v>
      </c>
      <c r="F38" s="46">
        <v>0</v>
      </c>
      <c r="G38" s="46">
        <v>591364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5396913</v>
      </c>
      <c r="O38" s="47">
        <f t="shared" si="1"/>
        <v>90.370277963831214</v>
      </c>
      <c r="P38" s="9"/>
    </row>
    <row r="39" spans="1:119">
      <c r="A39" s="12"/>
      <c r="B39" s="44">
        <v>574</v>
      </c>
      <c r="C39" s="20" t="s">
        <v>53</v>
      </c>
      <c r="D39" s="46">
        <v>507596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507596</v>
      </c>
      <c r="O39" s="47">
        <f t="shared" si="1"/>
        <v>8.4995981245813805</v>
      </c>
      <c r="P39" s="9"/>
    </row>
    <row r="40" spans="1:119">
      <c r="A40" s="12"/>
      <c r="B40" s="44">
        <v>575</v>
      </c>
      <c r="C40" s="20" t="s">
        <v>110</v>
      </c>
      <c r="D40" s="46">
        <v>1360359</v>
      </c>
      <c r="E40" s="46">
        <v>0</v>
      </c>
      <c r="F40" s="46">
        <v>0</v>
      </c>
      <c r="G40" s="46">
        <v>0</v>
      </c>
      <c r="H40" s="46">
        <v>0</v>
      </c>
      <c r="I40" s="46">
        <v>1944324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3304683</v>
      </c>
      <c r="O40" s="47">
        <f t="shared" si="1"/>
        <v>55.336286001339587</v>
      </c>
      <c r="P40" s="9"/>
    </row>
    <row r="41" spans="1:119">
      <c r="A41" s="12"/>
      <c r="B41" s="44">
        <v>579</v>
      </c>
      <c r="C41" s="20" t="s">
        <v>55</v>
      </c>
      <c r="D41" s="46">
        <v>350813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350813</v>
      </c>
      <c r="O41" s="47">
        <f t="shared" si="1"/>
        <v>5.8742967180174146</v>
      </c>
      <c r="P41" s="9"/>
    </row>
    <row r="42" spans="1:119" ht="15.75">
      <c r="A42" s="28" t="s">
        <v>111</v>
      </c>
      <c r="B42" s="29"/>
      <c r="C42" s="30"/>
      <c r="D42" s="31">
        <f t="shared" ref="D42:M42" si="12">SUM(D43:D44)</f>
        <v>5582520</v>
      </c>
      <c r="E42" s="31">
        <f t="shared" si="12"/>
        <v>590186</v>
      </c>
      <c r="F42" s="31">
        <f t="shared" si="12"/>
        <v>13288</v>
      </c>
      <c r="G42" s="31">
        <f t="shared" si="12"/>
        <v>0</v>
      </c>
      <c r="H42" s="31">
        <f t="shared" si="12"/>
        <v>0</v>
      </c>
      <c r="I42" s="31">
        <f t="shared" si="12"/>
        <v>14874705</v>
      </c>
      <c r="J42" s="31">
        <f t="shared" si="12"/>
        <v>16807997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 t="shared" si="11"/>
        <v>37868696</v>
      </c>
      <c r="O42" s="43">
        <f t="shared" si="1"/>
        <v>634.10408573342261</v>
      </c>
      <c r="P42" s="9"/>
    </row>
    <row r="43" spans="1:119">
      <c r="A43" s="12"/>
      <c r="B43" s="44">
        <v>581</v>
      </c>
      <c r="C43" s="20" t="s">
        <v>112</v>
      </c>
      <c r="D43" s="46">
        <v>5582520</v>
      </c>
      <c r="E43" s="46">
        <v>590186</v>
      </c>
      <c r="F43" s="46">
        <v>13288</v>
      </c>
      <c r="G43" s="46">
        <v>0</v>
      </c>
      <c r="H43" s="46">
        <v>0</v>
      </c>
      <c r="I43" s="46">
        <v>14874705</v>
      </c>
      <c r="J43" s="46">
        <v>9642</v>
      </c>
      <c r="K43" s="46">
        <v>0</v>
      </c>
      <c r="L43" s="46">
        <v>0</v>
      </c>
      <c r="M43" s="46">
        <v>0</v>
      </c>
      <c r="N43" s="46">
        <f t="shared" si="11"/>
        <v>21070341</v>
      </c>
      <c r="O43" s="47">
        <f t="shared" si="1"/>
        <v>352.81883791024785</v>
      </c>
      <c r="P43" s="9"/>
    </row>
    <row r="44" spans="1:119" ht="15.75" thickBot="1">
      <c r="A44" s="12"/>
      <c r="B44" s="44">
        <v>590</v>
      </c>
      <c r="C44" s="20" t="s">
        <v>113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16798355</v>
      </c>
      <c r="K44" s="46">
        <v>0</v>
      </c>
      <c r="L44" s="46">
        <v>0</v>
      </c>
      <c r="M44" s="46">
        <v>0</v>
      </c>
      <c r="N44" s="46">
        <f t="shared" si="11"/>
        <v>16798355</v>
      </c>
      <c r="O44" s="47">
        <f t="shared" si="1"/>
        <v>281.28524782317481</v>
      </c>
      <c r="P44" s="9"/>
    </row>
    <row r="45" spans="1:119" ht="16.5" thickBot="1">
      <c r="A45" s="14" t="s">
        <v>10</v>
      </c>
      <c r="B45" s="23"/>
      <c r="C45" s="22"/>
      <c r="D45" s="15">
        <f>SUM(D5,D14,D19,D28,D34,D37,D42)</f>
        <v>81596400</v>
      </c>
      <c r="E45" s="15">
        <f t="shared" ref="E45:M45" si="13">SUM(E5,E14,E19,E28,E34,E37,E42)</f>
        <v>13164757</v>
      </c>
      <c r="F45" s="15">
        <f t="shared" si="13"/>
        <v>2994157</v>
      </c>
      <c r="G45" s="15">
        <f t="shared" si="13"/>
        <v>794660</v>
      </c>
      <c r="H45" s="15">
        <f t="shared" si="13"/>
        <v>0</v>
      </c>
      <c r="I45" s="15">
        <f t="shared" si="13"/>
        <v>201015894</v>
      </c>
      <c r="J45" s="15">
        <f t="shared" si="13"/>
        <v>18981250</v>
      </c>
      <c r="K45" s="15">
        <f t="shared" si="13"/>
        <v>20098660</v>
      </c>
      <c r="L45" s="15">
        <f t="shared" si="13"/>
        <v>0</v>
      </c>
      <c r="M45" s="15">
        <f t="shared" si="13"/>
        <v>3229342</v>
      </c>
      <c r="N45" s="15">
        <f t="shared" si="11"/>
        <v>341875120</v>
      </c>
      <c r="O45" s="37">
        <f t="shared" si="1"/>
        <v>5724.6336235766912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38"/>
      <c r="B47" s="39"/>
      <c r="C47" s="39"/>
      <c r="D47" s="40"/>
      <c r="E47" s="40"/>
      <c r="F47" s="40"/>
      <c r="G47" s="40"/>
      <c r="H47" s="40"/>
      <c r="I47" s="40"/>
      <c r="J47" s="40"/>
      <c r="K47" s="40"/>
      <c r="L47" s="163" t="s">
        <v>120</v>
      </c>
      <c r="M47" s="163"/>
      <c r="N47" s="163"/>
      <c r="O47" s="41">
        <v>59720</v>
      </c>
    </row>
    <row r="48" spans="1:119">
      <c r="A48" s="164"/>
      <c r="B48" s="141"/>
      <c r="C48" s="141"/>
      <c r="D48" s="141"/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2"/>
    </row>
    <row r="49" spans="1:15" ht="15.75" customHeight="1" thickBot="1">
      <c r="A49" s="165" t="s">
        <v>63</v>
      </c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5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60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12174246</v>
      </c>
      <c r="E5" s="26">
        <f t="shared" si="0"/>
        <v>0</v>
      </c>
      <c r="F5" s="26">
        <f t="shared" si="0"/>
        <v>24820624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2087568</v>
      </c>
      <c r="K5" s="26">
        <f t="shared" si="0"/>
        <v>22341182</v>
      </c>
      <c r="L5" s="26">
        <f t="shared" si="0"/>
        <v>0</v>
      </c>
      <c r="M5" s="26">
        <f t="shared" si="0"/>
        <v>377153</v>
      </c>
      <c r="N5" s="27">
        <f>SUM(D5:M5)</f>
        <v>61800773</v>
      </c>
      <c r="O5" s="32">
        <f t="shared" ref="O5:O44" si="1">(N5/O$46)</f>
        <v>1059.0484619998285</v>
      </c>
      <c r="P5" s="6"/>
    </row>
    <row r="6" spans="1:133">
      <c r="A6" s="12"/>
      <c r="B6" s="44">
        <v>511</v>
      </c>
      <c r="C6" s="20" t="s">
        <v>19</v>
      </c>
      <c r="D6" s="46">
        <v>468941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468941</v>
      </c>
      <c r="O6" s="47">
        <f t="shared" si="1"/>
        <v>8.0360037700282749</v>
      </c>
      <c r="P6" s="9"/>
    </row>
    <row r="7" spans="1:133">
      <c r="A7" s="12"/>
      <c r="B7" s="44">
        <v>512</v>
      </c>
      <c r="C7" s="20" t="s">
        <v>20</v>
      </c>
      <c r="D7" s="46">
        <v>1210634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999927</v>
      </c>
      <c r="K7" s="46">
        <v>0</v>
      </c>
      <c r="L7" s="46">
        <v>0</v>
      </c>
      <c r="M7" s="46">
        <v>0</v>
      </c>
      <c r="N7" s="46">
        <f t="shared" ref="N7:N13" si="2">SUM(D7:M7)</f>
        <v>2210561</v>
      </c>
      <c r="O7" s="47">
        <f t="shared" si="1"/>
        <v>37.881261245822976</v>
      </c>
      <c r="P7" s="9"/>
    </row>
    <row r="8" spans="1:133">
      <c r="A8" s="12"/>
      <c r="B8" s="44">
        <v>513</v>
      </c>
      <c r="C8" s="20" t="s">
        <v>21</v>
      </c>
      <c r="D8" s="46">
        <v>3410432</v>
      </c>
      <c r="E8" s="46">
        <v>0</v>
      </c>
      <c r="F8" s="46">
        <v>24820624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28231056</v>
      </c>
      <c r="O8" s="47">
        <f t="shared" si="1"/>
        <v>483.78126981406905</v>
      </c>
      <c r="P8" s="9"/>
    </row>
    <row r="9" spans="1:133">
      <c r="A9" s="12"/>
      <c r="B9" s="44">
        <v>514</v>
      </c>
      <c r="C9" s="20" t="s">
        <v>22</v>
      </c>
      <c r="D9" s="46">
        <v>367731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367731</v>
      </c>
      <c r="O9" s="47">
        <f t="shared" si="1"/>
        <v>6.3016193985091249</v>
      </c>
      <c r="P9" s="9"/>
    </row>
    <row r="10" spans="1:133">
      <c r="A10" s="12"/>
      <c r="B10" s="44">
        <v>515</v>
      </c>
      <c r="C10" s="20" t="s">
        <v>23</v>
      </c>
      <c r="D10" s="46">
        <v>994649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994649</v>
      </c>
      <c r="O10" s="47">
        <f t="shared" si="1"/>
        <v>17.044794790506383</v>
      </c>
      <c r="P10" s="9"/>
    </row>
    <row r="11" spans="1:133">
      <c r="A11" s="12"/>
      <c r="B11" s="44">
        <v>516</v>
      </c>
      <c r="C11" s="20" t="s">
        <v>65</v>
      </c>
      <c r="D11" s="46">
        <v>2239549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513321</v>
      </c>
      <c r="K11" s="46">
        <v>0</v>
      </c>
      <c r="L11" s="46">
        <v>0</v>
      </c>
      <c r="M11" s="46">
        <v>0</v>
      </c>
      <c r="N11" s="46">
        <f t="shared" si="2"/>
        <v>2752870</v>
      </c>
      <c r="O11" s="47">
        <f t="shared" si="1"/>
        <v>47.17453517265016</v>
      </c>
      <c r="P11" s="9"/>
    </row>
    <row r="12" spans="1:133">
      <c r="A12" s="12"/>
      <c r="B12" s="44">
        <v>518</v>
      </c>
      <c r="C12" s="20" t="s">
        <v>24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22341182</v>
      </c>
      <c r="L12" s="46">
        <v>0</v>
      </c>
      <c r="M12" s="46">
        <v>0</v>
      </c>
      <c r="N12" s="46">
        <f t="shared" si="2"/>
        <v>22341182</v>
      </c>
      <c r="O12" s="47">
        <f t="shared" si="1"/>
        <v>382.84949018935822</v>
      </c>
      <c r="P12" s="9"/>
    </row>
    <row r="13" spans="1:133">
      <c r="A13" s="12"/>
      <c r="B13" s="44">
        <v>519</v>
      </c>
      <c r="C13" s="20" t="s">
        <v>101</v>
      </c>
      <c r="D13" s="46">
        <v>3482310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574320</v>
      </c>
      <c r="K13" s="46">
        <v>0</v>
      </c>
      <c r="L13" s="46">
        <v>0</v>
      </c>
      <c r="M13" s="46">
        <v>377153</v>
      </c>
      <c r="N13" s="46">
        <f t="shared" si="2"/>
        <v>4433783</v>
      </c>
      <c r="O13" s="47">
        <f t="shared" si="1"/>
        <v>75.97948761888442</v>
      </c>
      <c r="P13" s="9"/>
    </row>
    <row r="14" spans="1:133" ht="15.75">
      <c r="A14" s="28" t="s">
        <v>26</v>
      </c>
      <c r="B14" s="29"/>
      <c r="C14" s="30"/>
      <c r="D14" s="31">
        <f t="shared" ref="D14:M14" si="3">SUM(D15:D18)</f>
        <v>42770374</v>
      </c>
      <c r="E14" s="31">
        <f t="shared" si="3"/>
        <v>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0" si="4">SUM(D14:M14)</f>
        <v>42770374</v>
      </c>
      <c r="O14" s="43">
        <f t="shared" si="1"/>
        <v>732.93417873361318</v>
      </c>
      <c r="P14" s="10"/>
    </row>
    <row r="15" spans="1:133">
      <c r="A15" s="12"/>
      <c r="B15" s="44">
        <v>521</v>
      </c>
      <c r="C15" s="20" t="s">
        <v>27</v>
      </c>
      <c r="D15" s="46">
        <v>25754511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25754511</v>
      </c>
      <c r="O15" s="47">
        <f t="shared" si="1"/>
        <v>441.34197583754604</v>
      </c>
      <c r="P15" s="9"/>
    </row>
    <row r="16" spans="1:133">
      <c r="A16" s="12"/>
      <c r="B16" s="44">
        <v>522</v>
      </c>
      <c r="C16" s="20" t="s">
        <v>28</v>
      </c>
      <c r="D16" s="46">
        <v>14538606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14538606</v>
      </c>
      <c r="O16" s="47">
        <f t="shared" si="1"/>
        <v>249.14070773712621</v>
      </c>
      <c r="P16" s="9"/>
    </row>
    <row r="17" spans="1:16">
      <c r="A17" s="12"/>
      <c r="B17" s="44">
        <v>524</v>
      </c>
      <c r="C17" s="20" t="s">
        <v>29</v>
      </c>
      <c r="D17" s="46">
        <v>2131205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2131205</v>
      </c>
      <c r="O17" s="47">
        <f t="shared" si="1"/>
        <v>36.521377773969668</v>
      </c>
      <c r="P17" s="9"/>
    </row>
    <row r="18" spans="1:16">
      <c r="A18" s="12"/>
      <c r="B18" s="44">
        <v>529</v>
      </c>
      <c r="C18" s="20" t="s">
        <v>31</v>
      </c>
      <c r="D18" s="46">
        <v>346052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346052</v>
      </c>
      <c r="O18" s="47">
        <f t="shared" si="1"/>
        <v>5.9301173849712967</v>
      </c>
      <c r="P18" s="9"/>
    </row>
    <row r="19" spans="1:16" ht="15.75">
      <c r="A19" s="28" t="s">
        <v>32</v>
      </c>
      <c r="B19" s="29"/>
      <c r="C19" s="30"/>
      <c r="D19" s="31">
        <f t="shared" ref="D19:M19" si="5">SUM(D20:D27)</f>
        <v>178338</v>
      </c>
      <c r="E19" s="31">
        <f t="shared" si="5"/>
        <v>4261996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171820819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176261153</v>
      </c>
      <c r="O19" s="43">
        <f t="shared" si="1"/>
        <v>3020.497866506726</v>
      </c>
      <c r="P19" s="10"/>
    </row>
    <row r="20" spans="1:16">
      <c r="A20" s="12"/>
      <c r="B20" s="44">
        <v>531</v>
      </c>
      <c r="C20" s="20" t="s">
        <v>33</v>
      </c>
      <c r="D20" s="46">
        <v>35102</v>
      </c>
      <c r="E20" s="46">
        <v>0</v>
      </c>
      <c r="F20" s="46">
        <v>0</v>
      </c>
      <c r="G20" s="46">
        <v>0</v>
      </c>
      <c r="H20" s="46">
        <v>0</v>
      </c>
      <c r="I20" s="46">
        <v>131607209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131642311</v>
      </c>
      <c r="O20" s="47">
        <f t="shared" si="1"/>
        <v>2255.8874303830007</v>
      </c>
      <c r="P20" s="9"/>
    </row>
    <row r="21" spans="1:16">
      <c r="A21" s="12"/>
      <c r="B21" s="44">
        <v>533</v>
      </c>
      <c r="C21" s="20" t="s">
        <v>34</v>
      </c>
      <c r="D21" s="46">
        <v>21570</v>
      </c>
      <c r="E21" s="46">
        <v>0</v>
      </c>
      <c r="F21" s="46">
        <v>0</v>
      </c>
      <c r="G21" s="46">
        <v>0</v>
      </c>
      <c r="H21" s="46">
        <v>0</v>
      </c>
      <c r="I21" s="46">
        <v>5802681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7" si="6">SUM(D21:M21)</f>
        <v>5824251</v>
      </c>
      <c r="O21" s="47">
        <f t="shared" si="1"/>
        <v>99.807231599691548</v>
      </c>
      <c r="P21" s="9"/>
    </row>
    <row r="22" spans="1:16">
      <c r="A22" s="12"/>
      <c r="B22" s="44">
        <v>534</v>
      </c>
      <c r="C22" s="20" t="s">
        <v>102</v>
      </c>
      <c r="D22" s="46">
        <v>75642</v>
      </c>
      <c r="E22" s="46">
        <v>0</v>
      </c>
      <c r="F22" s="46">
        <v>0</v>
      </c>
      <c r="G22" s="46">
        <v>0</v>
      </c>
      <c r="H22" s="46">
        <v>0</v>
      </c>
      <c r="I22" s="46">
        <v>8218564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8294206</v>
      </c>
      <c r="O22" s="47">
        <f t="shared" si="1"/>
        <v>142.1335960928798</v>
      </c>
      <c r="P22" s="9"/>
    </row>
    <row r="23" spans="1:16">
      <c r="A23" s="12"/>
      <c r="B23" s="44">
        <v>535</v>
      </c>
      <c r="C23" s="20" t="s">
        <v>36</v>
      </c>
      <c r="D23" s="46">
        <v>9369</v>
      </c>
      <c r="E23" s="46">
        <v>0</v>
      </c>
      <c r="F23" s="46">
        <v>0</v>
      </c>
      <c r="G23" s="46">
        <v>0</v>
      </c>
      <c r="H23" s="46">
        <v>0</v>
      </c>
      <c r="I23" s="46">
        <v>12595098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12604467</v>
      </c>
      <c r="O23" s="47">
        <f t="shared" si="1"/>
        <v>215.99634992716992</v>
      </c>
      <c r="P23" s="9"/>
    </row>
    <row r="24" spans="1:16">
      <c r="A24" s="12"/>
      <c r="B24" s="44">
        <v>536</v>
      </c>
      <c r="C24" s="20" t="s">
        <v>103</v>
      </c>
      <c r="D24" s="46">
        <v>435</v>
      </c>
      <c r="E24" s="46">
        <v>0</v>
      </c>
      <c r="F24" s="46">
        <v>0</v>
      </c>
      <c r="G24" s="46">
        <v>0</v>
      </c>
      <c r="H24" s="46">
        <v>0</v>
      </c>
      <c r="I24" s="46">
        <v>11037130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11037565</v>
      </c>
      <c r="O24" s="47">
        <f t="shared" si="1"/>
        <v>189.14514608859565</v>
      </c>
      <c r="P24" s="9"/>
    </row>
    <row r="25" spans="1:16">
      <c r="A25" s="12"/>
      <c r="B25" s="44">
        <v>537</v>
      </c>
      <c r="C25" s="20" t="s">
        <v>104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87849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87849</v>
      </c>
      <c r="O25" s="47">
        <f t="shared" si="1"/>
        <v>1.5054236997686574</v>
      </c>
      <c r="P25" s="9"/>
    </row>
    <row r="26" spans="1:16">
      <c r="A26" s="12"/>
      <c r="B26" s="44">
        <v>538</v>
      </c>
      <c r="C26" s="20" t="s">
        <v>105</v>
      </c>
      <c r="D26" s="46">
        <v>20710</v>
      </c>
      <c r="E26" s="46">
        <v>4261996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4282706</v>
      </c>
      <c r="O26" s="47">
        <f t="shared" si="1"/>
        <v>73.390557792819806</v>
      </c>
      <c r="P26" s="9"/>
    </row>
    <row r="27" spans="1:16">
      <c r="A27" s="12"/>
      <c r="B27" s="44">
        <v>539</v>
      </c>
      <c r="C27" s="20" t="s">
        <v>40</v>
      </c>
      <c r="D27" s="46">
        <v>15510</v>
      </c>
      <c r="E27" s="46">
        <v>0</v>
      </c>
      <c r="F27" s="46">
        <v>0</v>
      </c>
      <c r="G27" s="46">
        <v>0</v>
      </c>
      <c r="H27" s="46">
        <v>0</v>
      </c>
      <c r="I27" s="46">
        <v>2472288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2487798</v>
      </c>
      <c r="O27" s="47">
        <f t="shared" si="1"/>
        <v>42.632130922800101</v>
      </c>
      <c r="P27" s="9"/>
    </row>
    <row r="28" spans="1:16" ht="15.75">
      <c r="A28" s="28" t="s">
        <v>41</v>
      </c>
      <c r="B28" s="29"/>
      <c r="C28" s="30"/>
      <c r="D28" s="31">
        <f t="shared" ref="D28:M28" si="7">SUM(D29:D32)</f>
        <v>3372914</v>
      </c>
      <c r="E28" s="31">
        <f t="shared" si="7"/>
        <v>6700419</v>
      </c>
      <c r="F28" s="31">
        <f t="shared" si="7"/>
        <v>0</v>
      </c>
      <c r="G28" s="31">
        <f t="shared" si="7"/>
        <v>354286</v>
      </c>
      <c r="H28" s="31">
        <f t="shared" si="7"/>
        <v>0</v>
      </c>
      <c r="I28" s="31">
        <f t="shared" si="7"/>
        <v>4932362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5" si="8">SUM(D28:M28)</f>
        <v>15359981</v>
      </c>
      <c r="O28" s="43">
        <f t="shared" si="1"/>
        <v>263.21619398509125</v>
      </c>
      <c r="P28" s="10"/>
    </row>
    <row r="29" spans="1:16">
      <c r="A29" s="12"/>
      <c r="B29" s="44">
        <v>541</v>
      </c>
      <c r="C29" s="20" t="s">
        <v>106</v>
      </c>
      <c r="D29" s="46">
        <v>2444399</v>
      </c>
      <c r="E29" s="46">
        <v>6700419</v>
      </c>
      <c r="F29" s="46">
        <v>0</v>
      </c>
      <c r="G29" s="46">
        <v>354286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9499104</v>
      </c>
      <c r="O29" s="47">
        <f t="shared" si="1"/>
        <v>162.78132122354555</v>
      </c>
      <c r="P29" s="9"/>
    </row>
    <row r="30" spans="1:16">
      <c r="A30" s="12"/>
      <c r="B30" s="44">
        <v>542</v>
      </c>
      <c r="C30" s="20" t="s">
        <v>43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1718391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1718391</v>
      </c>
      <c r="O30" s="47">
        <f t="shared" si="1"/>
        <v>29.447193899408791</v>
      </c>
      <c r="P30" s="9"/>
    </row>
    <row r="31" spans="1:16">
      <c r="A31" s="12"/>
      <c r="B31" s="44">
        <v>544</v>
      </c>
      <c r="C31" s="20" t="s">
        <v>107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3213971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3213971</v>
      </c>
      <c r="O31" s="47">
        <f t="shared" si="1"/>
        <v>55.076188844143601</v>
      </c>
      <c r="P31" s="9"/>
    </row>
    <row r="32" spans="1:16">
      <c r="A32" s="12"/>
      <c r="B32" s="44">
        <v>549</v>
      </c>
      <c r="C32" s="20" t="s">
        <v>108</v>
      </c>
      <c r="D32" s="46">
        <v>928515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928515</v>
      </c>
      <c r="O32" s="47">
        <f t="shared" si="1"/>
        <v>15.911490017993318</v>
      </c>
      <c r="P32" s="9"/>
    </row>
    <row r="33" spans="1:119" ht="15.75">
      <c r="A33" s="28" t="s">
        <v>46</v>
      </c>
      <c r="B33" s="29"/>
      <c r="C33" s="30"/>
      <c r="D33" s="31">
        <f t="shared" ref="D33:M33" si="9">SUM(D34:D35)</f>
        <v>2276677</v>
      </c>
      <c r="E33" s="31">
        <f t="shared" si="9"/>
        <v>194495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2250</v>
      </c>
      <c r="N33" s="31">
        <f t="shared" si="8"/>
        <v>2473422</v>
      </c>
      <c r="O33" s="43">
        <f t="shared" si="1"/>
        <v>42.385776711507155</v>
      </c>
      <c r="P33" s="10"/>
    </row>
    <row r="34" spans="1:119">
      <c r="A34" s="13"/>
      <c r="B34" s="45">
        <v>554</v>
      </c>
      <c r="C34" s="21" t="s">
        <v>47</v>
      </c>
      <c r="D34" s="46">
        <v>618966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618966</v>
      </c>
      <c r="O34" s="47">
        <f t="shared" si="1"/>
        <v>10.606906006340502</v>
      </c>
      <c r="P34" s="9"/>
    </row>
    <row r="35" spans="1:119">
      <c r="A35" s="13"/>
      <c r="B35" s="45">
        <v>559</v>
      </c>
      <c r="C35" s="21" t="s">
        <v>48</v>
      </c>
      <c r="D35" s="46">
        <v>1657711</v>
      </c>
      <c r="E35" s="46">
        <v>194495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2250</v>
      </c>
      <c r="N35" s="46">
        <f t="shared" si="8"/>
        <v>1854456</v>
      </c>
      <c r="O35" s="47">
        <f t="shared" si="1"/>
        <v>31.778870705166653</v>
      </c>
      <c r="P35" s="9"/>
    </row>
    <row r="36" spans="1:119" ht="15.75">
      <c r="A36" s="28" t="s">
        <v>51</v>
      </c>
      <c r="B36" s="29"/>
      <c r="C36" s="30"/>
      <c r="D36" s="31">
        <f t="shared" ref="D36:M36" si="10">SUM(D37:D40)</f>
        <v>6015580</v>
      </c>
      <c r="E36" s="31">
        <f t="shared" si="10"/>
        <v>0</v>
      </c>
      <c r="F36" s="31">
        <f t="shared" si="10"/>
        <v>0</v>
      </c>
      <c r="G36" s="31">
        <f t="shared" si="10"/>
        <v>859815</v>
      </c>
      <c r="H36" s="31">
        <f t="shared" si="10"/>
        <v>0</v>
      </c>
      <c r="I36" s="31">
        <f t="shared" si="10"/>
        <v>1791935</v>
      </c>
      <c r="J36" s="31">
        <f t="shared" si="10"/>
        <v>0</v>
      </c>
      <c r="K36" s="31">
        <f t="shared" si="10"/>
        <v>0</v>
      </c>
      <c r="L36" s="31">
        <f t="shared" si="10"/>
        <v>0</v>
      </c>
      <c r="M36" s="31">
        <f t="shared" si="10"/>
        <v>0</v>
      </c>
      <c r="N36" s="31">
        <f t="shared" ref="N36:N44" si="11">SUM(D36:M36)</f>
        <v>8667330</v>
      </c>
      <c r="O36" s="43">
        <f t="shared" si="1"/>
        <v>148.52763259360808</v>
      </c>
      <c r="P36" s="9"/>
    </row>
    <row r="37" spans="1:119">
      <c r="A37" s="12"/>
      <c r="B37" s="44">
        <v>572</v>
      </c>
      <c r="C37" s="20" t="s">
        <v>109</v>
      </c>
      <c r="D37" s="46">
        <v>4224349</v>
      </c>
      <c r="E37" s="46">
        <v>0</v>
      </c>
      <c r="F37" s="46">
        <v>0</v>
      </c>
      <c r="G37" s="46">
        <v>859815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11"/>
        <v>5084164</v>
      </c>
      <c r="O37" s="47">
        <f t="shared" si="1"/>
        <v>87.12473652643304</v>
      </c>
      <c r="P37" s="9"/>
    </row>
    <row r="38" spans="1:119">
      <c r="A38" s="12"/>
      <c r="B38" s="44">
        <v>574</v>
      </c>
      <c r="C38" s="20" t="s">
        <v>53</v>
      </c>
      <c r="D38" s="46">
        <v>376345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11"/>
        <v>376345</v>
      </c>
      <c r="O38" s="47">
        <f t="shared" si="1"/>
        <v>6.4492331419758377</v>
      </c>
      <c r="P38" s="9"/>
    </row>
    <row r="39" spans="1:119">
      <c r="A39" s="12"/>
      <c r="B39" s="44">
        <v>575</v>
      </c>
      <c r="C39" s="20" t="s">
        <v>110</v>
      </c>
      <c r="D39" s="46">
        <v>1112505</v>
      </c>
      <c r="E39" s="46">
        <v>0</v>
      </c>
      <c r="F39" s="46">
        <v>0</v>
      </c>
      <c r="G39" s="46">
        <v>0</v>
      </c>
      <c r="H39" s="46">
        <v>0</v>
      </c>
      <c r="I39" s="46">
        <v>1791935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2904440</v>
      </c>
      <c r="O39" s="47">
        <f t="shared" si="1"/>
        <v>49.771913289349669</v>
      </c>
      <c r="P39" s="9"/>
    </row>
    <row r="40" spans="1:119">
      <c r="A40" s="12"/>
      <c r="B40" s="44">
        <v>579</v>
      </c>
      <c r="C40" s="20" t="s">
        <v>55</v>
      </c>
      <c r="D40" s="46">
        <v>302381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302381</v>
      </c>
      <c r="O40" s="47">
        <f t="shared" si="1"/>
        <v>5.1817496358495418</v>
      </c>
      <c r="P40" s="9"/>
    </row>
    <row r="41" spans="1:119" ht="15.75">
      <c r="A41" s="28" t="s">
        <v>111</v>
      </c>
      <c r="B41" s="29"/>
      <c r="C41" s="30"/>
      <c r="D41" s="31">
        <f t="shared" ref="D41:M41" si="12">SUM(D42:D43)</f>
        <v>3840480</v>
      </c>
      <c r="E41" s="31">
        <f t="shared" si="12"/>
        <v>481773</v>
      </c>
      <c r="F41" s="31">
        <f t="shared" si="12"/>
        <v>272792</v>
      </c>
      <c r="G41" s="31">
        <f t="shared" si="12"/>
        <v>0</v>
      </c>
      <c r="H41" s="31">
        <f t="shared" si="12"/>
        <v>0</v>
      </c>
      <c r="I41" s="31">
        <f t="shared" si="12"/>
        <v>11281324</v>
      </c>
      <c r="J41" s="31">
        <f t="shared" si="12"/>
        <v>16511017</v>
      </c>
      <c r="K41" s="31">
        <f t="shared" si="12"/>
        <v>0</v>
      </c>
      <c r="L41" s="31">
        <f t="shared" si="12"/>
        <v>0</v>
      </c>
      <c r="M41" s="31">
        <f t="shared" si="12"/>
        <v>0</v>
      </c>
      <c r="N41" s="31">
        <f t="shared" si="11"/>
        <v>32387386</v>
      </c>
      <c r="O41" s="43">
        <f t="shared" si="1"/>
        <v>555.00618627366975</v>
      </c>
      <c r="P41" s="9"/>
    </row>
    <row r="42" spans="1:119">
      <c r="A42" s="12"/>
      <c r="B42" s="44">
        <v>581</v>
      </c>
      <c r="C42" s="20" t="s">
        <v>112</v>
      </c>
      <c r="D42" s="46">
        <v>3840480</v>
      </c>
      <c r="E42" s="46">
        <v>481773</v>
      </c>
      <c r="F42" s="46">
        <v>272792</v>
      </c>
      <c r="G42" s="46">
        <v>0</v>
      </c>
      <c r="H42" s="46">
        <v>0</v>
      </c>
      <c r="I42" s="46">
        <v>11281324</v>
      </c>
      <c r="J42" s="46">
        <v>2694764</v>
      </c>
      <c r="K42" s="46">
        <v>0</v>
      </c>
      <c r="L42" s="46">
        <v>0</v>
      </c>
      <c r="M42" s="46">
        <v>0</v>
      </c>
      <c r="N42" s="46">
        <f t="shared" si="11"/>
        <v>18571133</v>
      </c>
      <c r="O42" s="47">
        <f t="shared" si="1"/>
        <v>318.24407505783569</v>
      </c>
      <c r="P42" s="9"/>
    </row>
    <row r="43" spans="1:119" ht="15.75" thickBot="1">
      <c r="A43" s="12"/>
      <c r="B43" s="44">
        <v>590</v>
      </c>
      <c r="C43" s="20" t="s">
        <v>113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13816253</v>
      </c>
      <c r="K43" s="46">
        <v>0</v>
      </c>
      <c r="L43" s="46">
        <v>0</v>
      </c>
      <c r="M43" s="46">
        <v>0</v>
      </c>
      <c r="N43" s="46">
        <f t="shared" si="11"/>
        <v>13816253</v>
      </c>
      <c r="O43" s="47">
        <f t="shared" si="1"/>
        <v>236.76211121583412</v>
      </c>
      <c r="P43" s="9"/>
    </row>
    <row r="44" spans="1:119" ht="16.5" thickBot="1">
      <c r="A44" s="14" t="s">
        <v>10</v>
      </c>
      <c r="B44" s="23"/>
      <c r="C44" s="22"/>
      <c r="D44" s="15">
        <f>SUM(D5,D14,D19,D28,D33,D36,D41)</f>
        <v>70628609</v>
      </c>
      <c r="E44" s="15">
        <f t="shared" ref="E44:M44" si="13">SUM(E5,E14,E19,E28,E33,E36,E41)</f>
        <v>11638683</v>
      </c>
      <c r="F44" s="15">
        <f t="shared" si="13"/>
        <v>25093416</v>
      </c>
      <c r="G44" s="15">
        <f t="shared" si="13"/>
        <v>1214101</v>
      </c>
      <c r="H44" s="15">
        <f t="shared" si="13"/>
        <v>0</v>
      </c>
      <c r="I44" s="15">
        <f t="shared" si="13"/>
        <v>189826440</v>
      </c>
      <c r="J44" s="15">
        <f t="shared" si="13"/>
        <v>18598585</v>
      </c>
      <c r="K44" s="15">
        <f t="shared" si="13"/>
        <v>22341182</v>
      </c>
      <c r="L44" s="15">
        <f t="shared" si="13"/>
        <v>0</v>
      </c>
      <c r="M44" s="15">
        <f t="shared" si="13"/>
        <v>379403</v>
      </c>
      <c r="N44" s="15">
        <f t="shared" si="11"/>
        <v>339720419</v>
      </c>
      <c r="O44" s="37">
        <f t="shared" si="1"/>
        <v>5821.6162968040444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38"/>
      <c r="B46" s="39"/>
      <c r="C46" s="39"/>
      <c r="D46" s="40"/>
      <c r="E46" s="40"/>
      <c r="F46" s="40"/>
      <c r="G46" s="40"/>
      <c r="H46" s="40"/>
      <c r="I46" s="40"/>
      <c r="J46" s="40"/>
      <c r="K46" s="40"/>
      <c r="L46" s="163" t="s">
        <v>118</v>
      </c>
      <c r="M46" s="163"/>
      <c r="N46" s="163"/>
      <c r="O46" s="41">
        <v>58355</v>
      </c>
    </row>
    <row r="47" spans="1:119">
      <c r="A47" s="164"/>
      <c r="B47" s="141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2"/>
    </row>
    <row r="48" spans="1:119" ht="15.75" customHeight="1" thickBot="1">
      <c r="A48" s="165" t="s">
        <v>63</v>
      </c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5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2024-11-04T20:58:10Z</cp:lastPrinted>
  <dcterms:created xsi:type="dcterms:W3CDTF">2000-08-31T21:26:31Z</dcterms:created>
  <dcterms:modified xsi:type="dcterms:W3CDTF">2024-11-04T20:58:13Z</dcterms:modified>
</cp:coreProperties>
</file>