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94" documentId="11_FB123B19AADF5C64709A7F26410BCD8562EC579E" xr6:coauthVersionLast="47" xr6:coauthVersionMax="47" xr10:uidLastSave="{7EA9A62A-12E1-410F-A3C5-DF27FDE2F54D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'2008'!$A$1:$O$51</definedName>
    <definedName name="_xlnm.Print_Area" localSheetId="14">'2009'!$A$1:$O$50</definedName>
    <definedName name="_xlnm.Print_Area" localSheetId="13">'2010'!$A$1:$O$50</definedName>
    <definedName name="_xlnm.Print_Area" localSheetId="12">'2011'!$A$1:$O$44</definedName>
    <definedName name="_xlnm.Print_Area" localSheetId="11">'2012'!$A$1:$O$41</definedName>
    <definedName name="_xlnm.Print_Area" localSheetId="10">'2013'!$A$1:$O$52</definedName>
    <definedName name="_xlnm.Print_Area" localSheetId="9">'2014'!$A$1:$O$52</definedName>
    <definedName name="_xlnm.Print_Area" localSheetId="8">'2015'!$A$1:$O$49</definedName>
    <definedName name="_xlnm.Print_Area" localSheetId="7">'2016'!$A$1:$O$52</definedName>
    <definedName name="_xlnm.Print_Area" localSheetId="6">'2017'!$A$1:$O$52</definedName>
    <definedName name="_xlnm.Print_Area" localSheetId="5">'2018'!$A$1:$O$54</definedName>
    <definedName name="_xlnm.Print_Area" localSheetId="4">'2019'!$A$1:$O$51</definedName>
    <definedName name="_xlnm.Print_Area" localSheetId="3">'2020'!$A$1:$O$54</definedName>
    <definedName name="_xlnm.Print_Area" localSheetId="2">'2021'!$A$1:$P$59</definedName>
    <definedName name="_xlnm.Print_Area" localSheetId="1">'2022'!$A$1:$P$62</definedName>
    <definedName name="_xlnm.Print_Area" localSheetId="0">'2023'!$A$1:$P$57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2" i="48" l="1"/>
  <c r="P52" i="48" s="1"/>
  <c r="O51" i="48"/>
  <c r="P51" i="48" s="1"/>
  <c r="N50" i="48"/>
  <c r="M50" i="48"/>
  <c r="L50" i="48"/>
  <c r="K50" i="48"/>
  <c r="J50" i="48"/>
  <c r="I50" i="48"/>
  <c r="H50" i="48"/>
  <c r="G50" i="48"/>
  <c r="F50" i="48"/>
  <c r="E50" i="48"/>
  <c r="D50" i="48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N43" i="48"/>
  <c r="M43" i="48"/>
  <c r="L43" i="48"/>
  <c r="K43" i="48"/>
  <c r="J43" i="48"/>
  <c r="I43" i="48"/>
  <c r="H43" i="48"/>
  <c r="G43" i="48"/>
  <c r="F43" i="48"/>
  <c r="E43" i="48"/>
  <c r="D43" i="48"/>
  <c r="O42" i="48"/>
  <c r="P42" i="48" s="1"/>
  <c r="N41" i="48"/>
  <c r="M41" i="48"/>
  <c r="L41" i="48"/>
  <c r="K41" i="48"/>
  <c r="J41" i="48"/>
  <c r="I41" i="48"/>
  <c r="H41" i="48"/>
  <c r="G41" i="48"/>
  <c r="F41" i="48"/>
  <c r="E41" i="48"/>
  <c r="D41" i="48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57" i="47"/>
  <c r="P57" i="47" s="1"/>
  <c r="O56" i="47"/>
  <c r="P56" i="47" s="1"/>
  <c r="O55" i="47"/>
  <c r="P55" i="47" s="1"/>
  <c r="N54" i="47"/>
  <c r="M54" i="47"/>
  <c r="L54" i="47"/>
  <c r="K54" i="47"/>
  <c r="J54" i="47"/>
  <c r="I54" i="47"/>
  <c r="H54" i="47"/>
  <c r="G54" i="47"/>
  <c r="F54" i="47"/>
  <c r="E54" i="47"/>
  <c r="D54" i="47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O47" i="47"/>
  <c r="P47" i="47" s="1"/>
  <c r="N46" i="47"/>
  <c r="M46" i="47"/>
  <c r="L46" i="47"/>
  <c r="K46" i="47"/>
  <c r="J46" i="47"/>
  <c r="I46" i="47"/>
  <c r="H46" i="47"/>
  <c r="G46" i="47"/>
  <c r="F46" i="47"/>
  <c r="E46" i="47"/>
  <c r="D46" i="47"/>
  <c r="O45" i="47"/>
  <c r="P45" i="47" s="1"/>
  <c r="N44" i="47"/>
  <c r="M44" i="47"/>
  <c r="L44" i="47"/>
  <c r="K44" i="47"/>
  <c r="J44" i="47"/>
  <c r="I44" i="47"/>
  <c r="H44" i="47"/>
  <c r="G44" i="47"/>
  <c r="F44" i="47"/>
  <c r="E44" i="47"/>
  <c r="D44" i="47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N37" i="47"/>
  <c r="M37" i="47"/>
  <c r="L37" i="47"/>
  <c r="K37" i="47"/>
  <c r="J37" i="47"/>
  <c r="I37" i="47"/>
  <c r="H37" i="47"/>
  <c r="G37" i="47"/>
  <c r="F37" i="47"/>
  <c r="E37" i="47"/>
  <c r="D37" i="47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I53" i="48" l="1"/>
  <c r="J53" i="48"/>
  <c r="K53" i="48"/>
  <c r="G53" i="48"/>
  <c r="H53" i="48"/>
  <c r="O41" i="48"/>
  <c r="P41" i="48" s="1"/>
  <c r="F53" i="48"/>
  <c r="O43" i="48"/>
  <c r="P43" i="48" s="1"/>
  <c r="O13" i="48"/>
  <c r="P13" i="48" s="1"/>
  <c r="E53" i="48"/>
  <c r="D53" i="48"/>
  <c r="O5" i="48"/>
  <c r="P5" i="48" s="1"/>
  <c r="M53" i="48"/>
  <c r="O33" i="48"/>
  <c r="P33" i="48" s="1"/>
  <c r="O50" i="48"/>
  <c r="P50" i="48" s="1"/>
  <c r="L53" i="48"/>
  <c r="O22" i="48"/>
  <c r="P22" i="48" s="1"/>
  <c r="N53" i="48"/>
  <c r="O54" i="47"/>
  <c r="P54" i="47" s="1"/>
  <c r="O46" i="47"/>
  <c r="P46" i="47" s="1"/>
  <c r="O44" i="47"/>
  <c r="P44" i="47" s="1"/>
  <c r="O37" i="47"/>
  <c r="P37" i="47" s="1"/>
  <c r="O27" i="47"/>
  <c r="P27" i="47" s="1"/>
  <c r="J58" i="47"/>
  <c r="K58" i="47"/>
  <c r="D58" i="47"/>
  <c r="L58" i="47"/>
  <c r="N58" i="47"/>
  <c r="F58" i="47"/>
  <c r="G58" i="47"/>
  <c r="M58" i="47"/>
  <c r="I58" i="47"/>
  <c r="E58" i="47"/>
  <c r="H58" i="47"/>
  <c r="O13" i="47"/>
  <c r="P13" i="47" s="1"/>
  <c r="O5" i="47"/>
  <c r="P5" i="47" s="1"/>
  <c r="N19" i="45"/>
  <c r="O19" i="45" s="1"/>
  <c r="O54" i="46"/>
  <c r="P54" i="46" s="1"/>
  <c r="O53" i="46"/>
  <c r="P53" i="46" s="1"/>
  <c r="O52" i="46"/>
  <c r="P52" i="46" s="1"/>
  <c r="N51" i="46"/>
  <c r="M51" i="46"/>
  <c r="L51" i="46"/>
  <c r="K51" i="46"/>
  <c r="J51" i="46"/>
  <c r="I51" i="46"/>
  <c r="H51" i="46"/>
  <c r="G51" i="46"/>
  <c r="F51" i="46"/>
  <c r="E51" i="46"/>
  <c r="D51" i="46"/>
  <c r="D55" i="46" s="1"/>
  <c r="O50" i="46"/>
  <c r="P50" i="46"/>
  <c r="O49" i="46"/>
  <c r="P49" i="46"/>
  <c r="O48" i="46"/>
  <c r="P48" i="46"/>
  <c r="O47" i="46"/>
  <c r="P47" i="46" s="1"/>
  <c r="N46" i="46"/>
  <c r="M46" i="46"/>
  <c r="L46" i="46"/>
  <c r="K46" i="46"/>
  <c r="J46" i="46"/>
  <c r="I46" i="46"/>
  <c r="H46" i="46"/>
  <c r="G46" i="46"/>
  <c r="F46" i="46"/>
  <c r="E46" i="46"/>
  <c r="D46" i="46"/>
  <c r="O45" i="46"/>
  <c r="P45" i="46" s="1"/>
  <c r="N44" i="46"/>
  <c r="M44" i="46"/>
  <c r="L44" i="46"/>
  <c r="K44" i="46"/>
  <c r="J44" i="46"/>
  <c r="I44" i="46"/>
  <c r="H44" i="46"/>
  <c r="O44" i="46" s="1"/>
  <c r="P44" i="46" s="1"/>
  <c r="G44" i="46"/>
  <c r="F44" i="46"/>
  <c r="E44" i="46"/>
  <c r="D44" i="46"/>
  <c r="O43" i="46"/>
  <c r="P43" i="46" s="1"/>
  <c r="O42" i="46"/>
  <c r="P42" i="46" s="1"/>
  <c r="O41" i="46"/>
  <c r="P41" i="46"/>
  <c r="O40" i="46"/>
  <c r="P40" i="46"/>
  <c r="O39" i="46"/>
  <c r="P39" i="46"/>
  <c r="O38" i="46"/>
  <c r="P38" i="46" s="1"/>
  <c r="N37" i="46"/>
  <c r="M37" i="46"/>
  <c r="L37" i="46"/>
  <c r="K37" i="46"/>
  <c r="J37" i="46"/>
  <c r="O37" i="46" s="1"/>
  <c r="P37" i="46" s="1"/>
  <c r="I37" i="46"/>
  <c r="H37" i="46"/>
  <c r="G37" i="46"/>
  <c r="F37" i="46"/>
  <c r="E37" i="46"/>
  <c r="D37" i="46"/>
  <c r="O36" i="46"/>
  <c r="P36" i="46" s="1"/>
  <c r="O35" i="46"/>
  <c r="P35" i="46" s="1"/>
  <c r="O34" i="46"/>
  <c r="P34" i="46" s="1"/>
  <c r="O33" i="46"/>
  <c r="P33" i="46" s="1"/>
  <c r="O32" i="46"/>
  <c r="P32" i="46" s="1"/>
  <c r="O31" i="46"/>
  <c r="P31" i="46" s="1"/>
  <c r="O30" i="46"/>
  <c r="P30" i="46"/>
  <c r="O29" i="46"/>
  <c r="P29" i="46" s="1"/>
  <c r="O28" i="46"/>
  <c r="P28" i="46" s="1"/>
  <c r="O27" i="46"/>
  <c r="P27" i="46" s="1"/>
  <c r="N26" i="46"/>
  <c r="M26" i="46"/>
  <c r="O26" i="46" s="1"/>
  <c r="P26" i="46" s="1"/>
  <c r="L26" i="46"/>
  <c r="K26" i="46"/>
  <c r="J26" i="46"/>
  <c r="I26" i="46"/>
  <c r="H26" i="46"/>
  <c r="G26" i="46"/>
  <c r="F26" i="46"/>
  <c r="E26" i="46"/>
  <c r="D26" i="46"/>
  <c r="O25" i="46"/>
  <c r="P25" i="46" s="1"/>
  <c r="O24" i="46"/>
  <c r="P24" i="46"/>
  <c r="O23" i="46"/>
  <c r="P23" i="46" s="1"/>
  <c r="O22" i="46"/>
  <c r="P22" i="46"/>
  <c r="O21" i="46"/>
  <c r="P21" i="46"/>
  <c r="O20" i="46"/>
  <c r="P20" i="46"/>
  <c r="O19" i="46"/>
  <c r="P19" i="46"/>
  <c r="O18" i="46"/>
  <c r="P18" i="46" s="1"/>
  <c r="O17" i="46"/>
  <c r="P17" i="46" s="1"/>
  <c r="O16" i="46"/>
  <c r="P16" i="46" s="1"/>
  <c r="O15" i="46"/>
  <c r="P15" i="46"/>
  <c r="O14" i="46"/>
  <c r="P14" i="46" s="1"/>
  <c r="N13" i="46"/>
  <c r="N55" i="46" s="1"/>
  <c r="M13" i="46"/>
  <c r="L13" i="46"/>
  <c r="K13" i="46"/>
  <c r="J13" i="46"/>
  <c r="I13" i="46"/>
  <c r="H13" i="46"/>
  <c r="G13" i="46"/>
  <c r="F13" i="46"/>
  <c r="O13" i="46" s="1"/>
  <c r="P13" i="46" s="1"/>
  <c r="E13" i="46"/>
  <c r="D13" i="46"/>
  <c r="O12" i="46"/>
  <c r="P12" i="46" s="1"/>
  <c r="O11" i="46"/>
  <c r="P11" i="46" s="1"/>
  <c r="O10" i="46"/>
  <c r="P10" i="46" s="1"/>
  <c r="O9" i="46"/>
  <c r="P9" i="46" s="1"/>
  <c r="O8" i="46"/>
  <c r="P8" i="46" s="1"/>
  <c r="O7" i="46"/>
  <c r="P7" i="46" s="1"/>
  <c r="O6" i="46"/>
  <c r="P6" i="46" s="1"/>
  <c r="N5" i="46"/>
  <c r="M5" i="46"/>
  <c r="M55" i="46" s="1"/>
  <c r="L5" i="46"/>
  <c r="K5" i="46"/>
  <c r="K55" i="46" s="1"/>
  <c r="J5" i="46"/>
  <c r="I5" i="46"/>
  <c r="I55" i="46" s="1"/>
  <c r="H5" i="46"/>
  <c r="H55" i="46" s="1"/>
  <c r="G5" i="46"/>
  <c r="G55" i="46" s="1"/>
  <c r="F5" i="46"/>
  <c r="F55" i="46" s="1"/>
  <c r="E5" i="46"/>
  <c r="E55" i="46" s="1"/>
  <c r="D5" i="46"/>
  <c r="N49" i="45"/>
  <c r="O49" i="45"/>
  <c r="N48" i="45"/>
  <c r="O48" i="45"/>
  <c r="N47" i="45"/>
  <c r="O47" i="45" s="1"/>
  <c r="M46" i="45"/>
  <c r="L46" i="45"/>
  <c r="K46" i="45"/>
  <c r="J46" i="45"/>
  <c r="I46" i="45"/>
  <c r="H46" i="45"/>
  <c r="G46" i="45"/>
  <c r="F46" i="45"/>
  <c r="E46" i="45"/>
  <c r="D46" i="45"/>
  <c r="N45" i="45"/>
  <c r="O45" i="45"/>
  <c r="N44" i="45"/>
  <c r="O44" i="45"/>
  <c r="N43" i="45"/>
  <c r="O43" i="45"/>
  <c r="N42" i="45"/>
  <c r="O42" i="45" s="1"/>
  <c r="M41" i="45"/>
  <c r="L41" i="45"/>
  <c r="K41" i="45"/>
  <c r="J41" i="45"/>
  <c r="I41" i="45"/>
  <c r="H41" i="45"/>
  <c r="G41" i="45"/>
  <c r="F41" i="45"/>
  <c r="E41" i="45"/>
  <c r="D41" i="45"/>
  <c r="N41" i="45" s="1"/>
  <c r="O41" i="45" s="1"/>
  <c r="N40" i="45"/>
  <c r="O40" i="45"/>
  <c r="N39" i="45"/>
  <c r="O39" i="45"/>
  <c r="M38" i="45"/>
  <c r="L38" i="45"/>
  <c r="N38" i="45" s="1"/>
  <c r="O38" i="45" s="1"/>
  <c r="K38" i="45"/>
  <c r="J38" i="45"/>
  <c r="I38" i="45"/>
  <c r="H38" i="45"/>
  <c r="G38" i="45"/>
  <c r="F38" i="45"/>
  <c r="E38" i="45"/>
  <c r="D38" i="45"/>
  <c r="N37" i="45"/>
  <c r="O37" i="45"/>
  <c r="N36" i="45"/>
  <c r="O36" i="45" s="1"/>
  <c r="N35" i="45"/>
  <c r="O35" i="45"/>
  <c r="N34" i="45"/>
  <c r="O34" i="45"/>
  <c r="N33" i="45"/>
  <c r="O33" i="45"/>
  <c r="N32" i="45"/>
  <c r="O32" i="45"/>
  <c r="M31" i="45"/>
  <c r="L31" i="45"/>
  <c r="K31" i="45"/>
  <c r="J31" i="45"/>
  <c r="I31" i="45"/>
  <c r="H31" i="45"/>
  <c r="G31" i="45"/>
  <c r="F31" i="45"/>
  <c r="E31" i="45"/>
  <c r="D31" i="45"/>
  <c r="N30" i="45"/>
  <c r="O30" i="45" s="1"/>
  <c r="N29" i="45"/>
  <c r="O29" i="45" s="1"/>
  <c r="N28" i="45"/>
  <c r="O28" i="45"/>
  <c r="N27" i="45"/>
  <c r="O27" i="45"/>
  <c r="N26" i="45"/>
  <c r="O26" i="45"/>
  <c r="N25" i="45"/>
  <c r="O25" i="45"/>
  <c r="N24" i="45"/>
  <c r="O24" i="45" s="1"/>
  <c r="N23" i="45"/>
  <c r="O23" i="45" s="1"/>
  <c r="N22" i="45"/>
  <c r="O22" i="45"/>
  <c r="M21" i="45"/>
  <c r="L21" i="45"/>
  <c r="K21" i="45"/>
  <c r="J21" i="45"/>
  <c r="I21" i="45"/>
  <c r="H21" i="45"/>
  <c r="G21" i="45"/>
  <c r="F21" i="45"/>
  <c r="E21" i="45"/>
  <c r="D21" i="45"/>
  <c r="N21" i="45" s="1"/>
  <c r="O21" i="45" s="1"/>
  <c r="N20" i="45"/>
  <c r="O20" i="45"/>
  <c r="N18" i="45"/>
  <c r="O18" i="45"/>
  <c r="N17" i="45"/>
  <c r="O17" i="45" s="1"/>
  <c r="N16" i="45"/>
  <c r="O16" i="45"/>
  <c r="N15" i="45"/>
  <c r="O15" i="45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3" i="45" s="1"/>
  <c r="O13" i="45" s="1"/>
  <c r="N12" i="45"/>
  <c r="O12" i="45"/>
  <c r="N11" i="45"/>
  <c r="O11" i="45"/>
  <c r="N10" i="45"/>
  <c r="O10" i="45" s="1"/>
  <c r="N9" i="45"/>
  <c r="O9" i="45" s="1"/>
  <c r="N8" i="45"/>
  <c r="O8" i="45"/>
  <c r="N7" i="45"/>
  <c r="O7" i="45" s="1"/>
  <c r="N6" i="45"/>
  <c r="O6" i="45"/>
  <c r="M5" i="45"/>
  <c r="L5" i="45"/>
  <c r="K5" i="45"/>
  <c r="K50" i="45" s="1"/>
  <c r="J5" i="45"/>
  <c r="J50" i="45" s="1"/>
  <c r="I5" i="45"/>
  <c r="I50" i="45" s="1"/>
  <c r="H5" i="45"/>
  <c r="H50" i="45" s="1"/>
  <c r="G5" i="45"/>
  <c r="F5" i="45"/>
  <c r="E5" i="45"/>
  <c r="E50" i="45" s="1"/>
  <c r="D5" i="45"/>
  <c r="D50" i="45" s="1"/>
  <c r="N46" i="44"/>
  <c r="O46" i="44" s="1"/>
  <c r="N45" i="44"/>
  <c r="O45" i="44"/>
  <c r="N44" i="44"/>
  <c r="O44" i="44" s="1"/>
  <c r="M43" i="44"/>
  <c r="L43" i="44"/>
  <c r="K43" i="44"/>
  <c r="J43" i="44"/>
  <c r="I43" i="44"/>
  <c r="H43" i="44"/>
  <c r="G43" i="44"/>
  <c r="F43" i="44"/>
  <c r="E43" i="44"/>
  <c r="D43" i="44"/>
  <c r="N43" i="44" s="1"/>
  <c r="O43" i="44" s="1"/>
  <c r="N42" i="44"/>
  <c r="O42" i="44" s="1"/>
  <c r="N41" i="44"/>
  <c r="O41" i="44"/>
  <c r="N40" i="44"/>
  <c r="O40" i="44"/>
  <c r="N39" i="44"/>
  <c r="O39" i="44" s="1"/>
  <c r="M38" i="44"/>
  <c r="L38" i="44"/>
  <c r="K38" i="44"/>
  <c r="J38" i="44"/>
  <c r="I38" i="44"/>
  <c r="H38" i="44"/>
  <c r="G38" i="44"/>
  <c r="F38" i="44"/>
  <c r="E38" i="44"/>
  <c r="D38" i="44"/>
  <c r="N37" i="44"/>
  <c r="O37" i="44"/>
  <c r="M36" i="44"/>
  <c r="L36" i="44"/>
  <c r="K36" i="44"/>
  <c r="J36" i="44"/>
  <c r="I36" i="44"/>
  <c r="H36" i="44"/>
  <c r="G36" i="44"/>
  <c r="N36" i="44" s="1"/>
  <c r="O36" i="44" s="1"/>
  <c r="F36" i="44"/>
  <c r="E36" i="44"/>
  <c r="D36" i="44"/>
  <c r="N35" i="44"/>
  <c r="O35" i="44"/>
  <c r="N34" i="44"/>
  <c r="O34" i="44" s="1"/>
  <c r="N33" i="44"/>
  <c r="O33" i="44"/>
  <c r="N32" i="44"/>
  <c r="O32" i="44" s="1"/>
  <c r="N31" i="44"/>
  <c r="O31" i="44"/>
  <c r="N30" i="44"/>
  <c r="O30" i="44"/>
  <c r="M29" i="44"/>
  <c r="L29" i="44"/>
  <c r="K29" i="44"/>
  <c r="J29" i="44"/>
  <c r="J47" i="44" s="1"/>
  <c r="I29" i="44"/>
  <c r="I47" i="44" s="1"/>
  <c r="H29" i="44"/>
  <c r="N29" i="44" s="1"/>
  <c r="O29" i="44" s="1"/>
  <c r="G29" i="44"/>
  <c r="F29" i="44"/>
  <c r="E29" i="44"/>
  <c r="D29" i="44"/>
  <c r="N28" i="44"/>
  <c r="O28" i="44" s="1"/>
  <c r="N27" i="44"/>
  <c r="O27" i="44" s="1"/>
  <c r="N26" i="44"/>
  <c r="O26" i="44"/>
  <c r="N25" i="44"/>
  <c r="O25" i="44"/>
  <c r="N24" i="44"/>
  <c r="O24" i="44" s="1"/>
  <c r="N23" i="44"/>
  <c r="O23" i="44"/>
  <c r="N22" i="44"/>
  <c r="O22" i="44"/>
  <c r="M21" i="44"/>
  <c r="M47" i="44" s="1"/>
  <c r="L21" i="44"/>
  <c r="L47" i="44" s="1"/>
  <c r="K21" i="44"/>
  <c r="K47" i="44" s="1"/>
  <c r="J21" i="44"/>
  <c r="I21" i="44"/>
  <c r="H21" i="44"/>
  <c r="G21" i="44"/>
  <c r="F21" i="44"/>
  <c r="E21" i="44"/>
  <c r="D21" i="44"/>
  <c r="N20" i="44"/>
  <c r="O20" i="44"/>
  <c r="N19" i="44"/>
  <c r="O19" i="44" s="1"/>
  <c r="N18" i="44"/>
  <c r="O18" i="44"/>
  <c r="N17" i="44"/>
  <c r="O17" i="44"/>
  <c r="N16" i="44"/>
  <c r="O16" i="44" s="1"/>
  <c r="N15" i="44"/>
  <c r="O15" i="44"/>
  <c r="N14" i="44"/>
  <c r="O14" i="44"/>
  <c r="M13" i="44"/>
  <c r="L13" i="44"/>
  <c r="K13" i="44"/>
  <c r="J13" i="44"/>
  <c r="I13" i="44"/>
  <c r="H13" i="44"/>
  <c r="G13" i="44"/>
  <c r="F13" i="44"/>
  <c r="E13" i="44"/>
  <c r="D13" i="44"/>
  <c r="N12" i="44"/>
  <c r="O12" i="44"/>
  <c r="N11" i="44"/>
  <c r="O11" i="44"/>
  <c r="N10" i="44"/>
  <c r="O10" i="44"/>
  <c r="N9" i="44"/>
  <c r="O9" i="44"/>
  <c r="N8" i="44"/>
  <c r="O8" i="44" s="1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D5" i="44"/>
  <c r="N49" i="43"/>
  <c r="O49" i="43" s="1"/>
  <c r="N48" i="43"/>
  <c r="O48" i="43" s="1"/>
  <c r="N47" i="43"/>
  <c r="O47" i="43"/>
  <c r="M46" i="43"/>
  <c r="L46" i="43"/>
  <c r="K46" i="43"/>
  <c r="N46" i="43" s="1"/>
  <c r="O46" i="43" s="1"/>
  <c r="J46" i="43"/>
  <c r="I46" i="43"/>
  <c r="H46" i="43"/>
  <c r="G46" i="43"/>
  <c r="F46" i="43"/>
  <c r="E46" i="43"/>
  <c r="D46" i="43"/>
  <c r="N45" i="43"/>
  <c r="O45" i="43"/>
  <c r="N44" i="43"/>
  <c r="O44" i="43" s="1"/>
  <c r="N43" i="43"/>
  <c r="O43" i="43" s="1"/>
  <c r="N42" i="43"/>
  <c r="O42" i="43"/>
  <c r="M41" i="43"/>
  <c r="L41" i="43"/>
  <c r="K41" i="43"/>
  <c r="J41" i="43"/>
  <c r="J50" i="43" s="1"/>
  <c r="I41" i="43"/>
  <c r="H41" i="43"/>
  <c r="N41" i="43" s="1"/>
  <c r="O41" i="43" s="1"/>
  <c r="G41" i="43"/>
  <c r="F41" i="43"/>
  <c r="E41" i="43"/>
  <c r="D41" i="43"/>
  <c r="N40" i="43"/>
  <c r="O40" i="43" s="1"/>
  <c r="N39" i="43"/>
  <c r="O39" i="43" s="1"/>
  <c r="M38" i="43"/>
  <c r="L38" i="43"/>
  <c r="K38" i="43"/>
  <c r="J38" i="43"/>
  <c r="I38" i="43"/>
  <c r="H38" i="43"/>
  <c r="G38" i="43"/>
  <c r="F38" i="43"/>
  <c r="E38" i="43"/>
  <c r="D38" i="43"/>
  <c r="N38" i="43" s="1"/>
  <c r="O38" i="43" s="1"/>
  <c r="N37" i="43"/>
  <c r="O37" i="43" s="1"/>
  <c r="N36" i="43"/>
  <c r="O36" i="43" s="1"/>
  <c r="N35" i="43"/>
  <c r="O35" i="43" s="1"/>
  <c r="N34" i="43"/>
  <c r="O34" i="43"/>
  <c r="N33" i="43"/>
  <c r="O33" i="43" s="1"/>
  <c r="N32" i="43"/>
  <c r="O32" i="43" s="1"/>
  <c r="M31" i="43"/>
  <c r="L31" i="43"/>
  <c r="K31" i="43"/>
  <c r="J31" i="43"/>
  <c r="I31" i="43"/>
  <c r="H31" i="43"/>
  <c r="G31" i="43"/>
  <c r="F31" i="43"/>
  <c r="E31" i="43"/>
  <c r="D31" i="43"/>
  <c r="N30" i="43"/>
  <c r="O30" i="43"/>
  <c r="N29" i="43"/>
  <c r="O29" i="43" s="1"/>
  <c r="N28" i="43"/>
  <c r="O28" i="43" s="1"/>
  <c r="N27" i="43"/>
  <c r="O27" i="43" s="1"/>
  <c r="N26" i="43"/>
  <c r="O26" i="43" s="1"/>
  <c r="N25" i="43"/>
  <c r="O25" i="43" s="1"/>
  <c r="N24" i="43"/>
  <c r="O24" i="43" s="1"/>
  <c r="N23" i="43"/>
  <c r="O23" i="43" s="1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N19" i="43"/>
  <c r="O19" i="43" s="1"/>
  <c r="N18" i="43"/>
  <c r="O18" i="43" s="1"/>
  <c r="N17" i="43"/>
  <c r="O17" i="43" s="1"/>
  <c r="N16" i="43"/>
  <c r="O16" i="43" s="1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3" i="43" s="1"/>
  <c r="O13" i="43" s="1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M50" i="43" s="1"/>
  <c r="L5" i="43"/>
  <c r="K5" i="43"/>
  <c r="K50" i="43" s="1"/>
  <c r="J5" i="43"/>
  <c r="I5" i="43"/>
  <c r="I50" i="43" s="1"/>
  <c r="H5" i="43"/>
  <c r="G5" i="43"/>
  <c r="F5" i="43"/>
  <c r="F50" i="43" s="1"/>
  <c r="E5" i="43"/>
  <c r="D5" i="43"/>
  <c r="D50" i="43" s="1"/>
  <c r="N47" i="42"/>
  <c r="O47" i="42" s="1"/>
  <c r="N46" i="42"/>
  <c r="O46" i="42"/>
  <c r="N45" i="42"/>
  <c r="O45" i="42" s="1"/>
  <c r="M44" i="42"/>
  <c r="L44" i="42"/>
  <c r="K44" i="42"/>
  <c r="J44" i="42"/>
  <c r="I44" i="42"/>
  <c r="H44" i="42"/>
  <c r="G44" i="42"/>
  <c r="F44" i="42"/>
  <c r="E44" i="42"/>
  <c r="D44" i="42"/>
  <c r="N43" i="42"/>
  <c r="O43" i="42"/>
  <c r="N42" i="42"/>
  <c r="O42" i="42" s="1"/>
  <c r="N41" i="42"/>
  <c r="O41" i="42"/>
  <c r="N40" i="42"/>
  <c r="O40" i="42" s="1"/>
  <c r="M39" i="42"/>
  <c r="L39" i="42"/>
  <c r="K39" i="42"/>
  <c r="J39" i="42"/>
  <c r="I39" i="42"/>
  <c r="H39" i="42"/>
  <c r="G39" i="42"/>
  <c r="F39" i="42"/>
  <c r="E39" i="42"/>
  <c r="D39" i="42"/>
  <c r="D48" i="42" s="1"/>
  <c r="N38" i="42"/>
  <c r="O38" i="42" s="1"/>
  <c r="N37" i="42"/>
  <c r="O37" i="42" s="1"/>
  <c r="M36" i="42"/>
  <c r="L36" i="42"/>
  <c r="K36" i="42"/>
  <c r="K48" i="42" s="1"/>
  <c r="J36" i="42"/>
  <c r="I36" i="42"/>
  <c r="H36" i="42"/>
  <c r="G36" i="42"/>
  <c r="F36" i="42"/>
  <c r="E36" i="42"/>
  <c r="D36" i="42"/>
  <c r="N35" i="42"/>
  <c r="O35" i="42" s="1"/>
  <c r="N34" i="42"/>
  <c r="O34" i="42"/>
  <c r="N33" i="42"/>
  <c r="O33" i="42" s="1"/>
  <c r="N32" i="42"/>
  <c r="O32" i="42" s="1"/>
  <c r="N31" i="42"/>
  <c r="O31" i="42"/>
  <c r="N30" i="42"/>
  <c r="O30" i="42" s="1"/>
  <c r="M29" i="42"/>
  <c r="L29" i="42"/>
  <c r="K29" i="42"/>
  <c r="J29" i="42"/>
  <c r="I29" i="42"/>
  <c r="H29" i="42"/>
  <c r="G29" i="42"/>
  <c r="F29" i="42"/>
  <c r="E29" i="42"/>
  <c r="N29" i="42" s="1"/>
  <c r="O29" i="42" s="1"/>
  <c r="D29" i="42"/>
  <c r="N28" i="42"/>
  <c r="O28" i="42" s="1"/>
  <c r="N27" i="42"/>
  <c r="O27" i="42" s="1"/>
  <c r="N26" i="42"/>
  <c r="O26" i="42"/>
  <c r="N25" i="42"/>
  <c r="O25" i="42" s="1"/>
  <c r="N24" i="42"/>
  <c r="O24" i="42" s="1"/>
  <c r="N23" i="42"/>
  <c r="O23" i="42"/>
  <c r="N22" i="42"/>
  <c r="O22" i="42" s="1"/>
  <c r="M21" i="42"/>
  <c r="L21" i="42"/>
  <c r="K21" i="42"/>
  <c r="J21" i="42"/>
  <c r="I21" i="42"/>
  <c r="H21" i="42"/>
  <c r="G21" i="42"/>
  <c r="F21" i="42"/>
  <c r="E21" i="42"/>
  <c r="N21" i="42" s="1"/>
  <c r="O21" i="42" s="1"/>
  <c r="D21" i="42"/>
  <c r="N20" i="42"/>
  <c r="O20" i="42" s="1"/>
  <c r="N19" i="42"/>
  <c r="O19" i="42" s="1"/>
  <c r="N18" i="42"/>
  <c r="O18" i="42"/>
  <c r="N17" i="42"/>
  <c r="O17" i="42" s="1"/>
  <c r="N16" i="42"/>
  <c r="O16" i="42" s="1"/>
  <c r="N15" i="42"/>
  <c r="O15" i="42"/>
  <c r="N14" i="42"/>
  <c r="O14" i="42" s="1"/>
  <c r="M13" i="42"/>
  <c r="L13" i="42"/>
  <c r="K13" i="42"/>
  <c r="J13" i="42"/>
  <c r="I13" i="42"/>
  <c r="H13" i="42"/>
  <c r="G13" i="42"/>
  <c r="F13" i="42"/>
  <c r="E13" i="42"/>
  <c r="N13" i="42" s="1"/>
  <c r="O13" i="42" s="1"/>
  <c r="D13" i="42"/>
  <c r="N12" i="42"/>
  <c r="O12" i="42" s="1"/>
  <c r="N11" i="42"/>
  <c r="O11" i="42" s="1"/>
  <c r="N10" i="42"/>
  <c r="O10" i="42"/>
  <c r="N9" i="42"/>
  <c r="O9" i="42" s="1"/>
  <c r="N8" i="42"/>
  <c r="O8" i="42" s="1"/>
  <c r="N7" i="42"/>
  <c r="O7" i="42"/>
  <c r="N6" i="42"/>
  <c r="O6" i="42" s="1"/>
  <c r="M5" i="42"/>
  <c r="L5" i="42"/>
  <c r="K5" i="42"/>
  <c r="J5" i="42"/>
  <c r="I5" i="42"/>
  <c r="I48" i="42" s="1"/>
  <c r="H5" i="42"/>
  <c r="G5" i="42"/>
  <c r="G48" i="42" s="1"/>
  <c r="F5" i="42"/>
  <c r="E5" i="42"/>
  <c r="E48" i="42" s="1"/>
  <c r="D5" i="42"/>
  <c r="N47" i="41"/>
  <c r="O47" i="41" s="1"/>
  <c r="N46" i="41"/>
  <c r="O46" i="41" s="1"/>
  <c r="N45" i="41"/>
  <c r="O45" i="41"/>
  <c r="N44" i="41"/>
  <c r="O44" i="41" s="1"/>
  <c r="M43" i="41"/>
  <c r="L43" i="41"/>
  <c r="K43" i="41"/>
  <c r="J43" i="41"/>
  <c r="I43" i="41"/>
  <c r="H43" i="41"/>
  <c r="G43" i="41"/>
  <c r="G48" i="41" s="1"/>
  <c r="F43" i="41"/>
  <c r="E43" i="41"/>
  <c r="E48" i="41" s="1"/>
  <c r="D43" i="41"/>
  <c r="N42" i="41"/>
  <c r="O42" i="41"/>
  <c r="N41" i="41"/>
  <c r="O41" i="41" s="1"/>
  <c r="N40" i="41"/>
  <c r="O40" i="41" s="1"/>
  <c r="M39" i="41"/>
  <c r="L39" i="41"/>
  <c r="K39" i="41"/>
  <c r="J39" i="41"/>
  <c r="I39" i="41"/>
  <c r="H39" i="41"/>
  <c r="G39" i="41"/>
  <c r="F39" i="41"/>
  <c r="F48" i="41" s="1"/>
  <c r="E39" i="41"/>
  <c r="D39" i="41"/>
  <c r="N39" i="41" s="1"/>
  <c r="O39" i="41" s="1"/>
  <c r="N38" i="41"/>
  <c r="O38" i="41"/>
  <c r="N37" i="41"/>
  <c r="O37" i="41" s="1"/>
  <c r="M36" i="41"/>
  <c r="L36" i="41"/>
  <c r="K36" i="41"/>
  <c r="J36" i="41"/>
  <c r="I36" i="41"/>
  <c r="N36" i="41" s="1"/>
  <c r="O36" i="41" s="1"/>
  <c r="H36" i="41"/>
  <c r="G36" i="41"/>
  <c r="F36" i="41"/>
  <c r="E36" i="41"/>
  <c r="D36" i="41"/>
  <c r="N35" i="41"/>
  <c r="O35" i="41" s="1"/>
  <c r="N34" i="41"/>
  <c r="O34" i="41" s="1"/>
  <c r="N33" i="41"/>
  <c r="O33" i="41"/>
  <c r="N32" i="41"/>
  <c r="O32" i="41" s="1"/>
  <c r="N31" i="41"/>
  <c r="O31" i="41" s="1"/>
  <c r="N30" i="41"/>
  <c r="O30" i="41"/>
  <c r="M29" i="41"/>
  <c r="L29" i="41"/>
  <c r="K29" i="41"/>
  <c r="J29" i="41"/>
  <c r="I29" i="41"/>
  <c r="H29" i="41"/>
  <c r="N29" i="41" s="1"/>
  <c r="O29" i="41" s="1"/>
  <c r="G29" i="41"/>
  <c r="F29" i="41"/>
  <c r="E29" i="41"/>
  <c r="D29" i="41"/>
  <c r="N28" i="41"/>
  <c r="O28" i="41" s="1"/>
  <c r="N27" i="41"/>
  <c r="O27" i="41" s="1"/>
  <c r="N26" i="41"/>
  <c r="O26" i="41" s="1"/>
  <c r="N25" i="41"/>
  <c r="O25" i="41"/>
  <c r="N24" i="41"/>
  <c r="O24" i="41"/>
  <c r="N23" i="41"/>
  <c r="O23" i="41" s="1"/>
  <c r="N22" i="41"/>
  <c r="O22" i="4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19" i="41"/>
  <c r="O19" i="41" s="1"/>
  <c r="N18" i="41"/>
  <c r="O18" i="41" s="1"/>
  <c r="N17" i="41"/>
  <c r="O17" i="41"/>
  <c r="N16" i="41"/>
  <c r="O16" i="41"/>
  <c r="N15" i="41"/>
  <c r="O15" i="41" s="1"/>
  <c r="N14" i="41"/>
  <c r="O14" i="41"/>
  <c r="M13" i="41"/>
  <c r="L13" i="41"/>
  <c r="K13" i="41"/>
  <c r="J13" i="41"/>
  <c r="I13" i="41"/>
  <c r="I48" i="41" s="1"/>
  <c r="H13" i="41"/>
  <c r="G13" i="41"/>
  <c r="F13" i="41"/>
  <c r="E13" i="41"/>
  <c r="D13" i="41"/>
  <c r="N12" i="41"/>
  <c r="O12" i="41" s="1"/>
  <c r="N11" i="41"/>
  <c r="O11" i="41" s="1"/>
  <c r="N10" i="41"/>
  <c r="O10" i="41" s="1"/>
  <c r="N9" i="41"/>
  <c r="O9" i="41" s="1"/>
  <c r="N8" i="41"/>
  <c r="O8" i="41"/>
  <c r="N7" i="41"/>
  <c r="O7" i="41" s="1"/>
  <c r="N6" i="41"/>
  <c r="O6" i="41"/>
  <c r="M5" i="41"/>
  <c r="M48" i="41" s="1"/>
  <c r="L5" i="41"/>
  <c r="L48" i="41" s="1"/>
  <c r="K5" i="41"/>
  <c r="K48" i="41" s="1"/>
  <c r="J5" i="41"/>
  <c r="I5" i="41"/>
  <c r="H5" i="41"/>
  <c r="G5" i="41"/>
  <c r="F5" i="41"/>
  <c r="E5" i="41"/>
  <c r="D5" i="41"/>
  <c r="N44" i="40"/>
  <c r="O44" i="40" s="1"/>
  <c r="M43" i="40"/>
  <c r="L43" i="40"/>
  <c r="K43" i="40"/>
  <c r="J43" i="40"/>
  <c r="I43" i="40"/>
  <c r="I45" i="40" s="1"/>
  <c r="H43" i="40"/>
  <c r="G43" i="40"/>
  <c r="F43" i="40"/>
  <c r="F45" i="40" s="1"/>
  <c r="E43" i="40"/>
  <c r="D43" i="40"/>
  <c r="N42" i="40"/>
  <c r="O42" i="40"/>
  <c r="N41" i="40"/>
  <c r="O41" i="40" s="1"/>
  <c r="N40" i="40"/>
  <c r="O40" i="40" s="1"/>
  <c r="N39" i="40"/>
  <c r="O39" i="40"/>
  <c r="M38" i="40"/>
  <c r="L38" i="40"/>
  <c r="K38" i="40"/>
  <c r="J38" i="40"/>
  <c r="I38" i="40"/>
  <c r="H38" i="40"/>
  <c r="G38" i="40"/>
  <c r="F38" i="40"/>
  <c r="E38" i="40"/>
  <c r="D38" i="40"/>
  <c r="N37" i="40"/>
  <c r="O37" i="40"/>
  <c r="N36" i="40"/>
  <c r="O36" i="40"/>
  <c r="M35" i="40"/>
  <c r="L35" i="40"/>
  <c r="K35" i="40"/>
  <c r="J35" i="40"/>
  <c r="I35" i="40"/>
  <c r="H35" i="40"/>
  <c r="G35" i="40"/>
  <c r="F35" i="40"/>
  <c r="E35" i="40"/>
  <c r="D35" i="40"/>
  <c r="N34" i="40"/>
  <c r="O34" i="40"/>
  <c r="N33" i="40"/>
  <c r="O33" i="40" s="1"/>
  <c r="N32" i="40"/>
  <c r="O32" i="40"/>
  <c r="N31" i="40"/>
  <c r="O31" i="40" s="1"/>
  <c r="N30" i="40"/>
  <c r="O30" i="40" s="1"/>
  <c r="N29" i="40"/>
  <c r="O29" i="40"/>
  <c r="M28" i="40"/>
  <c r="L28" i="40"/>
  <c r="K28" i="40"/>
  <c r="K45" i="40" s="1"/>
  <c r="J28" i="40"/>
  <c r="I28" i="40"/>
  <c r="H28" i="40"/>
  <c r="G28" i="40"/>
  <c r="F28" i="40"/>
  <c r="E28" i="40"/>
  <c r="D28" i="40"/>
  <c r="N27" i="40"/>
  <c r="O27" i="40"/>
  <c r="N26" i="40"/>
  <c r="O26" i="40" s="1"/>
  <c r="N25" i="40"/>
  <c r="O25" i="40" s="1"/>
  <c r="N24" i="40"/>
  <c r="O24" i="40"/>
  <c r="N23" i="40"/>
  <c r="O23" i="40" s="1"/>
  <c r="N22" i="40"/>
  <c r="O22" i="40" s="1"/>
  <c r="N21" i="40"/>
  <c r="O21" i="40"/>
  <c r="M20" i="40"/>
  <c r="L20" i="40"/>
  <c r="N20" i="40" s="1"/>
  <c r="O20" i="40" s="1"/>
  <c r="K20" i="40"/>
  <c r="J20" i="40"/>
  <c r="I20" i="40"/>
  <c r="H20" i="40"/>
  <c r="G20" i="40"/>
  <c r="F20" i="40"/>
  <c r="E20" i="40"/>
  <c r="D20" i="40"/>
  <c r="N19" i="40"/>
  <c r="O19" i="40"/>
  <c r="N18" i="40"/>
  <c r="O18" i="40"/>
  <c r="N17" i="40"/>
  <c r="O17" i="40" s="1"/>
  <c r="N16" i="40"/>
  <c r="O16" i="40"/>
  <c r="N15" i="40"/>
  <c r="O15" i="40" s="1"/>
  <c r="N14" i="40"/>
  <c r="O14" i="40" s="1"/>
  <c r="N13" i="40"/>
  <c r="O13" i="40"/>
  <c r="M12" i="40"/>
  <c r="L12" i="40"/>
  <c r="K12" i="40"/>
  <c r="J12" i="40"/>
  <c r="I12" i="40"/>
  <c r="H12" i="40"/>
  <c r="G12" i="40"/>
  <c r="F12" i="40"/>
  <c r="E12" i="40"/>
  <c r="D12" i="40"/>
  <c r="N12" i="40" s="1"/>
  <c r="O12" i="40" s="1"/>
  <c r="N11" i="40"/>
  <c r="O11" i="40" s="1"/>
  <c r="N10" i="40"/>
  <c r="O10" i="40"/>
  <c r="N9" i="40"/>
  <c r="O9" i="40" s="1"/>
  <c r="N8" i="40"/>
  <c r="O8" i="40"/>
  <c r="N7" i="40"/>
  <c r="O7" i="40" s="1"/>
  <c r="N6" i="40"/>
  <c r="O6" i="40" s="1"/>
  <c r="M5" i="40"/>
  <c r="M45" i="40" s="1"/>
  <c r="L5" i="40"/>
  <c r="K5" i="40"/>
  <c r="J5" i="40"/>
  <c r="I5" i="40"/>
  <c r="H5" i="40"/>
  <c r="G5" i="40"/>
  <c r="F5" i="40"/>
  <c r="E5" i="40"/>
  <c r="D5" i="40"/>
  <c r="N47" i="39"/>
  <c r="O47" i="39" s="1"/>
  <c r="N46" i="39"/>
  <c r="O46" i="39" s="1"/>
  <c r="M45" i="39"/>
  <c r="L45" i="39"/>
  <c r="K45" i="39"/>
  <c r="J45" i="39"/>
  <c r="I45" i="39"/>
  <c r="H45" i="39"/>
  <c r="G45" i="39"/>
  <c r="F45" i="39"/>
  <c r="E45" i="39"/>
  <c r="N45" i="39" s="1"/>
  <c r="O45" i="39" s="1"/>
  <c r="D45" i="39"/>
  <c r="N44" i="39"/>
  <c r="O44" i="39"/>
  <c r="N43" i="39"/>
  <c r="O43" i="39"/>
  <c r="N42" i="39"/>
  <c r="O42" i="39" s="1"/>
  <c r="N41" i="39"/>
  <c r="O41" i="39" s="1"/>
  <c r="M40" i="39"/>
  <c r="L40" i="39"/>
  <c r="K40" i="39"/>
  <c r="J40" i="39"/>
  <c r="I40" i="39"/>
  <c r="H40" i="39"/>
  <c r="G40" i="39"/>
  <c r="F40" i="39"/>
  <c r="E40" i="39"/>
  <c r="D40" i="39"/>
  <c r="N39" i="39"/>
  <c r="O39" i="39"/>
  <c r="N38" i="39"/>
  <c r="O38" i="39" s="1"/>
  <c r="M37" i="39"/>
  <c r="L37" i="39"/>
  <c r="K37" i="39"/>
  <c r="J37" i="39"/>
  <c r="I37" i="39"/>
  <c r="H37" i="39"/>
  <c r="G37" i="39"/>
  <c r="F37" i="39"/>
  <c r="E37" i="39"/>
  <c r="D37" i="39"/>
  <c r="N36" i="39"/>
  <c r="O36" i="39" s="1"/>
  <c r="N35" i="39"/>
  <c r="O35" i="39" s="1"/>
  <c r="N34" i="39"/>
  <c r="O34" i="39"/>
  <c r="N33" i="39"/>
  <c r="O33" i="39"/>
  <c r="N32" i="39"/>
  <c r="O32" i="39" s="1"/>
  <c r="N31" i="39"/>
  <c r="O31" i="39"/>
  <c r="N30" i="39"/>
  <c r="O30" i="39" s="1"/>
  <c r="M29" i="39"/>
  <c r="L29" i="39"/>
  <c r="K29" i="39"/>
  <c r="J29" i="39"/>
  <c r="I29" i="39"/>
  <c r="H29" i="39"/>
  <c r="G29" i="39"/>
  <c r="F29" i="39"/>
  <c r="E29" i="39"/>
  <c r="D29" i="39"/>
  <c r="N28" i="39"/>
  <c r="O28" i="39" s="1"/>
  <c r="N27" i="39"/>
  <c r="O27" i="39" s="1"/>
  <c r="N26" i="39"/>
  <c r="O26" i="39"/>
  <c r="N25" i="39"/>
  <c r="O25" i="39"/>
  <c r="N24" i="39"/>
  <c r="O24" i="39" s="1"/>
  <c r="N23" i="39"/>
  <c r="O23" i="39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0" i="39"/>
  <c r="O20" i="39" s="1"/>
  <c r="N19" i="39"/>
  <c r="O19" i="39" s="1"/>
  <c r="N18" i="39"/>
  <c r="O18" i="39"/>
  <c r="N17" i="39"/>
  <c r="O17" i="39"/>
  <c r="N16" i="39"/>
  <c r="O16" i="39" s="1"/>
  <c r="N15" i="39"/>
  <c r="O15" i="39"/>
  <c r="N14" i="39"/>
  <c r="O14" i="39" s="1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N11" i="39"/>
  <c r="O11" i="39" s="1"/>
  <c r="N10" i="39"/>
  <c r="O10" i="39"/>
  <c r="N9" i="39"/>
  <c r="O9" i="39"/>
  <c r="N8" i="39"/>
  <c r="O8" i="39" s="1"/>
  <c r="N7" i="39"/>
  <c r="O7" i="39"/>
  <c r="N6" i="39"/>
  <c r="O6" i="39" s="1"/>
  <c r="M5" i="39"/>
  <c r="L5" i="39"/>
  <c r="K5" i="39"/>
  <c r="K48" i="39" s="1"/>
  <c r="J5" i="39"/>
  <c r="I5" i="39"/>
  <c r="I48" i="39" s="1"/>
  <c r="H5" i="39"/>
  <c r="G5" i="39"/>
  <c r="F5" i="39"/>
  <c r="E5" i="39"/>
  <c r="E48" i="39" s="1"/>
  <c r="D5" i="39"/>
  <c r="D48" i="39" s="1"/>
  <c r="N47" i="38"/>
  <c r="O47" i="38" s="1"/>
  <c r="N46" i="38"/>
  <c r="O46" i="38" s="1"/>
  <c r="N45" i="38"/>
  <c r="O45" i="38"/>
  <c r="M44" i="38"/>
  <c r="L44" i="38"/>
  <c r="K44" i="38"/>
  <c r="J44" i="38"/>
  <c r="I44" i="38"/>
  <c r="N44" i="38" s="1"/>
  <c r="O44" i="38" s="1"/>
  <c r="H44" i="38"/>
  <c r="G44" i="38"/>
  <c r="F44" i="38"/>
  <c r="E44" i="38"/>
  <c r="D44" i="38"/>
  <c r="N43" i="38"/>
  <c r="O43" i="38" s="1"/>
  <c r="N42" i="38"/>
  <c r="O42" i="38"/>
  <c r="N41" i="38"/>
  <c r="O41" i="38" s="1"/>
  <c r="N40" i="38"/>
  <c r="O40" i="38"/>
  <c r="N39" i="38"/>
  <c r="O39" i="38" s="1"/>
  <c r="M38" i="38"/>
  <c r="L38" i="38"/>
  <c r="K38" i="38"/>
  <c r="K48" i="38" s="1"/>
  <c r="J38" i="38"/>
  <c r="I38" i="38"/>
  <c r="I48" i="38" s="1"/>
  <c r="H38" i="38"/>
  <c r="G38" i="38"/>
  <c r="G48" i="38" s="1"/>
  <c r="F38" i="38"/>
  <c r="E38" i="38"/>
  <c r="D38" i="38"/>
  <c r="N37" i="38"/>
  <c r="O37" i="38" s="1"/>
  <c r="N36" i="38"/>
  <c r="O36" i="38" s="1"/>
  <c r="M35" i="38"/>
  <c r="L35" i="38"/>
  <c r="K35" i="38"/>
  <c r="J35" i="38"/>
  <c r="I35" i="38"/>
  <c r="H35" i="38"/>
  <c r="G35" i="38"/>
  <c r="F35" i="38"/>
  <c r="E35" i="38"/>
  <c r="D35" i="38"/>
  <c r="N34" i="38"/>
  <c r="O34" i="38" s="1"/>
  <c r="N33" i="38"/>
  <c r="O33" i="38"/>
  <c r="N32" i="38"/>
  <c r="O32" i="38"/>
  <c r="N31" i="38"/>
  <c r="O31" i="38" s="1"/>
  <c r="M30" i="38"/>
  <c r="L30" i="38"/>
  <c r="K30" i="38"/>
  <c r="J30" i="38"/>
  <c r="I30" i="38"/>
  <c r="H30" i="38"/>
  <c r="G30" i="38"/>
  <c r="F30" i="38"/>
  <c r="E30" i="38"/>
  <c r="D30" i="38"/>
  <c r="N29" i="38"/>
  <c r="O29" i="38" s="1"/>
  <c r="N28" i="38"/>
  <c r="O28" i="38"/>
  <c r="N27" i="38"/>
  <c r="O27" i="38" s="1"/>
  <c r="N26" i="38"/>
  <c r="O26" i="38" s="1"/>
  <c r="N25" i="38"/>
  <c r="O25" i="38"/>
  <c r="N24" i="38"/>
  <c r="O24" i="38"/>
  <c r="N23" i="38"/>
  <c r="O23" i="38" s="1"/>
  <c r="N22" i="38"/>
  <c r="O22" i="38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19" i="38"/>
  <c r="O19" i="38" s="1"/>
  <c r="N18" i="38"/>
  <c r="O18" i="38" s="1"/>
  <c r="N17" i="38"/>
  <c r="O17" i="38"/>
  <c r="N16" i="38"/>
  <c r="O16" i="38"/>
  <c r="N15" i="38"/>
  <c r="O15" i="38" s="1"/>
  <c r="N14" i="38"/>
  <c r="O14" i="38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1" i="38"/>
  <c r="O11" i="38" s="1"/>
  <c r="N10" i="38"/>
  <c r="O10" i="38" s="1"/>
  <c r="N9" i="38"/>
  <c r="O9" i="38"/>
  <c r="N8" i="38"/>
  <c r="O8" i="38"/>
  <c r="N7" i="38"/>
  <c r="O7" i="38" s="1"/>
  <c r="N6" i="38"/>
  <c r="O6" i="38"/>
  <c r="M5" i="38"/>
  <c r="M48" i="38" s="1"/>
  <c r="L5" i="38"/>
  <c r="K5" i="38"/>
  <c r="J5" i="38"/>
  <c r="I5" i="38"/>
  <c r="H5" i="38"/>
  <c r="G5" i="38"/>
  <c r="F5" i="38"/>
  <c r="E5" i="38"/>
  <c r="D5" i="38"/>
  <c r="N46" i="37"/>
  <c r="O46" i="37"/>
  <c r="M45" i="37"/>
  <c r="L45" i="37"/>
  <c r="K45" i="37"/>
  <c r="J45" i="37"/>
  <c r="I45" i="37"/>
  <c r="H45" i="37"/>
  <c r="G45" i="37"/>
  <c r="F45" i="37"/>
  <c r="E45" i="37"/>
  <c r="D45" i="37"/>
  <c r="N44" i="37"/>
  <c r="O44" i="37" s="1"/>
  <c r="N43" i="37"/>
  <c r="O43" i="37" s="1"/>
  <c r="N42" i="37"/>
  <c r="O42" i="37" s="1"/>
  <c r="N41" i="37"/>
  <c r="O41" i="37" s="1"/>
  <c r="N40" i="37"/>
  <c r="O40" i="37"/>
  <c r="N39" i="37"/>
  <c r="O39" i="37" s="1"/>
  <c r="N38" i="37"/>
  <c r="O38" i="37"/>
  <c r="N37" i="37"/>
  <c r="O37" i="37" s="1"/>
  <c r="M36" i="37"/>
  <c r="L36" i="37"/>
  <c r="K36" i="37"/>
  <c r="J36" i="37"/>
  <c r="I36" i="37"/>
  <c r="H36" i="37"/>
  <c r="G36" i="37"/>
  <c r="F36" i="37"/>
  <c r="E36" i="37"/>
  <c r="D36" i="37"/>
  <c r="N35" i="37"/>
  <c r="O35" i="37" s="1"/>
  <c r="N34" i="37"/>
  <c r="O34" i="37" s="1"/>
  <c r="M33" i="37"/>
  <c r="L33" i="37"/>
  <c r="K33" i="37"/>
  <c r="J33" i="37"/>
  <c r="I33" i="37"/>
  <c r="H33" i="37"/>
  <c r="G33" i="37"/>
  <c r="F33" i="37"/>
  <c r="E33" i="37"/>
  <c r="D33" i="37"/>
  <c r="N32" i="37"/>
  <c r="O32" i="37" s="1"/>
  <c r="N31" i="37"/>
  <c r="O31" i="37"/>
  <c r="N30" i="37"/>
  <c r="O30" i="37" s="1"/>
  <c r="N29" i="37"/>
  <c r="O29" i="37" s="1"/>
  <c r="N28" i="37"/>
  <c r="O28" i="37" s="1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N25" i="37"/>
  <c r="O25" i="37" s="1"/>
  <c r="N24" i="37"/>
  <c r="O24" i="37" s="1"/>
  <c r="N23" i="37"/>
  <c r="O23" i="37"/>
  <c r="N22" i="37"/>
  <c r="O22" i="37" s="1"/>
  <c r="N21" i="37"/>
  <c r="O21" i="37" s="1"/>
  <c r="N20" i="37"/>
  <c r="O20" i="37" s="1"/>
  <c r="N19" i="37"/>
  <c r="O19" i="37" s="1"/>
  <c r="N18" i="37"/>
  <c r="O18" i="37"/>
  <c r="N17" i="37"/>
  <c r="O17" i="37"/>
  <c r="M16" i="37"/>
  <c r="M47" i="37" s="1"/>
  <c r="L16" i="37"/>
  <c r="K16" i="37"/>
  <c r="J16" i="37"/>
  <c r="I16" i="37"/>
  <c r="H16" i="37"/>
  <c r="G16" i="37"/>
  <c r="F16" i="37"/>
  <c r="F47" i="37" s="1"/>
  <c r="E16" i="37"/>
  <c r="D16" i="37"/>
  <c r="N15" i="37"/>
  <c r="O15" i="37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1" i="37"/>
  <c r="O11" i="37"/>
  <c r="N10" i="37"/>
  <c r="O10" i="37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I47" i="37" s="1"/>
  <c r="H5" i="37"/>
  <c r="G5" i="37"/>
  <c r="G47" i="37" s="1"/>
  <c r="F5" i="37"/>
  <c r="E5" i="37"/>
  <c r="E47" i="37" s="1"/>
  <c r="D5" i="37"/>
  <c r="N5" i="37" s="1"/>
  <c r="O5" i="37" s="1"/>
  <c r="N36" i="36"/>
  <c r="O36" i="36" s="1"/>
  <c r="N35" i="36"/>
  <c r="O35" i="36"/>
  <c r="M34" i="36"/>
  <c r="L34" i="36"/>
  <c r="K34" i="36"/>
  <c r="J34" i="36"/>
  <c r="I34" i="36"/>
  <c r="H34" i="36"/>
  <c r="G34" i="36"/>
  <c r="F34" i="36"/>
  <c r="E34" i="36"/>
  <c r="D34" i="36"/>
  <c r="N34" i="36" s="1"/>
  <c r="O34" i="36" s="1"/>
  <c r="N33" i="36"/>
  <c r="O33" i="36"/>
  <c r="N32" i="36"/>
  <c r="O32" i="36" s="1"/>
  <c r="N31" i="36"/>
  <c r="O31" i="36"/>
  <c r="M30" i="36"/>
  <c r="L30" i="36"/>
  <c r="K30" i="36"/>
  <c r="J30" i="36"/>
  <c r="I30" i="36"/>
  <c r="H30" i="36"/>
  <c r="G30" i="36"/>
  <c r="F30" i="36"/>
  <c r="E30" i="36"/>
  <c r="D30" i="36"/>
  <c r="N29" i="36"/>
  <c r="O29" i="36" s="1"/>
  <c r="M28" i="36"/>
  <c r="L28" i="36"/>
  <c r="K28" i="36"/>
  <c r="J28" i="36"/>
  <c r="I28" i="36"/>
  <c r="H28" i="36"/>
  <c r="G28" i="36"/>
  <c r="F28" i="36"/>
  <c r="E28" i="36"/>
  <c r="D28" i="36"/>
  <c r="N27" i="36"/>
  <c r="O27" i="36"/>
  <c r="N26" i="36"/>
  <c r="O26" i="36" s="1"/>
  <c r="N25" i="36"/>
  <c r="O25" i="36" s="1"/>
  <c r="N24" i="36"/>
  <c r="O24" i="36"/>
  <c r="M23" i="36"/>
  <c r="L23" i="36"/>
  <c r="K23" i="36"/>
  <c r="J23" i="36"/>
  <c r="I23" i="36"/>
  <c r="H23" i="36"/>
  <c r="G23" i="36"/>
  <c r="F23" i="36"/>
  <c r="F37" i="36" s="1"/>
  <c r="E23" i="36"/>
  <c r="E37" i="36" s="1"/>
  <c r="D23" i="36"/>
  <c r="N22" i="36"/>
  <c r="O22" i="36"/>
  <c r="N21" i="36"/>
  <c r="O21" i="36" s="1"/>
  <c r="N20" i="36"/>
  <c r="O20" i="36"/>
  <c r="N19" i="36"/>
  <c r="O19" i="36" s="1"/>
  <c r="N18" i="36"/>
  <c r="O18" i="36" s="1"/>
  <c r="M17" i="36"/>
  <c r="L17" i="36"/>
  <c r="K17" i="36"/>
  <c r="J17" i="36"/>
  <c r="I17" i="36"/>
  <c r="H17" i="36"/>
  <c r="G17" i="36"/>
  <c r="F17" i="36"/>
  <c r="E17" i="36"/>
  <c r="D17" i="36"/>
  <c r="N17" i="36" s="1"/>
  <c r="O17" i="36" s="1"/>
  <c r="N16" i="36"/>
  <c r="O16" i="36" s="1"/>
  <c r="N15" i="36"/>
  <c r="O15" i="36" s="1"/>
  <c r="N14" i="36"/>
  <c r="O14" i="36" s="1"/>
  <c r="M13" i="36"/>
  <c r="L13" i="36"/>
  <c r="K13" i="36"/>
  <c r="J13" i="36"/>
  <c r="I13" i="36"/>
  <c r="H13" i="36"/>
  <c r="G13" i="36"/>
  <c r="G37" i="36" s="1"/>
  <c r="F13" i="36"/>
  <c r="E13" i="36"/>
  <c r="D13" i="36"/>
  <c r="N12" i="36"/>
  <c r="O12" i="36" s="1"/>
  <c r="N11" i="36"/>
  <c r="O11" i="36" s="1"/>
  <c r="N10" i="36"/>
  <c r="O10" i="36" s="1"/>
  <c r="N9" i="36"/>
  <c r="O9" i="36"/>
  <c r="N8" i="36"/>
  <c r="O8" i="36" s="1"/>
  <c r="N7" i="36"/>
  <c r="O7" i="36"/>
  <c r="N6" i="36"/>
  <c r="O6" i="36" s="1"/>
  <c r="M5" i="36"/>
  <c r="M37" i="36" s="1"/>
  <c r="L5" i="36"/>
  <c r="L37" i="36" s="1"/>
  <c r="K5" i="36"/>
  <c r="K37" i="36" s="1"/>
  <c r="J5" i="36"/>
  <c r="I5" i="36"/>
  <c r="H5" i="36"/>
  <c r="H37" i="36" s="1"/>
  <c r="G5" i="36"/>
  <c r="F5" i="36"/>
  <c r="E5" i="36"/>
  <c r="D5" i="36"/>
  <c r="N39" i="35"/>
  <c r="O39" i="35" s="1"/>
  <c r="N38" i="35"/>
  <c r="O38" i="35" s="1"/>
  <c r="N37" i="35"/>
  <c r="O37" i="35" s="1"/>
  <c r="M36" i="35"/>
  <c r="L36" i="35"/>
  <c r="K36" i="35"/>
  <c r="J36" i="35"/>
  <c r="I36" i="35"/>
  <c r="H36" i="35"/>
  <c r="G36" i="35"/>
  <c r="F36" i="35"/>
  <c r="E36" i="35"/>
  <c r="D36" i="35"/>
  <c r="N36" i="35" s="1"/>
  <c r="O36" i="35" s="1"/>
  <c r="N35" i="35"/>
  <c r="O35" i="35"/>
  <c r="N34" i="35"/>
  <c r="O34" i="35" s="1"/>
  <c r="M33" i="35"/>
  <c r="L33" i="35"/>
  <c r="K33" i="35"/>
  <c r="J33" i="35"/>
  <c r="I33" i="35"/>
  <c r="H33" i="35"/>
  <c r="G33" i="35"/>
  <c r="F33" i="35"/>
  <c r="E33" i="35"/>
  <c r="D33" i="35"/>
  <c r="N32" i="35"/>
  <c r="O32" i="35" s="1"/>
  <c r="N31" i="35"/>
  <c r="O31" i="35"/>
  <c r="N30" i="35"/>
  <c r="O30" i="35"/>
  <c r="N29" i="35"/>
  <c r="O29" i="35"/>
  <c r="M28" i="35"/>
  <c r="L28" i="35"/>
  <c r="K28" i="35"/>
  <c r="J28" i="35"/>
  <c r="I28" i="35"/>
  <c r="H28" i="35"/>
  <c r="G28" i="35"/>
  <c r="F28" i="35"/>
  <c r="E28" i="35"/>
  <c r="D28" i="35"/>
  <c r="N27" i="35"/>
  <c r="O27" i="35" s="1"/>
  <c r="N26" i="35"/>
  <c r="O26" i="35" s="1"/>
  <c r="N25" i="35"/>
  <c r="O25" i="35" s="1"/>
  <c r="N24" i="35"/>
  <c r="O24" i="35" s="1"/>
  <c r="N23" i="35"/>
  <c r="O23" i="35" s="1"/>
  <c r="N22" i="35"/>
  <c r="O22" i="35" s="1"/>
  <c r="M21" i="35"/>
  <c r="L21" i="35"/>
  <c r="K21" i="35"/>
  <c r="J21" i="35"/>
  <c r="I21" i="35"/>
  <c r="H21" i="35"/>
  <c r="G21" i="35"/>
  <c r="F21" i="35"/>
  <c r="E21" i="35"/>
  <c r="N21" i="35" s="1"/>
  <c r="O21" i="35" s="1"/>
  <c r="D21" i="35"/>
  <c r="N20" i="35"/>
  <c r="O20" i="35" s="1"/>
  <c r="N19" i="35"/>
  <c r="O19" i="35" s="1"/>
  <c r="N18" i="35"/>
  <c r="O18" i="35" s="1"/>
  <c r="N17" i="35"/>
  <c r="O17" i="35" s="1"/>
  <c r="N16" i="35"/>
  <c r="O16" i="35" s="1"/>
  <c r="N15" i="35"/>
  <c r="O15" i="35" s="1"/>
  <c r="N14" i="35"/>
  <c r="O14" i="35" s="1"/>
  <c r="M13" i="35"/>
  <c r="L13" i="35"/>
  <c r="K13" i="35"/>
  <c r="J13" i="35"/>
  <c r="I13" i="35"/>
  <c r="I40" i="35" s="1"/>
  <c r="H13" i="35"/>
  <c r="G13" i="35"/>
  <c r="F13" i="35"/>
  <c r="E13" i="35"/>
  <c r="D13" i="35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D40" i="35" s="1"/>
  <c r="N45" i="34"/>
  <c r="O45" i="34" s="1"/>
  <c r="N44" i="34"/>
  <c r="O44" i="34" s="1"/>
  <c r="M43" i="34"/>
  <c r="L43" i="34"/>
  <c r="K43" i="34"/>
  <c r="J43" i="34"/>
  <c r="I43" i="34"/>
  <c r="H43" i="34"/>
  <c r="G43" i="34"/>
  <c r="F43" i="34"/>
  <c r="E43" i="34"/>
  <c r="D43" i="34"/>
  <c r="N42" i="34"/>
  <c r="O42" i="34" s="1"/>
  <c r="N41" i="34"/>
  <c r="O41" i="34"/>
  <c r="N40" i="34"/>
  <c r="O40" i="34"/>
  <c r="M39" i="34"/>
  <c r="L39" i="34"/>
  <c r="K39" i="34"/>
  <c r="J39" i="34"/>
  <c r="I39" i="34"/>
  <c r="H39" i="34"/>
  <c r="G39" i="34"/>
  <c r="F39" i="34"/>
  <c r="E39" i="34"/>
  <c r="D39" i="34"/>
  <c r="N38" i="34"/>
  <c r="O38" i="34" s="1"/>
  <c r="M37" i="34"/>
  <c r="L37" i="34"/>
  <c r="K37" i="34"/>
  <c r="J37" i="34"/>
  <c r="I37" i="34"/>
  <c r="H37" i="34"/>
  <c r="G37" i="34"/>
  <c r="F37" i="34"/>
  <c r="E37" i="34"/>
  <c r="D37" i="34"/>
  <c r="N36" i="34"/>
  <c r="O36" i="34" s="1"/>
  <c r="N35" i="34"/>
  <c r="O35" i="34"/>
  <c r="N34" i="34"/>
  <c r="O34" i="34" s="1"/>
  <c r="N33" i="34"/>
  <c r="O33" i="34" s="1"/>
  <c r="N32" i="34"/>
  <c r="O32" i="34"/>
  <c r="M31" i="34"/>
  <c r="L31" i="34"/>
  <c r="K31" i="34"/>
  <c r="J31" i="34"/>
  <c r="I31" i="34"/>
  <c r="H31" i="34"/>
  <c r="G31" i="34"/>
  <c r="F31" i="34"/>
  <c r="E31" i="34"/>
  <c r="D31" i="34"/>
  <c r="N30" i="34"/>
  <c r="O30" i="34" s="1"/>
  <c r="N29" i="34"/>
  <c r="O29" i="34" s="1"/>
  <c r="N28" i="34"/>
  <c r="O28" i="34"/>
  <c r="N27" i="34"/>
  <c r="O27" i="34"/>
  <c r="N26" i="34"/>
  <c r="O26" i="34" s="1"/>
  <c r="N25" i="34"/>
  <c r="O25" i="34" s="1"/>
  <c r="N24" i="34"/>
  <c r="O24" i="34" s="1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2" i="34" s="1"/>
  <c r="O22" i="34" s="1"/>
  <c r="N21" i="34"/>
  <c r="O21" i="34" s="1"/>
  <c r="N20" i="34"/>
  <c r="O20" i="34" s="1"/>
  <c r="N19" i="34"/>
  <c r="O19" i="34"/>
  <c r="N18" i="34"/>
  <c r="O18" i="34" s="1"/>
  <c r="N17" i="34"/>
  <c r="O17" i="34" s="1"/>
  <c r="N16" i="34"/>
  <c r="O16" i="34" s="1"/>
  <c r="N15" i="34"/>
  <c r="O15" i="34" s="1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N11" i="34"/>
  <c r="O11" i="34" s="1"/>
  <c r="N10" i="34"/>
  <c r="O10" i="34" s="1"/>
  <c r="N9" i="34"/>
  <c r="O9" i="34"/>
  <c r="N8" i="34"/>
  <c r="O8" i="34" s="1"/>
  <c r="N7" i="34"/>
  <c r="O7" i="34" s="1"/>
  <c r="N6" i="34"/>
  <c r="O6" i="34" s="1"/>
  <c r="M5" i="34"/>
  <c r="L5" i="34"/>
  <c r="K5" i="34"/>
  <c r="J5" i="34"/>
  <c r="J46" i="34" s="1"/>
  <c r="I5" i="34"/>
  <c r="H5" i="34"/>
  <c r="G5" i="34"/>
  <c r="F5" i="34"/>
  <c r="E5" i="34"/>
  <c r="D5" i="34"/>
  <c r="N32" i="33"/>
  <c r="O32" i="33" s="1"/>
  <c r="N33" i="33"/>
  <c r="O33" i="33"/>
  <c r="N34" i="33"/>
  <c r="O34" i="33" s="1"/>
  <c r="N35" i="33"/>
  <c r="O35" i="33" s="1"/>
  <c r="N36" i="33"/>
  <c r="O36" i="33" s="1"/>
  <c r="N37" i="33"/>
  <c r="O37" i="33"/>
  <c r="N22" i="33"/>
  <c r="O22" i="33" s="1"/>
  <c r="N23" i="33"/>
  <c r="O23" i="33" s="1"/>
  <c r="N24" i="33"/>
  <c r="O24" i="33" s="1"/>
  <c r="N25" i="33"/>
  <c r="O25" i="33" s="1"/>
  <c r="N26" i="33"/>
  <c r="O26" i="33" s="1"/>
  <c r="N27" i="33"/>
  <c r="O27" i="33" s="1"/>
  <c r="N28" i="33"/>
  <c r="O28" i="33" s="1"/>
  <c r="N29" i="33"/>
  <c r="O29" i="33" s="1"/>
  <c r="N30" i="33"/>
  <c r="O30" i="33" s="1"/>
  <c r="E31" i="33"/>
  <c r="F31" i="33"/>
  <c r="G31" i="33"/>
  <c r="H31" i="33"/>
  <c r="I31" i="33"/>
  <c r="J31" i="33"/>
  <c r="K31" i="33"/>
  <c r="L31" i="33"/>
  <c r="M31" i="33"/>
  <c r="D31" i="33"/>
  <c r="E21" i="33"/>
  <c r="F21" i="33"/>
  <c r="G21" i="33"/>
  <c r="H21" i="33"/>
  <c r="I21" i="33"/>
  <c r="J21" i="33"/>
  <c r="K21" i="33"/>
  <c r="L21" i="33"/>
  <c r="M21" i="33"/>
  <c r="D21" i="33"/>
  <c r="E12" i="33"/>
  <c r="F12" i="33"/>
  <c r="G12" i="33"/>
  <c r="H12" i="33"/>
  <c r="H46" i="33" s="1"/>
  <c r="I12" i="33"/>
  <c r="J12" i="33"/>
  <c r="K12" i="33"/>
  <c r="L12" i="33"/>
  <c r="M12" i="33"/>
  <c r="D12" i="33"/>
  <c r="E5" i="33"/>
  <c r="F5" i="33"/>
  <c r="G5" i="33"/>
  <c r="H5" i="33"/>
  <c r="I5" i="33"/>
  <c r="J5" i="33"/>
  <c r="J46" i="33" s="1"/>
  <c r="K5" i="33"/>
  <c r="L5" i="33"/>
  <c r="M5" i="33"/>
  <c r="D5" i="33"/>
  <c r="N43" i="33"/>
  <c r="O43" i="33" s="1"/>
  <c r="N44" i="33"/>
  <c r="O44" i="33" s="1"/>
  <c r="N45" i="33"/>
  <c r="O45" i="33"/>
  <c r="N42" i="33"/>
  <c r="O42" i="33" s="1"/>
  <c r="E41" i="33"/>
  <c r="F41" i="33"/>
  <c r="G41" i="33"/>
  <c r="H41" i="33"/>
  <c r="I41" i="33"/>
  <c r="J41" i="33"/>
  <c r="K41" i="33"/>
  <c r="L41" i="33"/>
  <c r="M41" i="33"/>
  <c r="D41" i="33"/>
  <c r="E38" i="33"/>
  <c r="F38" i="33"/>
  <c r="G38" i="33"/>
  <c r="H38" i="33"/>
  <c r="I38" i="33"/>
  <c r="J38" i="33"/>
  <c r="K38" i="33"/>
  <c r="L38" i="33"/>
  <c r="M38" i="33"/>
  <c r="D38" i="33"/>
  <c r="N40" i="33"/>
  <c r="O40" i="33"/>
  <c r="N39" i="33"/>
  <c r="O39" i="33" s="1"/>
  <c r="N15" i="33"/>
  <c r="O15" i="33" s="1"/>
  <c r="N14" i="33"/>
  <c r="O14" i="33" s="1"/>
  <c r="N16" i="33"/>
  <c r="O16" i="33"/>
  <c r="N17" i="33"/>
  <c r="O17" i="33" s="1"/>
  <c r="N18" i="33"/>
  <c r="O18" i="33" s="1"/>
  <c r="N19" i="33"/>
  <c r="O19" i="33" s="1"/>
  <c r="N20" i="33"/>
  <c r="O20" i="33" s="1"/>
  <c r="N7" i="33"/>
  <c r="O7" i="33" s="1"/>
  <c r="N8" i="33"/>
  <c r="O8" i="33"/>
  <c r="N9" i="33"/>
  <c r="O9" i="33" s="1"/>
  <c r="N10" i="33"/>
  <c r="O10" i="33"/>
  <c r="N11" i="33"/>
  <c r="O11" i="33" s="1"/>
  <c r="N6" i="33"/>
  <c r="O6" i="33" s="1"/>
  <c r="N13" i="33"/>
  <c r="O13" i="33"/>
  <c r="E48" i="38"/>
  <c r="D48" i="38"/>
  <c r="M48" i="39"/>
  <c r="F48" i="39"/>
  <c r="G48" i="39"/>
  <c r="J45" i="40"/>
  <c r="G45" i="40"/>
  <c r="N38" i="40"/>
  <c r="O38" i="40" s="1"/>
  <c r="E45" i="40"/>
  <c r="N28" i="40"/>
  <c r="O28" i="40" s="1"/>
  <c r="M48" i="42"/>
  <c r="H48" i="42"/>
  <c r="N44" i="42"/>
  <c r="O44" i="42" s="1"/>
  <c r="F48" i="42"/>
  <c r="G50" i="43"/>
  <c r="E50" i="43"/>
  <c r="F47" i="44"/>
  <c r="E47" i="44"/>
  <c r="N38" i="44"/>
  <c r="O38" i="44" s="1"/>
  <c r="D47" i="44"/>
  <c r="N5" i="44"/>
  <c r="O5" i="44" s="1"/>
  <c r="M50" i="45"/>
  <c r="O46" i="46"/>
  <c r="P46" i="46"/>
  <c r="L55" i="46"/>
  <c r="O53" i="48" l="1"/>
  <c r="P53" i="48" s="1"/>
  <c r="I37" i="36"/>
  <c r="J55" i="46"/>
  <c r="O55" i="46" s="1"/>
  <c r="P55" i="46" s="1"/>
  <c r="F40" i="35"/>
  <c r="G47" i="44"/>
  <c r="M46" i="33"/>
  <c r="N31" i="43"/>
  <c r="O31" i="43" s="1"/>
  <c r="O51" i="46"/>
  <c r="P51" i="46" s="1"/>
  <c r="H47" i="44"/>
  <c r="N47" i="44" s="1"/>
  <c r="O47" i="44" s="1"/>
  <c r="G46" i="33"/>
  <c r="N33" i="37"/>
  <c r="O33" i="37" s="1"/>
  <c r="N21" i="43"/>
  <c r="O21" i="43" s="1"/>
  <c r="G46" i="34"/>
  <c r="L40" i="35"/>
  <c r="F48" i="38"/>
  <c r="N31" i="45"/>
  <c r="O31" i="45" s="1"/>
  <c r="O5" i="46"/>
  <c r="P5" i="46" s="1"/>
  <c r="H46" i="34"/>
  <c r="M40" i="35"/>
  <c r="N20" i="38"/>
  <c r="O20" i="38" s="1"/>
  <c r="N13" i="41"/>
  <c r="O13" i="41" s="1"/>
  <c r="D47" i="37"/>
  <c r="N41" i="33"/>
  <c r="O41" i="33" s="1"/>
  <c r="N21" i="33"/>
  <c r="O21" i="33" s="1"/>
  <c r="I46" i="34"/>
  <c r="N39" i="34"/>
  <c r="O39" i="34" s="1"/>
  <c r="J37" i="36"/>
  <c r="N38" i="38"/>
  <c r="O38" i="38" s="1"/>
  <c r="N5" i="42"/>
  <c r="O5" i="42" s="1"/>
  <c r="L46" i="33"/>
  <c r="N21" i="39"/>
  <c r="O21" i="39" s="1"/>
  <c r="N13" i="35"/>
  <c r="O13" i="35" s="1"/>
  <c r="H50" i="43"/>
  <c r="N50" i="43" s="1"/>
  <c r="O50" i="43" s="1"/>
  <c r="K46" i="33"/>
  <c r="K40" i="35"/>
  <c r="N37" i="39"/>
  <c r="O37" i="39" s="1"/>
  <c r="N5" i="36"/>
  <c r="O5" i="36" s="1"/>
  <c r="J48" i="42"/>
  <c r="N13" i="44"/>
  <c r="O13" i="44" s="1"/>
  <c r="N12" i="33"/>
  <c r="O12" i="33" s="1"/>
  <c r="G50" i="45"/>
  <c r="N5" i="43"/>
  <c r="O5" i="43" s="1"/>
  <c r="L46" i="34"/>
  <c r="F46" i="33"/>
  <c r="K46" i="34"/>
  <c r="L50" i="45"/>
  <c r="M46" i="34"/>
  <c r="N13" i="36"/>
  <c r="O13" i="36" s="1"/>
  <c r="N46" i="45"/>
  <c r="O46" i="45" s="1"/>
  <c r="N28" i="36"/>
  <c r="O28" i="36" s="1"/>
  <c r="N5" i="39"/>
  <c r="O5" i="39" s="1"/>
  <c r="N29" i="39"/>
  <c r="O29" i="39" s="1"/>
  <c r="E46" i="33"/>
  <c r="N43" i="34"/>
  <c r="O43" i="34" s="1"/>
  <c r="N30" i="36"/>
  <c r="O30" i="36" s="1"/>
  <c r="N36" i="37"/>
  <c r="O36" i="37" s="1"/>
  <c r="N21" i="44"/>
  <c r="O21" i="44" s="1"/>
  <c r="O58" i="47"/>
  <c r="N48" i="42"/>
  <c r="O48" i="42" s="1"/>
  <c r="D46" i="33"/>
  <c r="N38" i="33"/>
  <c r="O38" i="33" s="1"/>
  <c r="H40" i="35"/>
  <c r="N5" i="35"/>
  <c r="O5" i="35" s="1"/>
  <c r="L47" i="37"/>
  <c r="N26" i="37"/>
  <c r="O26" i="37" s="1"/>
  <c r="H48" i="39"/>
  <c r="N48" i="39" s="1"/>
  <c r="O48" i="39" s="1"/>
  <c r="N40" i="39"/>
  <c r="O40" i="39" s="1"/>
  <c r="L48" i="42"/>
  <c r="N36" i="42"/>
  <c r="O36" i="42" s="1"/>
  <c r="H47" i="37"/>
  <c r="N45" i="37"/>
  <c r="O45" i="37" s="1"/>
  <c r="N39" i="42"/>
  <c r="O39" i="42" s="1"/>
  <c r="D46" i="34"/>
  <c r="N5" i="34"/>
  <c r="O5" i="34" s="1"/>
  <c r="G40" i="35"/>
  <c r="N28" i="35"/>
  <c r="O28" i="35" s="1"/>
  <c r="L48" i="39"/>
  <c r="N12" i="39"/>
  <c r="O12" i="39" s="1"/>
  <c r="J48" i="41"/>
  <c r="N20" i="41"/>
  <c r="O20" i="41" s="1"/>
  <c r="N31" i="34"/>
  <c r="O31" i="34" s="1"/>
  <c r="E46" i="34"/>
  <c r="J48" i="39"/>
  <c r="J40" i="35"/>
  <c r="N16" i="37"/>
  <c r="O16" i="37" s="1"/>
  <c r="N5" i="38"/>
  <c r="O5" i="38" s="1"/>
  <c r="H48" i="38"/>
  <c r="N33" i="35"/>
  <c r="O33" i="35" s="1"/>
  <c r="D48" i="41"/>
  <c r="N43" i="41"/>
  <c r="O43" i="41" s="1"/>
  <c r="F46" i="34"/>
  <c r="N37" i="34"/>
  <c r="O37" i="34" s="1"/>
  <c r="N12" i="37"/>
  <c r="O12" i="37" s="1"/>
  <c r="K47" i="37"/>
  <c r="L50" i="43"/>
  <c r="N5" i="45"/>
  <c r="O5" i="45" s="1"/>
  <c r="I46" i="33"/>
  <c r="N5" i="33"/>
  <c r="O5" i="33" s="1"/>
  <c r="N31" i="33"/>
  <c r="O31" i="33" s="1"/>
  <c r="N13" i="34"/>
  <c r="O13" i="34" s="1"/>
  <c r="N43" i="40"/>
  <c r="O43" i="40" s="1"/>
  <c r="H45" i="40"/>
  <c r="H48" i="41"/>
  <c r="N5" i="41"/>
  <c r="O5" i="41" s="1"/>
  <c r="E40" i="35"/>
  <c r="D37" i="36"/>
  <c r="N37" i="36" s="1"/>
  <c r="O37" i="36" s="1"/>
  <c r="N23" i="36"/>
  <c r="O23" i="36" s="1"/>
  <c r="F50" i="45"/>
  <c r="N50" i="45" s="1"/>
  <c r="O50" i="45" s="1"/>
  <c r="L45" i="40"/>
  <c r="N5" i="40"/>
  <c r="O5" i="40" s="1"/>
  <c r="N30" i="38"/>
  <c r="O30" i="38" s="1"/>
  <c r="N12" i="38"/>
  <c r="O12" i="38" s="1"/>
  <c r="J48" i="38"/>
  <c r="N35" i="40"/>
  <c r="O35" i="40" s="1"/>
  <c r="D45" i="40"/>
  <c r="N45" i="40" s="1"/>
  <c r="O45" i="40" s="1"/>
  <c r="N48" i="38"/>
  <c r="O48" i="38" s="1"/>
  <c r="J47" i="37"/>
  <c r="L48" i="38"/>
  <c r="N35" i="38"/>
  <c r="O35" i="38" s="1"/>
  <c r="N47" i="37" l="1"/>
  <c r="O47" i="37" s="1"/>
  <c r="P58" i="47"/>
  <c r="N48" i="41"/>
  <c r="O48" i="41" s="1"/>
  <c r="N46" i="34"/>
  <c r="O46" i="34" s="1"/>
  <c r="N46" i="33"/>
  <c r="O46" i="33" s="1"/>
  <c r="N40" i="35"/>
  <c r="O40" i="35" s="1"/>
</calcChain>
</file>

<file path=xl/sharedStrings.xml><?xml version="1.0" encoding="utf-8"?>
<sst xmlns="http://schemas.openxmlformats.org/spreadsheetml/2006/main" count="1025" uniqueCount="166">
  <si>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</si>
  <si>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</si>
  <si>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</si>
  <si>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</si>
  <si>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</si>
  <si>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</si>
  <si>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</si>
  <si>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</si>
  <si>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</si>
  <si>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</si>
  <si>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</si>
  <si>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Utility Service Tax - Electricity</t>
  </si>
  <si>
    <t>Utility Service Tax - Water</t>
  </si>
  <si>
    <t>Utility Service Tax - Propane</t>
  </si>
  <si>
    <t>Communications Services Taxes</t>
  </si>
  <si>
    <t>Permits, Fees, and Special Assessments</t>
  </si>
  <si>
    <t>Franchise Fee - Electricity</t>
  </si>
  <si>
    <t>Impact Fees - Residential - Public Safety</t>
  </si>
  <si>
    <t>Impact Fees - Residential - Physical Environment</t>
  </si>
  <si>
    <t>Impact Fees - Residential - Transportation</t>
  </si>
  <si>
    <t>Impact Fees - Residential - Culture / Recreation</t>
  </si>
  <si>
    <t>Impact Fees - Residential - Other</t>
  </si>
  <si>
    <t>Other Permits, Fees, and Special Assessments</t>
  </si>
  <si>
    <t>Federal Grant - Public Safety</t>
  </si>
  <si>
    <t>Intergovernmental Revenue</t>
  </si>
  <si>
    <t>Federal Grant - Economic Environment</t>
  </si>
  <si>
    <t>Federal Grant - Transportation - Other Transportation</t>
  </si>
  <si>
    <t>State Shared Revenues - General Gov't - Alcoholic Beverage License Tax</t>
  </si>
  <si>
    <t>State Shared Revenues - General Gov't - Local Gov't Half-Cent Sales Tax</t>
  </si>
  <si>
    <t>State Shared Revenues - Public Safety - Other Public Safety</t>
  </si>
  <si>
    <t>State Shared Revenues - Transportation - Other Transportation</t>
  </si>
  <si>
    <t>Grants from Other Local Units - Economic Environment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</si>
  <si>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</si>
  <si>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</si>
  <si>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</si>
  <si>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</si>
  <si>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</si>
  <si>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</si>
  <si>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State Shared Revenues - General Gov't - Other General Government</t>
  </si>
  <si>
    <t>General Gov't (Not Court-Related) - Other General Gov't Charges and Fees</t>
  </si>
  <si>
    <t>Public Safety - Law Enforcement Services</t>
  </si>
  <si>
    <t>Physical Environment - Water Utility</t>
  </si>
  <si>
    <t>Physical Environment - Garbage / Solid Waste</t>
  </si>
  <si>
    <t>Physical Environment - Other Physical Environment Charges</t>
  </si>
  <si>
    <t>Total - All Account Codes</t>
  </si>
  <si>
    <t>Local Fiscal Year Ended September 30, 2009</t>
  </si>
  <si>
    <t>Court-Ordered Judgments and Fines - As Decided by County Court Criminal</t>
  </si>
  <si>
    <t>Fines - Local Ordinance Violations</t>
  </si>
  <si>
    <t>Interest and Other Earnings - Interest</t>
  </si>
  <si>
    <t>Rents and Royalties</t>
  </si>
  <si>
    <t>Disposition of Fixed Assets</t>
  </si>
  <si>
    <t>Other Miscellaneous Revenues - Other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</si>
  <si>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</si>
  <si>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</si>
  <si>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</si>
  <si>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</si>
  <si>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</si>
  <si>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</si>
  <si>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</si>
  <si>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Culture / Recreation - Charter Schools</t>
  </si>
  <si>
    <t>Oakland Revenues Reported by Account Code and Fund Type</t>
  </si>
  <si>
    <t>Local Fiscal Year Ended September 30, 2010</t>
  </si>
  <si>
    <t>Local Option Taxes</t>
  </si>
  <si>
    <t>Local Business Tax</t>
  </si>
  <si>
    <t>Federal Grant - General Government</t>
  </si>
  <si>
    <t>State Shared Revenues - General Gov't - Sales and Uses Taxes to Counties</t>
  </si>
  <si>
    <t>Other Sources</t>
  </si>
  <si>
    <t>Non-Operating - Inter-Fund Group Transfers In</t>
  </si>
  <si>
    <t>Contributions from Enterprise Operations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</si>
  <si>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</si>
  <si>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</si>
  <si>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</si>
  <si>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Impact Fees - Commercial - Public Safety</t>
  </si>
  <si>
    <t>Impact Fees - Commercial - Physical Environment</t>
  </si>
  <si>
    <t>Impact Fees - Commercial - Transportation</t>
  </si>
  <si>
    <t>Impact Fees - Commercial - Other</t>
  </si>
  <si>
    <t>2011 Municipal Population:</t>
  </si>
  <si>
    <t>Local Fiscal Year Ended September 30, 2012</t>
  </si>
  <si>
    <t>Proprietary Non-Operating Sources - Interest</t>
  </si>
  <si>
    <t>2012 Municipal Population:</t>
  </si>
  <si>
    <t>Local Fiscal Year Ended September 30, 2008</t>
  </si>
  <si>
    <t>Permits and Franchise Fees</t>
  </si>
  <si>
    <t>Other Permits and Fees</t>
  </si>
  <si>
    <t>Federal Grant - Physical Environment - Other Physical Environment</t>
  </si>
  <si>
    <t>State Grant - Public Safety</t>
  </si>
  <si>
    <t>State Shared Revenues - General Gov't - Revenue Sharing Proceeds</t>
  </si>
  <si>
    <t>Shared Revenue from Other Local Units</t>
  </si>
  <si>
    <t>Public Safety - Fire Protection</t>
  </si>
  <si>
    <t>Other Judgments, Fines, and Forfeits</t>
  </si>
  <si>
    <t>Impact Fees - Public Safety</t>
  </si>
  <si>
    <t>Impact Fees - Physical Environment</t>
  </si>
  <si>
    <t>Impact Fees - Transportation</t>
  </si>
  <si>
    <t>Impact Fees - Culture / Recreation</t>
  </si>
  <si>
    <t>Impact Fees - Other</t>
  </si>
  <si>
    <t>2008 Municipal Population:</t>
  </si>
  <si>
    <t>Local Fiscal Year Ended September 30, 2013</t>
  </si>
  <si>
    <t>Communications Services Taxes (Chapter 202, F.S.)</t>
  </si>
  <si>
    <t>Licenses</t>
  </si>
  <si>
    <t>State Shared Revenues - General Government - Alcoholic Beverage License Tax</t>
  </si>
  <si>
    <t>State Shared Revenues - General Government - Sales and Uses Taxes to Counties</t>
  </si>
  <si>
    <t>State Shared Revenues - General Government - Local Government Half-Cent Sales Tax</t>
  </si>
  <si>
    <t>State Shared Revenues - General Government - Other General Government</t>
  </si>
  <si>
    <t>Grants from Other Local Units - General Government</t>
  </si>
  <si>
    <t>General Government - Other General Government Charges and Fees</t>
  </si>
  <si>
    <t>Sales - Sale of Surplus Materials and Scrap</t>
  </si>
  <si>
    <t>Other Miscellaneous Revenues - Settlements</t>
  </si>
  <si>
    <t>Proceeds - Proceeds from Refunding Bonds</t>
  </si>
  <si>
    <t>Proprietary Non-Operating - Interest</t>
  </si>
  <si>
    <t>2013 Municipal Population:</t>
  </si>
  <si>
    <t>Local Fiscal Year Ended September 30, 2014</t>
  </si>
  <si>
    <t>State Shared Revenues - General Government - Revenue Sharing Proceeds</t>
  </si>
  <si>
    <t>General Government - Administrative Service Fees</t>
  </si>
  <si>
    <t>Contributions and Donations from Private Sources</t>
  </si>
  <si>
    <t>2014 Municipal Population:</t>
  </si>
  <si>
    <t>Local Fiscal Year Ended September 30, 2015</t>
  </si>
  <si>
    <t>State Shared Revenues - Transportation - Mass Transit</t>
  </si>
  <si>
    <t>2015 Municipal Population:</t>
  </si>
  <si>
    <t>Local Fiscal Year Ended September 30, 2016</t>
  </si>
  <si>
    <t>Local Business Tax (Chapter 205, F.S.)</t>
  </si>
  <si>
    <t>State Grant - Physical Environment - Sewer / Wastewater</t>
  </si>
  <si>
    <t>Proceeds - Installment Purchases and Capital Lease Proceeds</t>
  </si>
  <si>
    <t>2016 Municipal Population:</t>
  </si>
  <si>
    <t>Local Fiscal Year Ended September 30, 2017</t>
  </si>
  <si>
    <t>Grants from Other Local Units - Physical Environment</t>
  </si>
  <si>
    <t>Public Safety - Protective Inspection Fees</t>
  </si>
  <si>
    <t>Proprietary Non-Operating - Capital Contributions from Private Source</t>
  </si>
  <si>
    <t>2017 Municipal Population:</t>
  </si>
  <si>
    <t>Local Fiscal Year Ended September 30, 2018</t>
  </si>
  <si>
    <t>State Grant - Physical Environment - Stormwater Management</t>
  </si>
  <si>
    <t>State Grant - Culture / Recreation</t>
  </si>
  <si>
    <t>Proceeds - Debt Proceeds</t>
  </si>
  <si>
    <t>Proprietary Non-Operating - Other Non-Operating Sources</t>
  </si>
  <si>
    <t>2018 Municipal Population:</t>
  </si>
  <si>
    <t>Local Fiscal Year Ended September 30, 2019</t>
  </si>
  <si>
    <t>State Grant - General Government</t>
  </si>
  <si>
    <t>2019 Municipal Population:</t>
  </si>
  <si>
    <t>Local Fiscal Year Ended September 30, 2020</t>
  </si>
  <si>
    <t>Federal Grant - Physical Environment - Sewer / Wastewater</t>
  </si>
  <si>
    <t>Sales - Disposition of Fixed Assets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</si>
  <si>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</si>
  <si>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</si>
  <si>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</si>
  <si>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</si>
  <si>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</si>
  <si>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</si>
  <si>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</si>
  <si>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</si>
  <si>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Building Permits (Buildling Permit Fees)</t>
  </si>
  <si>
    <t>Permits - Other</t>
  </si>
  <si>
    <t>Intergovernmental Revenues</t>
  </si>
  <si>
    <t>Other Financial Assistance - Federal Source</t>
  </si>
  <si>
    <t>State Shared Revenues - General Government - Municipal Revenue Sharing Program</t>
  </si>
  <si>
    <t>State Shared Revenues - General Government - Local Government Half-Cent Sales Tax Program</t>
  </si>
  <si>
    <t>Grants from Other Local Units - Culture / Recreation</t>
  </si>
  <si>
    <t>Proprietary Non-Operating Sources - Other Non-Operating Sources</t>
  </si>
  <si>
    <t>2021 Municipal Population:</t>
  </si>
  <si>
    <t>Local Fiscal Year Ended September 30, 2022</t>
  </si>
  <si>
    <t>Impact Fees - Commercial - Culture / Recreation</t>
  </si>
  <si>
    <t>Federal Grant - Physical Environment - Water Supply System</t>
  </si>
  <si>
    <t>2022 Municipal Population:</t>
  </si>
  <si>
    <t>Proceeds - Leases</t>
  </si>
  <si>
    <t>Local Fiscal Year Ended September 30, 2023</t>
  </si>
  <si>
    <t>Impact Fees - Commercial - School</t>
  </si>
  <si>
    <t>State Shared Revenues - Culture / Recreation</t>
  </si>
  <si>
    <t>Physical Environment - Sewer / Wastewater Utility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</si>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</sst>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AB3DF-1F2D-43D5-B0D5-51F953799E68}">
  <sheetPr>
    <pageSetUpPr fitToPage="1"/>
  </sheetPr>
  <dimension ref="A1:ED57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60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161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52</v>
      </c>
      <c r="B3" s="108"/>
      <c r="C3" s="109"/>
      <c r="D3" s="113" t="s">
        <v>32</v>
      </c>
      <c r="E3" s="114"/>
      <c r="F3" s="114"/>
      <c r="G3" s="114"/>
      <c r="H3" s="115"/>
      <c r="I3" s="113" t="s">
        <v>33</v>
      </c>
      <c r="J3" s="115"/>
      <c r="K3" s="113" t="s">
        <v>35</v>
      </c>
      <c r="L3" s="114"/>
      <c r="M3" s="115"/>
      <c r="N3" s="49"/>
      <c r="O3" s="50"/>
      <c r="P3" s="116" t="s">
        <v>141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53</v>
      </c>
      <c r="F4" s="52" t="s">
        <v>54</v>
      </c>
      <c r="G4" s="52" t="s">
        <v>55</v>
      </c>
      <c r="H4" s="52" t="s">
        <v>5</v>
      </c>
      <c r="I4" s="52" t="s">
        <v>6</v>
      </c>
      <c r="J4" s="53" t="s">
        <v>56</v>
      </c>
      <c r="K4" s="53" t="s">
        <v>7</v>
      </c>
      <c r="L4" s="53" t="s">
        <v>8</v>
      </c>
      <c r="M4" s="53" t="s">
        <v>142</v>
      </c>
      <c r="N4" s="53" t="s">
        <v>9</v>
      </c>
      <c r="O4" s="53" t="s">
        <v>143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144</v>
      </c>
      <c r="B5" s="57"/>
      <c r="C5" s="57"/>
      <c r="D5" s="58">
        <f>SUM(D6:D12)</f>
        <v>4907817</v>
      </c>
      <c r="E5" s="58">
        <f>SUM(E6:E12)</f>
        <v>0</v>
      </c>
      <c r="F5" s="58">
        <f>SUM(F6:F12)</f>
        <v>0</v>
      </c>
      <c r="G5" s="58">
        <f>SUM(G6:G12)</f>
        <v>0</v>
      </c>
      <c r="H5" s="58">
        <f>SUM(H6:H12)</f>
        <v>0</v>
      </c>
      <c r="I5" s="58">
        <f>SUM(I6:I12)</f>
        <v>0</v>
      </c>
      <c r="J5" s="58">
        <f>SUM(J6:J12)</f>
        <v>0</v>
      </c>
      <c r="K5" s="58">
        <f>SUM(K6:K12)</f>
        <v>0</v>
      </c>
      <c r="L5" s="58">
        <f>SUM(L6:L12)</f>
        <v>0</v>
      </c>
      <c r="M5" s="58">
        <f>SUM(M6:M12)</f>
        <v>0</v>
      </c>
      <c r="N5" s="58">
        <f>SUM(N6:N12)</f>
        <v>0</v>
      </c>
      <c r="O5" s="59">
        <f>SUM(D5:N5)</f>
        <v>4907817</v>
      </c>
      <c r="P5" s="60">
        <f>(O5/P$55)</f>
        <v>908.51851166234724</v>
      </c>
      <c r="Q5" s="61"/>
    </row>
    <row r="6" spans="1:134">
      <c r="A6" s="63"/>
      <c r="B6" s="64">
        <v>311</v>
      </c>
      <c r="C6" s="65" t="s">
        <v>2</v>
      </c>
      <c r="D6" s="66">
        <v>3948698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3948698</v>
      </c>
      <c r="P6" s="67">
        <f>(O6/P$55)</f>
        <v>730.96964087375045</v>
      </c>
      <c r="Q6" s="68"/>
    </row>
    <row r="7" spans="1:134">
      <c r="A7" s="63"/>
      <c r="B7" s="64">
        <v>312.41000000000003</v>
      </c>
      <c r="C7" s="65" t="s">
        <v>145</v>
      </c>
      <c r="D7" s="66">
        <v>121645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2" si="0">SUM(D7:N7)</f>
        <v>121645</v>
      </c>
      <c r="P7" s="67">
        <f>(O7/P$55)</f>
        <v>22.518511662347279</v>
      </c>
      <c r="Q7" s="68"/>
    </row>
    <row r="8" spans="1:134">
      <c r="A8" s="63"/>
      <c r="B8" s="64">
        <v>314.10000000000002</v>
      </c>
      <c r="C8" s="65" t="s">
        <v>11</v>
      </c>
      <c r="D8" s="66">
        <v>414476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414476</v>
      </c>
      <c r="P8" s="67">
        <f>(O8/P$55)</f>
        <v>76.726397630507222</v>
      </c>
      <c r="Q8" s="68"/>
    </row>
    <row r="9" spans="1:134">
      <c r="A9" s="63"/>
      <c r="B9" s="64">
        <v>314.3</v>
      </c>
      <c r="C9" s="65" t="s">
        <v>12</v>
      </c>
      <c r="D9" s="66">
        <v>210188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210188</v>
      </c>
      <c r="P9" s="67">
        <f>(O9/P$55)</f>
        <v>38.909292854498332</v>
      </c>
      <c r="Q9" s="68"/>
    </row>
    <row r="10" spans="1:134">
      <c r="A10" s="63"/>
      <c r="B10" s="64">
        <v>314.8</v>
      </c>
      <c r="C10" s="65" t="s">
        <v>13</v>
      </c>
      <c r="D10" s="66">
        <v>16826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16826</v>
      </c>
      <c r="P10" s="67">
        <f>(O10/P$55)</f>
        <v>3.1147723065531285</v>
      </c>
      <c r="Q10" s="68"/>
    </row>
    <row r="11" spans="1:134">
      <c r="A11" s="63"/>
      <c r="B11" s="64">
        <v>315.10000000000002</v>
      </c>
      <c r="C11" s="65" t="s">
        <v>146</v>
      </c>
      <c r="D11" s="66">
        <v>176414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176414</v>
      </c>
      <c r="P11" s="67">
        <f>(O11/P$55)</f>
        <v>32.657164013328398</v>
      </c>
      <c r="Q11" s="68"/>
    </row>
    <row r="12" spans="1:134">
      <c r="A12" s="63"/>
      <c r="B12" s="64">
        <v>316</v>
      </c>
      <c r="C12" s="65" t="s">
        <v>118</v>
      </c>
      <c r="D12" s="66">
        <v>19570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19570</v>
      </c>
      <c r="P12" s="67">
        <f>(O12/P$55)</f>
        <v>3.6227323213624585</v>
      </c>
      <c r="Q12" s="68"/>
    </row>
    <row r="13" spans="1:134" ht="15.75">
      <c r="A13" s="69" t="s">
        <v>15</v>
      </c>
      <c r="B13" s="70"/>
      <c r="C13" s="71"/>
      <c r="D13" s="72">
        <f>SUM(D14:D21)</f>
        <v>588510</v>
      </c>
      <c r="E13" s="72">
        <f>SUM(E14:E21)</f>
        <v>643300</v>
      </c>
      <c r="F13" s="72">
        <f>SUM(F14:F21)</f>
        <v>0</v>
      </c>
      <c r="G13" s="72">
        <f>SUM(G14:G21)</f>
        <v>0</v>
      </c>
      <c r="H13" s="72">
        <f>SUM(H14:H21)</f>
        <v>0</v>
      </c>
      <c r="I13" s="72">
        <f>SUM(I14:I21)</f>
        <v>0</v>
      </c>
      <c r="J13" s="72">
        <f>SUM(J14:J21)</f>
        <v>0</v>
      </c>
      <c r="K13" s="72">
        <f>SUM(K14:K21)</f>
        <v>0</v>
      </c>
      <c r="L13" s="72">
        <f>SUM(L14:L21)</f>
        <v>0</v>
      </c>
      <c r="M13" s="72">
        <f>SUM(M14:M21)</f>
        <v>0</v>
      </c>
      <c r="N13" s="72">
        <f>SUM(N14:N21)</f>
        <v>0</v>
      </c>
      <c r="O13" s="73">
        <f>SUM(D13:N13)</f>
        <v>1231810</v>
      </c>
      <c r="P13" s="74">
        <f>(O13/P$55)</f>
        <v>228.02850796001482</v>
      </c>
      <c r="Q13" s="75"/>
    </row>
    <row r="14" spans="1:134">
      <c r="A14" s="63"/>
      <c r="B14" s="64">
        <v>322</v>
      </c>
      <c r="C14" s="65" t="s">
        <v>147</v>
      </c>
      <c r="D14" s="66">
        <v>266160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>SUM(D14:N14)</f>
        <v>266160</v>
      </c>
      <c r="P14" s="67">
        <f>(O14/P$55)</f>
        <v>49.270640503517214</v>
      </c>
      <c r="Q14" s="68"/>
    </row>
    <row r="15" spans="1:134">
      <c r="A15" s="63"/>
      <c r="B15" s="64">
        <v>323.10000000000002</v>
      </c>
      <c r="C15" s="65" t="s">
        <v>16</v>
      </c>
      <c r="D15" s="66">
        <v>322350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ref="O15:O21" si="1">SUM(D15:N15)</f>
        <v>322350</v>
      </c>
      <c r="P15" s="67">
        <f>(O15/P$55)</f>
        <v>59.672343576453166</v>
      </c>
      <c r="Q15" s="68"/>
    </row>
    <row r="16" spans="1:134">
      <c r="A16" s="63"/>
      <c r="B16" s="64">
        <v>324.11</v>
      </c>
      <c r="C16" s="65" t="s">
        <v>17</v>
      </c>
      <c r="D16" s="66">
        <v>0</v>
      </c>
      <c r="E16" s="66">
        <v>25112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1"/>
        <v>25112</v>
      </c>
      <c r="P16" s="67">
        <f>(O16/P$55)</f>
        <v>4.6486486486486482</v>
      </c>
      <c r="Q16" s="68"/>
    </row>
    <row r="17" spans="1:17">
      <c r="A17" s="63"/>
      <c r="B17" s="64">
        <v>324.20999999999998</v>
      </c>
      <c r="C17" s="65" t="s">
        <v>18</v>
      </c>
      <c r="D17" s="66">
        <v>0</v>
      </c>
      <c r="E17" s="66">
        <v>308713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308713</v>
      </c>
      <c r="P17" s="67">
        <f>(O17/P$55)</f>
        <v>57.147908182154758</v>
      </c>
      <c r="Q17" s="68"/>
    </row>
    <row r="18" spans="1:17">
      <c r="A18" s="63"/>
      <c r="B18" s="64">
        <v>324.22000000000003</v>
      </c>
      <c r="C18" s="65" t="s">
        <v>73</v>
      </c>
      <c r="D18" s="66">
        <v>0</v>
      </c>
      <c r="E18" s="66">
        <v>2970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2970</v>
      </c>
      <c r="P18" s="67">
        <f>(O18/P$55)</f>
        <v>0.54979637171417994</v>
      </c>
      <c r="Q18" s="68"/>
    </row>
    <row r="19" spans="1:17">
      <c r="A19" s="63"/>
      <c r="B19" s="64">
        <v>324.31</v>
      </c>
      <c r="C19" s="65" t="s">
        <v>19</v>
      </c>
      <c r="D19" s="66">
        <v>0</v>
      </c>
      <c r="E19" s="66">
        <v>146888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146888</v>
      </c>
      <c r="P19" s="67">
        <f>(O19/P$55)</f>
        <v>27.191410588670863</v>
      </c>
      <c r="Q19" s="68"/>
    </row>
    <row r="20" spans="1:17">
      <c r="A20" s="63"/>
      <c r="B20" s="64">
        <v>324.61</v>
      </c>
      <c r="C20" s="65" t="s">
        <v>20</v>
      </c>
      <c r="D20" s="66">
        <v>0</v>
      </c>
      <c r="E20" s="66">
        <v>80307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80307</v>
      </c>
      <c r="P20" s="67">
        <f>(O20/P$55)</f>
        <v>14.866160681229175</v>
      </c>
      <c r="Q20" s="68"/>
    </row>
    <row r="21" spans="1:17">
      <c r="A21" s="63"/>
      <c r="B21" s="64">
        <v>324.82</v>
      </c>
      <c r="C21" s="65" t="s">
        <v>162</v>
      </c>
      <c r="D21" s="66">
        <v>0</v>
      </c>
      <c r="E21" s="66">
        <v>79310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79310</v>
      </c>
      <c r="P21" s="67">
        <f>(O21/P$55)</f>
        <v>14.681599407626805</v>
      </c>
      <c r="Q21" s="68"/>
    </row>
    <row r="22" spans="1:17" ht="15.75">
      <c r="A22" s="69" t="s">
        <v>149</v>
      </c>
      <c r="B22" s="70"/>
      <c r="C22" s="71"/>
      <c r="D22" s="72">
        <f>SUM(D23:D32)</f>
        <v>1247849</v>
      </c>
      <c r="E22" s="72">
        <f>SUM(E23:E32)</f>
        <v>6067332</v>
      </c>
      <c r="F22" s="72">
        <f>SUM(F23:F32)</f>
        <v>0</v>
      </c>
      <c r="G22" s="72">
        <f>SUM(G23:G32)</f>
        <v>0</v>
      </c>
      <c r="H22" s="72">
        <f>SUM(H23:H32)</f>
        <v>0</v>
      </c>
      <c r="I22" s="72">
        <f>SUM(I23:I32)</f>
        <v>1089667</v>
      </c>
      <c r="J22" s="72">
        <f>SUM(J23:J32)</f>
        <v>0</v>
      </c>
      <c r="K22" s="72">
        <f>SUM(K23:K32)</f>
        <v>0</v>
      </c>
      <c r="L22" s="72">
        <f>SUM(L23:L32)</f>
        <v>0</v>
      </c>
      <c r="M22" s="72">
        <f>SUM(M23:M32)</f>
        <v>0</v>
      </c>
      <c r="N22" s="72">
        <f>SUM(N23:N32)</f>
        <v>0</v>
      </c>
      <c r="O22" s="73">
        <f>SUM(D22:N22)</f>
        <v>8404848</v>
      </c>
      <c r="P22" s="74">
        <f>(O22/P$55)</f>
        <v>1555.877082562014</v>
      </c>
      <c r="Q22" s="75"/>
    </row>
    <row r="23" spans="1:17">
      <c r="A23" s="63"/>
      <c r="B23" s="64">
        <v>331.1</v>
      </c>
      <c r="C23" s="65" t="s">
        <v>64</v>
      </c>
      <c r="D23" s="66">
        <v>164666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>SUM(D23:N23)</f>
        <v>164666</v>
      </c>
      <c r="P23" s="67">
        <f>(O23/P$55)</f>
        <v>30.482413920770085</v>
      </c>
      <c r="Q23" s="68"/>
    </row>
    <row r="24" spans="1:17">
      <c r="A24" s="63"/>
      <c r="B24" s="64">
        <v>331.2</v>
      </c>
      <c r="C24" s="65" t="s">
        <v>23</v>
      </c>
      <c r="D24" s="66">
        <v>12946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>SUM(D24:N24)</f>
        <v>12946</v>
      </c>
      <c r="P24" s="67">
        <f>(O24/P$55)</f>
        <v>2.3965198074787115</v>
      </c>
      <c r="Q24" s="68"/>
    </row>
    <row r="25" spans="1:17">
      <c r="A25" s="63"/>
      <c r="B25" s="64">
        <v>331.31</v>
      </c>
      <c r="C25" s="65" t="s">
        <v>158</v>
      </c>
      <c r="D25" s="66">
        <v>0</v>
      </c>
      <c r="E25" s="66">
        <v>0</v>
      </c>
      <c r="F25" s="66">
        <v>0</v>
      </c>
      <c r="G25" s="66">
        <v>0</v>
      </c>
      <c r="H25" s="66">
        <v>0</v>
      </c>
      <c r="I25" s="66">
        <v>738252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ref="O25:O30" si="2">SUM(D25:N25)</f>
        <v>738252</v>
      </c>
      <c r="P25" s="67">
        <f>(O25/P$55)</f>
        <v>136.66271751203257</v>
      </c>
      <c r="Q25" s="68"/>
    </row>
    <row r="26" spans="1:17">
      <c r="A26" s="63"/>
      <c r="B26" s="64">
        <v>334.1</v>
      </c>
      <c r="C26" s="65" t="s">
        <v>134</v>
      </c>
      <c r="D26" s="66">
        <v>16090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2"/>
        <v>16090</v>
      </c>
      <c r="P26" s="67">
        <f>(O26/P$55)</f>
        <v>2.9785264716771565</v>
      </c>
      <c r="Q26" s="68"/>
    </row>
    <row r="27" spans="1:17">
      <c r="A27" s="63"/>
      <c r="B27" s="64">
        <v>334.35</v>
      </c>
      <c r="C27" s="65" t="s">
        <v>119</v>
      </c>
      <c r="D27" s="66">
        <v>0</v>
      </c>
      <c r="E27" s="66">
        <v>0</v>
      </c>
      <c r="F27" s="66">
        <v>0</v>
      </c>
      <c r="G27" s="66">
        <v>0</v>
      </c>
      <c r="H27" s="66">
        <v>0</v>
      </c>
      <c r="I27" s="66">
        <v>351415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2"/>
        <v>351415</v>
      </c>
      <c r="P27" s="67">
        <f>(O27/P$55)</f>
        <v>65.052758237689744</v>
      </c>
      <c r="Q27" s="68"/>
    </row>
    <row r="28" spans="1:17">
      <c r="A28" s="63"/>
      <c r="B28" s="64">
        <v>335.125</v>
      </c>
      <c r="C28" s="65" t="s">
        <v>151</v>
      </c>
      <c r="D28" s="66">
        <v>250888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2"/>
        <v>250888</v>
      </c>
      <c r="P28" s="67">
        <f>(O28/P$55)</f>
        <v>46.443539429840797</v>
      </c>
      <c r="Q28" s="68"/>
    </row>
    <row r="29" spans="1:17">
      <c r="A29" s="63"/>
      <c r="B29" s="64">
        <v>335.15</v>
      </c>
      <c r="C29" s="65" t="s">
        <v>98</v>
      </c>
      <c r="D29" s="66">
        <v>294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2"/>
        <v>294</v>
      </c>
      <c r="P29" s="67">
        <f>(O29/P$55)</f>
        <v>5.442428730099963E-2</v>
      </c>
      <c r="Q29" s="68"/>
    </row>
    <row r="30" spans="1:17">
      <c r="A30" s="63"/>
      <c r="B30" s="64">
        <v>335.18</v>
      </c>
      <c r="C30" s="65" t="s">
        <v>152</v>
      </c>
      <c r="D30" s="66">
        <v>782761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2"/>
        <v>782761</v>
      </c>
      <c r="P30" s="67">
        <f>(O30/P$55)</f>
        <v>144.9020733061829</v>
      </c>
      <c r="Q30" s="68"/>
    </row>
    <row r="31" spans="1:17">
      <c r="A31" s="63"/>
      <c r="B31" s="64">
        <v>335.7</v>
      </c>
      <c r="C31" s="65" t="s">
        <v>163</v>
      </c>
      <c r="D31" s="66">
        <v>0</v>
      </c>
      <c r="E31" s="66">
        <v>6067332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ref="O31" si="3">SUM(D31:N31)</f>
        <v>6067332</v>
      </c>
      <c r="P31" s="67">
        <f>(O31/P$55)</f>
        <v>1123.1640133283968</v>
      </c>
      <c r="Q31" s="68"/>
    </row>
    <row r="32" spans="1:17">
      <c r="A32" s="63"/>
      <c r="B32" s="64">
        <v>338</v>
      </c>
      <c r="C32" s="65" t="s">
        <v>86</v>
      </c>
      <c r="D32" s="66">
        <v>20204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>SUM(D32:N32)</f>
        <v>20204</v>
      </c>
      <c r="P32" s="67">
        <f>(O32/P$55)</f>
        <v>3.7400962606442056</v>
      </c>
      <c r="Q32" s="68"/>
    </row>
    <row r="33" spans="1:17" ht="15.75">
      <c r="A33" s="69" t="s">
        <v>36</v>
      </c>
      <c r="B33" s="70"/>
      <c r="C33" s="71"/>
      <c r="D33" s="72">
        <f>SUM(D34:D40)</f>
        <v>558751</v>
      </c>
      <c r="E33" s="72">
        <f>SUM(E34:E40)</f>
        <v>116150</v>
      </c>
      <c r="F33" s="72">
        <f>SUM(F34:F40)</f>
        <v>0</v>
      </c>
      <c r="G33" s="72">
        <f>SUM(G34:G40)</f>
        <v>0</v>
      </c>
      <c r="H33" s="72">
        <f>SUM(H34:H40)</f>
        <v>0</v>
      </c>
      <c r="I33" s="72">
        <f>SUM(I34:I40)</f>
        <v>2638368</v>
      </c>
      <c r="J33" s="72">
        <f>SUM(J34:J40)</f>
        <v>0</v>
      </c>
      <c r="K33" s="72">
        <f>SUM(K34:K40)</f>
        <v>0</v>
      </c>
      <c r="L33" s="72">
        <f>SUM(L34:L40)</f>
        <v>0</v>
      </c>
      <c r="M33" s="72">
        <f>SUM(M34:M40)</f>
        <v>0</v>
      </c>
      <c r="N33" s="72">
        <f>SUM(N34:N40)</f>
        <v>0</v>
      </c>
      <c r="O33" s="72">
        <f>SUM(D33:N33)</f>
        <v>3313269</v>
      </c>
      <c r="P33" s="74">
        <f>(O33/P$55)</f>
        <v>613.34116993706039</v>
      </c>
      <c r="Q33" s="75"/>
    </row>
    <row r="34" spans="1:17">
      <c r="A34" s="63"/>
      <c r="B34" s="64">
        <v>341.9</v>
      </c>
      <c r="C34" s="65" t="s">
        <v>103</v>
      </c>
      <c r="D34" s="66">
        <v>129456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ref="O34:O40" si="4">SUM(D34:N34)</f>
        <v>129456</v>
      </c>
      <c r="P34" s="67">
        <f>(O34/P$55)</f>
        <v>23.964457608293223</v>
      </c>
      <c r="Q34" s="68"/>
    </row>
    <row r="35" spans="1:17">
      <c r="A35" s="63"/>
      <c r="B35" s="64">
        <v>342.1</v>
      </c>
      <c r="C35" s="65" t="s">
        <v>40</v>
      </c>
      <c r="D35" s="66">
        <v>103620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4"/>
        <v>103620</v>
      </c>
      <c r="P35" s="67">
        <f>(O35/P$55)</f>
        <v>19.181784524250279</v>
      </c>
      <c r="Q35" s="68"/>
    </row>
    <row r="36" spans="1:17">
      <c r="A36" s="63"/>
      <c r="B36" s="64">
        <v>342.5</v>
      </c>
      <c r="C36" s="65" t="s">
        <v>124</v>
      </c>
      <c r="D36" s="66">
        <v>325625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4"/>
        <v>325625</v>
      </c>
      <c r="P36" s="67">
        <f>(O36/P$55)</f>
        <v>60.278600518326549</v>
      </c>
      <c r="Q36" s="68"/>
    </row>
    <row r="37" spans="1:17">
      <c r="A37" s="63"/>
      <c r="B37" s="64">
        <v>343.3</v>
      </c>
      <c r="C37" s="65" t="s">
        <v>41</v>
      </c>
      <c r="D37" s="66">
        <v>0</v>
      </c>
      <c r="E37" s="66">
        <v>0</v>
      </c>
      <c r="F37" s="66">
        <v>0</v>
      </c>
      <c r="G37" s="66">
        <v>0</v>
      </c>
      <c r="H37" s="66">
        <v>0</v>
      </c>
      <c r="I37" s="66">
        <v>1725589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4"/>
        <v>1725589</v>
      </c>
      <c r="P37" s="67">
        <f>(O37/P$55)</f>
        <v>319.4352091817845</v>
      </c>
      <c r="Q37" s="68"/>
    </row>
    <row r="38" spans="1:17">
      <c r="A38" s="63"/>
      <c r="B38" s="64">
        <v>343.4</v>
      </c>
      <c r="C38" s="65" t="s">
        <v>42</v>
      </c>
      <c r="D38" s="66">
        <v>50</v>
      </c>
      <c r="E38" s="66">
        <v>0</v>
      </c>
      <c r="F38" s="66">
        <v>0</v>
      </c>
      <c r="G38" s="66">
        <v>0</v>
      </c>
      <c r="H38" s="66">
        <v>0</v>
      </c>
      <c r="I38" s="66">
        <v>335455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4"/>
        <v>335505</v>
      </c>
      <c r="P38" s="67">
        <f>(O38/P$55)</f>
        <v>62.107552758237688</v>
      </c>
      <c r="Q38" s="68"/>
    </row>
    <row r="39" spans="1:17">
      <c r="A39" s="63"/>
      <c r="B39" s="64">
        <v>343.5</v>
      </c>
      <c r="C39" s="65" t="s">
        <v>164</v>
      </c>
      <c r="D39" s="66">
        <v>0</v>
      </c>
      <c r="E39" s="66">
        <v>0</v>
      </c>
      <c r="F39" s="66">
        <v>0</v>
      </c>
      <c r="G39" s="66">
        <v>0</v>
      </c>
      <c r="H39" s="66">
        <v>0</v>
      </c>
      <c r="I39" s="66">
        <v>577324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4"/>
        <v>577324</v>
      </c>
      <c r="P39" s="67">
        <f>(O39/P$55)</f>
        <v>106.87226952980377</v>
      </c>
      <c r="Q39" s="68"/>
    </row>
    <row r="40" spans="1:17">
      <c r="A40" s="63"/>
      <c r="B40" s="64">
        <v>347.8</v>
      </c>
      <c r="C40" s="65" t="s">
        <v>59</v>
      </c>
      <c r="D40" s="66">
        <v>0</v>
      </c>
      <c r="E40" s="66">
        <v>116150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4"/>
        <v>116150</v>
      </c>
      <c r="P40" s="67">
        <f>(O40/P$55)</f>
        <v>21.501295816364308</v>
      </c>
      <c r="Q40" s="68"/>
    </row>
    <row r="41" spans="1:17" ht="15.75">
      <c r="A41" s="69" t="s">
        <v>37</v>
      </c>
      <c r="B41" s="70"/>
      <c r="C41" s="71"/>
      <c r="D41" s="72">
        <f>SUM(D42:D42)</f>
        <v>8513</v>
      </c>
      <c r="E41" s="72">
        <f>SUM(E42:E42)</f>
        <v>0</v>
      </c>
      <c r="F41" s="72">
        <f>SUM(F42:F42)</f>
        <v>0</v>
      </c>
      <c r="G41" s="72">
        <f>SUM(G42:G42)</f>
        <v>0</v>
      </c>
      <c r="H41" s="72">
        <f>SUM(H42:H42)</f>
        <v>0</v>
      </c>
      <c r="I41" s="72">
        <f>SUM(I42:I42)</f>
        <v>0</v>
      </c>
      <c r="J41" s="72">
        <f>SUM(J42:J42)</f>
        <v>0</v>
      </c>
      <c r="K41" s="72">
        <f>SUM(K42:K42)</f>
        <v>0</v>
      </c>
      <c r="L41" s="72">
        <f>SUM(L42:L42)</f>
        <v>0</v>
      </c>
      <c r="M41" s="72">
        <f>SUM(M42:M42)</f>
        <v>0</v>
      </c>
      <c r="N41" s="72">
        <f>SUM(N42:N42)</f>
        <v>0</v>
      </c>
      <c r="O41" s="72">
        <f>SUM(D41:N41)</f>
        <v>8513</v>
      </c>
      <c r="P41" s="74">
        <f>(O41/P$55)</f>
        <v>1.575897815623843</v>
      </c>
      <c r="Q41" s="75"/>
    </row>
    <row r="42" spans="1:17">
      <c r="A42" s="76"/>
      <c r="B42" s="77">
        <v>351.1</v>
      </c>
      <c r="C42" s="78" t="s">
        <v>46</v>
      </c>
      <c r="D42" s="66">
        <v>8513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>SUM(D42:N42)</f>
        <v>8513</v>
      </c>
      <c r="P42" s="67">
        <f>(O42/P$55)</f>
        <v>1.575897815623843</v>
      </c>
      <c r="Q42" s="68"/>
    </row>
    <row r="43" spans="1:17" ht="15.75">
      <c r="A43" s="69" t="s">
        <v>3</v>
      </c>
      <c r="B43" s="70"/>
      <c r="C43" s="71"/>
      <c r="D43" s="72">
        <f>SUM(D44:D49)</f>
        <v>930246</v>
      </c>
      <c r="E43" s="72">
        <f>SUM(E44:E49)</f>
        <v>378455</v>
      </c>
      <c r="F43" s="72">
        <f>SUM(F44:F49)</f>
        <v>0</v>
      </c>
      <c r="G43" s="72">
        <f>SUM(G44:G49)</f>
        <v>0</v>
      </c>
      <c r="H43" s="72">
        <f>SUM(H44:H49)</f>
        <v>0</v>
      </c>
      <c r="I43" s="72">
        <f>SUM(I44:I49)</f>
        <v>243</v>
      </c>
      <c r="J43" s="72">
        <f>SUM(J44:J49)</f>
        <v>0</v>
      </c>
      <c r="K43" s="72">
        <f>SUM(K44:K49)</f>
        <v>0</v>
      </c>
      <c r="L43" s="72">
        <f>SUM(L44:L49)</f>
        <v>0</v>
      </c>
      <c r="M43" s="72">
        <f>SUM(M44:M49)</f>
        <v>0</v>
      </c>
      <c r="N43" s="72">
        <f>SUM(N44:N49)</f>
        <v>0</v>
      </c>
      <c r="O43" s="72">
        <f>SUM(D43:N43)</f>
        <v>1308944</v>
      </c>
      <c r="P43" s="74">
        <f>(O43/P$55)</f>
        <v>242.30729359496482</v>
      </c>
      <c r="Q43" s="75"/>
    </row>
    <row r="44" spans="1:17">
      <c r="A44" s="63"/>
      <c r="B44" s="64">
        <v>361.1</v>
      </c>
      <c r="C44" s="65" t="s">
        <v>48</v>
      </c>
      <c r="D44" s="66">
        <v>439</v>
      </c>
      <c r="E44" s="66">
        <v>1309</v>
      </c>
      <c r="F44" s="66">
        <v>0</v>
      </c>
      <c r="G44" s="66">
        <v>0</v>
      </c>
      <c r="H44" s="66">
        <v>0</v>
      </c>
      <c r="I44" s="66">
        <v>243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>SUM(D44:N44)</f>
        <v>1991</v>
      </c>
      <c r="P44" s="67">
        <f>(O44/P$55)</f>
        <v>0.36856719733432064</v>
      </c>
      <c r="Q44" s="68"/>
    </row>
    <row r="45" spans="1:17">
      <c r="A45" s="63"/>
      <c r="B45" s="64">
        <v>362</v>
      </c>
      <c r="C45" s="65" t="s">
        <v>49</v>
      </c>
      <c r="D45" s="66">
        <v>784116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ref="O45:O52" si="5">SUM(D45:N45)</f>
        <v>784116</v>
      </c>
      <c r="P45" s="67">
        <f>(O45/P$55)</f>
        <v>145.15290633098851</v>
      </c>
      <c r="Q45" s="68"/>
    </row>
    <row r="46" spans="1:17">
      <c r="A46" s="63"/>
      <c r="B46" s="64">
        <v>365</v>
      </c>
      <c r="C46" s="65" t="s">
        <v>104</v>
      </c>
      <c r="D46" s="66">
        <v>16072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5"/>
        <v>16072</v>
      </c>
      <c r="P46" s="67">
        <f>(O46/P$55)</f>
        <v>2.9751943724546464</v>
      </c>
      <c r="Q46" s="68"/>
    </row>
    <row r="47" spans="1:17">
      <c r="A47" s="63"/>
      <c r="B47" s="64">
        <v>366</v>
      </c>
      <c r="C47" s="65" t="s">
        <v>112</v>
      </c>
      <c r="D47" s="66">
        <v>106932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5"/>
        <v>106932</v>
      </c>
      <c r="P47" s="67">
        <f>(O47/P$55)</f>
        <v>19.794890781192152</v>
      </c>
      <c r="Q47" s="68"/>
    </row>
    <row r="48" spans="1:17">
      <c r="A48" s="63"/>
      <c r="B48" s="64">
        <v>369.3</v>
      </c>
      <c r="C48" s="65" t="s">
        <v>105</v>
      </c>
      <c r="D48" s="66">
        <v>16275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>SUM(D48:N48)</f>
        <v>16275</v>
      </c>
      <c r="P48" s="67">
        <f>(O48/P$55)</f>
        <v>3.0127730470196226</v>
      </c>
      <c r="Q48" s="68"/>
    </row>
    <row r="49" spans="1:120">
      <c r="A49" s="63"/>
      <c r="B49" s="64">
        <v>369.9</v>
      </c>
      <c r="C49" s="65" t="s">
        <v>51</v>
      </c>
      <c r="D49" s="66">
        <v>6412</v>
      </c>
      <c r="E49" s="66">
        <v>377146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5"/>
        <v>383558</v>
      </c>
      <c r="P49" s="67">
        <f>(O49/P$55)</f>
        <v>71.002961865975564</v>
      </c>
      <c r="Q49" s="68"/>
    </row>
    <row r="50" spans="1:120" ht="15.75">
      <c r="A50" s="69" t="s">
        <v>66</v>
      </c>
      <c r="B50" s="70"/>
      <c r="C50" s="71"/>
      <c r="D50" s="72">
        <f>SUM(D51:D52)</f>
        <v>632605</v>
      </c>
      <c r="E50" s="72">
        <f>SUM(E51:E52)</f>
        <v>0</v>
      </c>
      <c r="F50" s="72">
        <f>SUM(F51:F52)</f>
        <v>0</v>
      </c>
      <c r="G50" s="72">
        <f>SUM(G51:G52)</f>
        <v>0</v>
      </c>
      <c r="H50" s="72">
        <f>SUM(H51:H52)</f>
        <v>0</v>
      </c>
      <c r="I50" s="72">
        <f>SUM(I51:I52)</f>
        <v>0</v>
      </c>
      <c r="J50" s="72">
        <f>SUM(J51:J52)</f>
        <v>0</v>
      </c>
      <c r="K50" s="72">
        <f>SUM(K51:K52)</f>
        <v>0</v>
      </c>
      <c r="L50" s="72">
        <f>SUM(L51:L52)</f>
        <v>0</v>
      </c>
      <c r="M50" s="72">
        <f>SUM(M51:M52)</f>
        <v>0</v>
      </c>
      <c r="N50" s="72">
        <f>SUM(N51:N52)</f>
        <v>0</v>
      </c>
      <c r="O50" s="72">
        <f t="shared" si="5"/>
        <v>632605</v>
      </c>
      <c r="P50" s="74">
        <f>(O50/P$55)</f>
        <v>117.10570159200296</v>
      </c>
      <c r="Q50" s="68"/>
    </row>
    <row r="51" spans="1:120">
      <c r="A51" s="63"/>
      <c r="B51" s="64">
        <v>381</v>
      </c>
      <c r="C51" s="65" t="s">
        <v>67</v>
      </c>
      <c r="D51" s="66">
        <v>400000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5"/>
        <v>400000</v>
      </c>
      <c r="P51" s="67">
        <f>(O51/P$55)</f>
        <v>74.046649389115146</v>
      </c>
      <c r="Q51" s="68"/>
    </row>
    <row r="52" spans="1:120" ht="15.75" thickBot="1">
      <c r="A52" s="63"/>
      <c r="B52" s="64">
        <v>383.2</v>
      </c>
      <c r="C52" s="65" t="s">
        <v>160</v>
      </c>
      <c r="D52" s="66">
        <v>232605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5"/>
        <v>232605</v>
      </c>
      <c r="P52" s="67">
        <f>(O52/P$55)</f>
        <v>43.05905220288782</v>
      </c>
      <c r="Q52" s="68"/>
    </row>
    <row r="53" spans="1:120" ht="16.5" thickBot="1">
      <c r="A53" s="79" t="s">
        <v>44</v>
      </c>
      <c r="B53" s="80"/>
      <c r="C53" s="81"/>
      <c r="D53" s="82">
        <f>SUM(D5,D13,D22,D33,D41,D43,D50)</f>
        <v>8874291</v>
      </c>
      <c r="E53" s="82">
        <f>SUM(E5,E13,E22,E33,E41,E43,E50)</f>
        <v>7205237</v>
      </c>
      <c r="F53" s="82">
        <f>SUM(F5,F13,F22,F33,F41,F43,F50)</f>
        <v>0</v>
      </c>
      <c r="G53" s="82">
        <f>SUM(G5,G13,G22,G33,G41,G43,G50)</f>
        <v>0</v>
      </c>
      <c r="H53" s="82">
        <f>SUM(H5,H13,H22,H33,H41,H43,H50)</f>
        <v>0</v>
      </c>
      <c r="I53" s="82">
        <f>SUM(I5,I13,I22,I33,I41,I43,I50)</f>
        <v>3728278</v>
      </c>
      <c r="J53" s="82">
        <f>SUM(J5,J13,J22,J33,J41,J43,J50)</f>
        <v>0</v>
      </c>
      <c r="K53" s="82">
        <f>SUM(K5,K13,K22,K33,K41,K43,K50)</f>
        <v>0</v>
      </c>
      <c r="L53" s="82">
        <f>SUM(L5,L13,L22,L33,L41,L43,L50)</f>
        <v>0</v>
      </c>
      <c r="M53" s="82">
        <f>SUM(M5,M13,M22,M33,M41,M43,M50)</f>
        <v>0</v>
      </c>
      <c r="N53" s="82">
        <f>SUM(N5,N13,N22,N33,N41,N43,N50)</f>
        <v>0</v>
      </c>
      <c r="O53" s="82">
        <f>SUM(D53:N53)</f>
        <v>19807806</v>
      </c>
      <c r="P53" s="83">
        <f>(O53/P$55)</f>
        <v>3666.7541651240281</v>
      </c>
      <c r="Q53" s="61"/>
      <c r="R53" s="84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  <c r="DI53" s="51"/>
      <c r="DJ53" s="51"/>
      <c r="DK53" s="51"/>
      <c r="DL53" s="51"/>
      <c r="DM53" s="51"/>
      <c r="DN53" s="51"/>
      <c r="DO53" s="51"/>
      <c r="DP53" s="51"/>
    </row>
    <row r="54" spans="1:120">
      <c r="A54" s="85"/>
      <c r="B54" s="86"/>
      <c r="C54" s="86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8"/>
    </row>
    <row r="55" spans="1:120">
      <c r="A55" s="89"/>
      <c r="B55" s="90"/>
      <c r="C55" s="90"/>
      <c r="D55" s="91"/>
      <c r="E55" s="91"/>
      <c r="F55" s="91"/>
      <c r="G55" s="91"/>
      <c r="H55" s="91"/>
      <c r="I55" s="91"/>
      <c r="J55" s="91"/>
      <c r="K55" s="91"/>
      <c r="L55" s="91"/>
      <c r="M55" s="94" t="s">
        <v>165</v>
      </c>
      <c r="N55" s="94"/>
      <c r="O55" s="94"/>
      <c r="P55" s="92">
        <v>5402</v>
      </c>
    </row>
    <row r="56" spans="1:120">
      <c r="A56" s="95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7"/>
    </row>
    <row r="57" spans="1:120" ht="15.75" customHeight="1" thickBot="1">
      <c r="A57" s="98" t="s">
        <v>70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100"/>
    </row>
  </sheetData>
  <mergeCells count="10">
    <mergeCell ref="M55:O55"/>
    <mergeCell ref="A56:P56"/>
    <mergeCell ref="A57:P5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52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57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53</v>
      </c>
      <c r="F4" s="34" t="s">
        <v>54</v>
      </c>
      <c r="G4" s="34" t="s">
        <v>55</v>
      </c>
      <c r="H4" s="34" t="s">
        <v>5</v>
      </c>
      <c r="I4" s="34" t="s">
        <v>6</v>
      </c>
      <c r="J4" s="35" t="s">
        <v>56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1628668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1628668</v>
      </c>
      <c r="O5" s="33">
        <f t="shared" ref="O5:O48" si="2">(N5/O$50)</f>
        <v>624.24990417784591</v>
      </c>
      <c r="P5" s="6"/>
    </row>
    <row r="6" spans="1:133">
      <c r="A6" s="12"/>
      <c r="B6" s="25">
        <v>311</v>
      </c>
      <c r="C6" s="20" t="s">
        <v>2</v>
      </c>
      <c r="D6" s="46">
        <v>1251925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1251925</v>
      </c>
      <c r="O6" s="47">
        <f t="shared" si="2"/>
        <v>479.84860099655043</v>
      </c>
      <c r="P6" s="9"/>
    </row>
    <row r="7" spans="1:133">
      <c r="A7" s="12"/>
      <c r="B7" s="25">
        <v>312.41000000000003</v>
      </c>
      <c r="C7" s="20" t="s">
        <v>10</v>
      </c>
      <c r="D7" s="46">
        <v>86664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86664</v>
      </c>
      <c r="O7" s="47">
        <f t="shared" si="2"/>
        <v>33.217324645458028</v>
      </c>
      <c r="P7" s="9"/>
    </row>
    <row r="8" spans="1:133">
      <c r="A8" s="12"/>
      <c r="B8" s="25">
        <v>314.10000000000002</v>
      </c>
      <c r="C8" s="20" t="s">
        <v>11</v>
      </c>
      <c r="D8" s="46">
        <v>148345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148345</v>
      </c>
      <c r="O8" s="47">
        <f t="shared" si="2"/>
        <v>56.858949789191264</v>
      </c>
      <c r="P8" s="9"/>
    </row>
    <row r="9" spans="1:133">
      <c r="A9" s="12"/>
      <c r="B9" s="25">
        <v>314.3</v>
      </c>
      <c r="C9" s="20" t="s">
        <v>12</v>
      </c>
      <c r="D9" s="46">
        <v>50954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50954</v>
      </c>
      <c r="O9" s="47">
        <f t="shared" si="2"/>
        <v>19.530088156381755</v>
      </c>
      <c r="P9" s="9"/>
    </row>
    <row r="10" spans="1:133">
      <c r="A10" s="12"/>
      <c r="B10" s="25">
        <v>314.8</v>
      </c>
      <c r="C10" s="20" t="s">
        <v>13</v>
      </c>
      <c r="D10" s="46">
        <v>6679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6679</v>
      </c>
      <c r="O10" s="47">
        <f t="shared" si="2"/>
        <v>2.5599846684553467</v>
      </c>
      <c r="P10" s="9"/>
    </row>
    <row r="11" spans="1:133">
      <c r="A11" s="12"/>
      <c r="B11" s="25">
        <v>315</v>
      </c>
      <c r="C11" s="20" t="s">
        <v>96</v>
      </c>
      <c r="D11" s="46">
        <v>84101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84101</v>
      </c>
      <c r="O11" s="47">
        <f t="shared" si="2"/>
        <v>32.234955921809124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SUM(D13:D20)</f>
        <v>199088</v>
      </c>
      <c r="E12" s="32">
        <f t="shared" si="3"/>
        <v>26425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225513</v>
      </c>
      <c r="O12" s="45">
        <f t="shared" si="2"/>
        <v>86.436565733997696</v>
      </c>
      <c r="P12" s="10"/>
    </row>
    <row r="13" spans="1:133">
      <c r="A13" s="12"/>
      <c r="B13" s="25">
        <v>322</v>
      </c>
      <c r="C13" s="20" t="s">
        <v>0</v>
      </c>
      <c r="D13" s="46">
        <v>6463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6463</v>
      </c>
      <c r="O13" s="47">
        <f t="shared" si="2"/>
        <v>2.4771943273284784</v>
      </c>
      <c r="P13" s="9"/>
    </row>
    <row r="14" spans="1:133">
      <c r="A14" s="12"/>
      <c r="B14" s="25">
        <v>323.10000000000002</v>
      </c>
      <c r="C14" s="20" t="s">
        <v>16</v>
      </c>
      <c r="D14" s="46">
        <v>148908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148908</v>
      </c>
      <c r="O14" s="47">
        <f t="shared" si="2"/>
        <v>57.074741280183979</v>
      </c>
      <c r="P14" s="9"/>
    </row>
    <row r="15" spans="1:133">
      <c r="A15" s="12"/>
      <c r="B15" s="25">
        <v>324.11</v>
      </c>
      <c r="C15" s="20" t="s">
        <v>17</v>
      </c>
      <c r="D15" s="46">
        <v>0</v>
      </c>
      <c r="E15" s="46">
        <v>1750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1750</v>
      </c>
      <c r="O15" s="47">
        <f t="shared" si="2"/>
        <v>0.67075507857416639</v>
      </c>
      <c r="P15" s="9"/>
    </row>
    <row r="16" spans="1:133">
      <c r="A16" s="12"/>
      <c r="B16" s="25">
        <v>324.20999999999998</v>
      </c>
      <c r="C16" s="20" t="s">
        <v>18</v>
      </c>
      <c r="D16" s="46">
        <v>0</v>
      </c>
      <c r="E16" s="46">
        <v>11725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11725</v>
      </c>
      <c r="O16" s="47">
        <f t="shared" si="2"/>
        <v>4.4940590264469149</v>
      </c>
      <c r="P16" s="9"/>
    </row>
    <row r="17" spans="1:16">
      <c r="A17" s="12"/>
      <c r="B17" s="25">
        <v>324.31</v>
      </c>
      <c r="C17" s="20" t="s">
        <v>19</v>
      </c>
      <c r="D17" s="46">
        <v>0</v>
      </c>
      <c r="E17" s="46">
        <v>10500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10500</v>
      </c>
      <c r="O17" s="47">
        <f t="shared" si="2"/>
        <v>4.0245304714449981</v>
      </c>
      <c r="P17" s="9"/>
    </row>
    <row r="18" spans="1:16">
      <c r="A18" s="12"/>
      <c r="B18" s="25">
        <v>324.61</v>
      </c>
      <c r="C18" s="20" t="s">
        <v>20</v>
      </c>
      <c r="D18" s="46">
        <v>0</v>
      </c>
      <c r="E18" s="46">
        <v>2450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2450</v>
      </c>
      <c r="O18" s="47">
        <f t="shared" si="2"/>
        <v>0.93905711000383285</v>
      </c>
      <c r="P18" s="9"/>
    </row>
    <row r="19" spans="1:16">
      <c r="A19" s="12"/>
      <c r="B19" s="25">
        <v>324.70999999999998</v>
      </c>
      <c r="C19" s="20" t="s">
        <v>21</v>
      </c>
      <c r="D19" s="46">
        <v>200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200</v>
      </c>
      <c r="O19" s="47">
        <f t="shared" si="2"/>
        <v>7.665772326561901E-2</v>
      </c>
      <c r="P19" s="9"/>
    </row>
    <row r="20" spans="1:16">
      <c r="A20" s="12"/>
      <c r="B20" s="25">
        <v>329</v>
      </c>
      <c r="C20" s="20" t="s">
        <v>22</v>
      </c>
      <c r="D20" s="46">
        <v>43517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9" si="5">SUM(D20:M20)</f>
        <v>43517</v>
      </c>
      <c r="O20" s="47">
        <f t="shared" si="2"/>
        <v>16.679570716749712</v>
      </c>
      <c r="P20" s="9"/>
    </row>
    <row r="21" spans="1:16" ht="15.75">
      <c r="A21" s="29" t="s">
        <v>24</v>
      </c>
      <c r="B21" s="30"/>
      <c r="C21" s="31"/>
      <c r="D21" s="32">
        <f t="shared" ref="D21:M21" si="6">SUM(D22:D28)</f>
        <v>531367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44">
        <f t="shared" si="5"/>
        <v>531367</v>
      </c>
      <c r="O21" s="45">
        <f t="shared" si="2"/>
        <v>203.66692219241088</v>
      </c>
      <c r="P21" s="10"/>
    </row>
    <row r="22" spans="1:16">
      <c r="A22" s="12"/>
      <c r="B22" s="25">
        <v>331.1</v>
      </c>
      <c r="C22" s="20" t="s">
        <v>64</v>
      </c>
      <c r="D22" s="46">
        <v>51176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51176</v>
      </c>
      <c r="O22" s="47">
        <f t="shared" si="2"/>
        <v>19.615178229206592</v>
      </c>
      <c r="P22" s="9"/>
    </row>
    <row r="23" spans="1:16">
      <c r="A23" s="12"/>
      <c r="B23" s="25">
        <v>331.2</v>
      </c>
      <c r="C23" s="20" t="s">
        <v>23</v>
      </c>
      <c r="D23" s="46">
        <v>12655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12655</v>
      </c>
      <c r="O23" s="47">
        <f t="shared" si="2"/>
        <v>4.8505174396320427</v>
      </c>
      <c r="P23" s="9"/>
    </row>
    <row r="24" spans="1:16">
      <c r="A24" s="12"/>
      <c r="B24" s="25">
        <v>335.12</v>
      </c>
      <c r="C24" s="20" t="s">
        <v>110</v>
      </c>
      <c r="D24" s="46">
        <v>87518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87518</v>
      </c>
      <c r="O24" s="47">
        <f t="shared" si="2"/>
        <v>33.54465312380222</v>
      </c>
      <c r="P24" s="9"/>
    </row>
    <row r="25" spans="1:16">
      <c r="A25" s="12"/>
      <c r="B25" s="25">
        <v>335.15</v>
      </c>
      <c r="C25" s="20" t="s">
        <v>98</v>
      </c>
      <c r="D25" s="46">
        <v>518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518</v>
      </c>
      <c r="O25" s="47">
        <f t="shared" si="2"/>
        <v>0.19854350325795325</v>
      </c>
      <c r="P25" s="9"/>
    </row>
    <row r="26" spans="1:16">
      <c r="A26" s="12"/>
      <c r="B26" s="25">
        <v>335.18</v>
      </c>
      <c r="C26" s="20" t="s">
        <v>100</v>
      </c>
      <c r="D26" s="46">
        <v>364402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364402</v>
      </c>
      <c r="O26" s="47">
        <f t="shared" si="2"/>
        <v>139.67113836719051</v>
      </c>
      <c r="P26" s="9"/>
    </row>
    <row r="27" spans="1:16">
      <c r="A27" s="12"/>
      <c r="B27" s="25">
        <v>335.19</v>
      </c>
      <c r="C27" s="20" t="s">
        <v>101</v>
      </c>
      <c r="D27" s="46">
        <v>1893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1893</v>
      </c>
      <c r="O27" s="47">
        <f t="shared" si="2"/>
        <v>0.7255653507090839</v>
      </c>
      <c r="P27" s="9"/>
    </row>
    <row r="28" spans="1:16">
      <c r="A28" s="12"/>
      <c r="B28" s="25">
        <v>338</v>
      </c>
      <c r="C28" s="20" t="s">
        <v>86</v>
      </c>
      <c r="D28" s="46">
        <v>13205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13205</v>
      </c>
      <c r="O28" s="47">
        <f t="shared" si="2"/>
        <v>5.0613261786124948</v>
      </c>
      <c r="P28" s="9"/>
    </row>
    <row r="29" spans="1:16" ht="15.75">
      <c r="A29" s="29" t="s">
        <v>36</v>
      </c>
      <c r="B29" s="30"/>
      <c r="C29" s="31"/>
      <c r="D29" s="32">
        <f t="shared" ref="D29:M29" si="7">SUM(D30:D36)</f>
        <v>396178</v>
      </c>
      <c r="E29" s="32">
        <f t="shared" si="7"/>
        <v>4078196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570629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5"/>
        <v>5045003</v>
      </c>
      <c r="O29" s="45">
        <f t="shared" si="2"/>
        <v>1933.6922192410887</v>
      </c>
      <c r="P29" s="10"/>
    </row>
    <row r="30" spans="1:16">
      <c r="A30" s="12"/>
      <c r="B30" s="25">
        <v>341.3</v>
      </c>
      <c r="C30" s="20" t="s">
        <v>111</v>
      </c>
      <c r="D30" s="46">
        <v>153048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8">SUM(D30:M30)</f>
        <v>153048</v>
      </c>
      <c r="O30" s="47">
        <f t="shared" si="2"/>
        <v>58.661556151782293</v>
      </c>
      <c r="P30" s="9"/>
    </row>
    <row r="31" spans="1:16">
      <c r="A31" s="12"/>
      <c r="B31" s="25">
        <v>341.9</v>
      </c>
      <c r="C31" s="20" t="s">
        <v>103</v>
      </c>
      <c r="D31" s="46">
        <v>39896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39896</v>
      </c>
      <c r="O31" s="47">
        <f t="shared" si="2"/>
        <v>15.29168263702568</v>
      </c>
      <c r="P31" s="9"/>
    </row>
    <row r="32" spans="1:16">
      <c r="A32" s="12"/>
      <c r="B32" s="25">
        <v>342.1</v>
      </c>
      <c r="C32" s="20" t="s">
        <v>40</v>
      </c>
      <c r="D32" s="46">
        <v>16724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16724</v>
      </c>
      <c r="O32" s="47">
        <f t="shared" si="2"/>
        <v>6.4101188194710614</v>
      </c>
      <c r="P32" s="9"/>
    </row>
    <row r="33" spans="1:119">
      <c r="A33" s="12"/>
      <c r="B33" s="25">
        <v>343.3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570629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570629</v>
      </c>
      <c r="O33" s="47">
        <f t="shared" si="2"/>
        <v>218.71559984668454</v>
      </c>
      <c r="P33" s="9"/>
    </row>
    <row r="34" spans="1:119">
      <c r="A34" s="12"/>
      <c r="B34" s="25">
        <v>343.4</v>
      </c>
      <c r="C34" s="20" t="s">
        <v>42</v>
      </c>
      <c r="D34" s="46">
        <v>182510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182510</v>
      </c>
      <c r="O34" s="47">
        <f t="shared" si="2"/>
        <v>69.954005366040633</v>
      </c>
      <c r="P34" s="9"/>
    </row>
    <row r="35" spans="1:119">
      <c r="A35" s="12"/>
      <c r="B35" s="25">
        <v>343.9</v>
      </c>
      <c r="C35" s="20" t="s">
        <v>43</v>
      </c>
      <c r="D35" s="46">
        <v>4000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4000</v>
      </c>
      <c r="O35" s="47">
        <f t="shared" si="2"/>
        <v>1.5331544653123803</v>
      </c>
      <c r="P35" s="9"/>
    </row>
    <row r="36" spans="1:119">
      <c r="A36" s="12"/>
      <c r="B36" s="25">
        <v>347.8</v>
      </c>
      <c r="C36" s="20" t="s">
        <v>59</v>
      </c>
      <c r="D36" s="46">
        <v>0</v>
      </c>
      <c r="E36" s="46">
        <v>4078196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4078196</v>
      </c>
      <c r="O36" s="47">
        <f t="shared" si="2"/>
        <v>1563.1261019547719</v>
      </c>
      <c r="P36" s="9"/>
    </row>
    <row r="37" spans="1:119" ht="15.75">
      <c r="A37" s="29" t="s">
        <v>37</v>
      </c>
      <c r="B37" s="30"/>
      <c r="C37" s="31"/>
      <c r="D37" s="32">
        <f t="shared" ref="D37:M37" si="9">SUM(D38:D39)</f>
        <v>19625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ref="N37:N48" si="10">SUM(D37:M37)</f>
        <v>19625</v>
      </c>
      <c r="O37" s="45">
        <f t="shared" si="2"/>
        <v>7.5220390954388652</v>
      </c>
      <c r="P37" s="10"/>
    </row>
    <row r="38" spans="1:119">
      <c r="A38" s="13"/>
      <c r="B38" s="39">
        <v>351.1</v>
      </c>
      <c r="C38" s="21" t="s">
        <v>46</v>
      </c>
      <c r="D38" s="46">
        <v>12267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12267</v>
      </c>
      <c r="O38" s="47">
        <f t="shared" si="2"/>
        <v>4.7018014564967423</v>
      </c>
      <c r="P38" s="9"/>
    </row>
    <row r="39" spans="1:119">
      <c r="A39" s="13"/>
      <c r="B39" s="39">
        <v>354</v>
      </c>
      <c r="C39" s="21" t="s">
        <v>47</v>
      </c>
      <c r="D39" s="46">
        <v>7358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7358</v>
      </c>
      <c r="O39" s="47">
        <f t="shared" si="2"/>
        <v>2.8202376389421233</v>
      </c>
      <c r="P39" s="9"/>
    </row>
    <row r="40" spans="1:119" ht="15.75">
      <c r="A40" s="29" t="s">
        <v>3</v>
      </c>
      <c r="B40" s="30"/>
      <c r="C40" s="31"/>
      <c r="D40" s="32">
        <f t="shared" ref="D40:M40" si="11">SUM(D41:D44)</f>
        <v>760117</v>
      </c>
      <c r="E40" s="32">
        <f t="shared" si="11"/>
        <v>875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0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10"/>
        <v>760992</v>
      </c>
      <c r="O40" s="45">
        <f t="shared" si="2"/>
        <v>291.67957071674971</v>
      </c>
      <c r="P40" s="10"/>
    </row>
    <row r="41" spans="1:119">
      <c r="A41" s="12"/>
      <c r="B41" s="25">
        <v>361.1</v>
      </c>
      <c r="C41" s="20" t="s">
        <v>48</v>
      </c>
      <c r="D41" s="46">
        <v>237</v>
      </c>
      <c r="E41" s="46">
        <v>875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1112</v>
      </c>
      <c r="O41" s="47">
        <f t="shared" si="2"/>
        <v>0.42621694135684168</v>
      </c>
      <c r="P41" s="9"/>
    </row>
    <row r="42" spans="1:119">
      <c r="A42" s="12"/>
      <c r="B42" s="25">
        <v>362</v>
      </c>
      <c r="C42" s="20" t="s">
        <v>49</v>
      </c>
      <c r="D42" s="46">
        <v>720000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720000</v>
      </c>
      <c r="O42" s="47">
        <f t="shared" si="2"/>
        <v>275.96780375622842</v>
      </c>
      <c r="P42" s="9"/>
    </row>
    <row r="43" spans="1:119">
      <c r="A43" s="12"/>
      <c r="B43" s="25">
        <v>366</v>
      </c>
      <c r="C43" s="20" t="s">
        <v>112</v>
      </c>
      <c r="D43" s="46">
        <v>33707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33707</v>
      </c>
      <c r="O43" s="47">
        <f t="shared" si="2"/>
        <v>12.9195093905711</v>
      </c>
      <c r="P43" s="9"/>
    </row>
    <row r="44" spans="1:119">
      <c r="A44" s="12"/>
      <c r="B44" s="25">
        <v>369.9</v>
      </c>
      <c r="C44" s="20" t="s">
        <v>51</v>
      </c>
      <c r="D44" s="46">
        <v>6173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6173</v>
      </c>
      <c r="O44" s="47">
        <f t="shared" si="2"/>
        <v>2.3660406285933306</v>
      </c>
      <c r="P44" s="9"/>
    </row>
    <row r="45" spans="1:119" ht="15.75">
      <c r="A45" s="29" t="s">
        <v>66</v>
      </c>
      <c r="B45" s="30"/>
      <c r="C45" s="31"/>
      <c r="D45" s="32">
        <f t="shared" ref="D45:M45" si="12">SUM(D46:D47)</f>
        <v>400000</v>
      </c>
      <c r="E45" s="32">
        <f t="shared" si="12"/>
        <v>0</v>
      </c>
      <c r="F45" s="32">
        <f t="shared" si="12"/>
        <v>0</v>
      </c>
      <c r="G45" s="32">
        <f t="shared" si="12"/>
        <v>0</v>
      </c>
      <c r="H45" s="32">
        <f t="shared" si="12"/>
        <v>0</v>
      </c>
      <c r="I45" s="32">
        <f t="shared" si="12"/>
        <v>1546</v>
      </c>
      <c r="J45" s="32">
        <f t="shared" si="12"/>
        <v>0</v>
      </c>
      <c r="K45" s="32">
        <f t="shared" si="12"/>
        <v>0</v>
      </c>
      <c r="L45" s="32">
        <f t="shared" si="12"/>
        <v>0</v>
      </c>
      <c r="M45" s="32">
        <f t="shared" si="12"/>
        <v>0</v>
      </c>
      <c r="N45" s="32">
        <f t="shared" si="10"/>
        <v>401546</v>
      </c>
      <c r="O45" s="45">
        <f t="shared" si="2"/>
        <v>153.90801073208127</v>
      </c>
      <c r="P45" s="9"/>
    </row>
    <row r="46" spans="1:119">
      <c r="A46" s="12"/>
      <c r="B46" s="25">
        <v>381</v>
      </c>
      <c r="C46" s="20" t="s">
        <v>67</v>
      </c>
      <c r="D46" s="46">
        <v>400000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400000</v>
      </c>
      <c r="O46" s="47">
        <f t="shared" si="2"/>
        <v>153.31544653123802</v>
      </c>
      <c r="P46" s="9"/>
    </row>
    <row r="47" spans="1:119" ht="15.75" thickBot="1">
      <c r="A47" s="12"/>
      <c r="B47" s="25">
        <v>389.1</v>
      </c>
      <c r="C47" s="20" t="s">
        <v>107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1546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1546</v>
      </c>
      <c r="O47" s="47">
        <f t="shared" si="2"/>
        <v>0.59256420084323491</v>
      </c>
      <c r="P47" s="9"/>
    </row>
    <row r="48" spans="1:119" ht="16.5" thickBot="1">
      <c r="A48" s="14" t="s">
        <v>44</v>
      </c>
      <c r="B48" s="23"/>
      <c r="C48" s="22"/>
      <c r="D48" s="15">
        <f t="shared" ref="D48:M48" si="13">SUM(D5,D12,D21,D29,D37,D40,D45)</f>
        <v>3935043</v>
      </c>
      <c r="E48" s="15">
        <f t="shared" si="13"/>
        <v>4105496</v>
      </c>
      <c r="F48" s="15">
        <f t="shared" si="13"/>
        <v>0</v>
      </c>
      <c r="G48" s="15">
        <f t="shared" si="13"/>
        <v>0</v>
      </c>
      <c r="H48" s="15">
        <f t="shared" si="13"/>
        <v>0</v>
      </c>
      <c r="I48" s="15">
        <f t="shared" si="13"/>
        <v>572175</v>
      </c>
      <c r="J48" s="15">
        <f t="shared" si="13"/>
        <v>0</v>
      </c>
      <c r="K48" s="15">
        <f t="shared" si="13"/>
        <v>0</v>
      </c>
      <c r="L48" s="15">
        <f t="shared" si="13"/>
        <v>0</v>
      </c>
      <c r="M48" s="15">
        <f t="shared" si="13"/>
        <v>0</v>
      </c>
      <c r="N48" s="15">
        <f t="shared" si="10"/>
        <v>8612714</v>
      </c>
      <c r="O48" s="38">
        <f t="shared" si="2"/>
        <v>3301.1552318896129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118" t="s">
        <v>113</v>
      </c>
      <c r="M50" s="118"/>
      <c r="N50" s="118"/>
      <c r="O50" s="43">
        <v>2609</v>
      </c>
    </row>
    <row r="51" spans="1:15">
      <c r="A51" s="119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7"/>
    </row>
    <row r="52" spans="1:15" ht="15.75" customHeight="1" thickBot="1">
      <c r="A52" s="120" t="s">
        <v>70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100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52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57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53</v>
      </c>
      <c r="F4" s="34" t="s">
        <v>54</v>
      </c>
      <c r="G4" s="34" t="s">
        <v>55</v>
      </c>
      <c r="H4" s="34" t="s">
        <v>5</v>
      </c>
      <c r="I4" s="34" t="s">
        <v>6</v>
      </c>
      <c r="J4" s="35" t="s">
        <v>56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1646692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1646692</v>
      </c>
      <c r="O5" s="33">
        <f t="shared" ref="O5:O48" si="2">(N5/O$50)</f>
        <v>640.73618677042805</v>
      </c>
      <c r="P5" s="6"/>
    </row>
    <row r="6" spans="1:133">
      <c r="A6" s="12"/>
      <c r="B6" s="25">
        <v>311</v>
      </c>
      <c r="C6" s="20" t="s">
        <v>2</v>
      </c>
      <c r="D6" s="46">
        <v>1279651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1279651</v>
      </c>
      <c r="O6" s="47">
        <f t="shared" si="2"/>
        <v>497.91867704280156</v>
      </c>
      <c r="P6" s="9"/>
    </row>
    <row r="7" spans="1:133">
      <c r="A7" s="12"/>
      <c r="B7" s="25">
        <v>312.10000000000002</v>
      </c>
      <c r="C7" s="20" t="s">
        <v>62</v>
      </c>
      <c r="D7" s="46">
        <v>85116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85116</v>
      </c>
      <c r="O7" s="47">
        <f t="shared" si="2"/>
        <v>33.119066147859925</v>
      </c>
      <c r="P7" s="9"/>
    </row>
    <row r="8" spans="1:133">
      <c r="A8" s="12"/>
      <c r="B8" s="25">
        <v>314.10000000000002</v>
      </c>
      <c r="C8" s="20" t="s">
        <v>11</v>
      </c>
      <c r="D8" s="46">
        <v>146156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146156</v>
      </c>
      <c r="O8" s="47">
        <f t="shared" si="2"/>
        <v>56.870038910505833</v>
      </c>
      <c r="P8" s="9"/>
    </row>
    <row r="9" spans="1:133">
      <c r="A9" s="12"/>
      <c r="B9" s="25">
        <v>314.3</v>
      </c>
      <c r="C9" s="20" t="s">
        <v>12</v>
      </c>
      <c r="D9" s="46">
        <v>41869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41869</v>
      </c>
      <c r="O9" s="47">
        <f t="shared" si="2"/>
        <v>16.291439688715954</v>
      </c>
      <c r="P9" s="9"/>
    </row>
    <row r="10" spans="1:133">
      <c r="A10" s="12"/>
      <c r="B10" s="25">
        <v>314.8</v>
      </c>
      <c r="C10" s="20" t="s">
        <v>13</v>
      </c>
      <c r="D10" s="46">
        <v>6193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6193</v>
      </c>
      <c r="O10" s="47">
        <f t="shared" si="2"/>
        <v>2.4097276264591438</v>
      </c>
      <c r="P10" s="9"/>
    </row>
    <row r="11" spans="1:133">
      <c r="A11" s="12"/>
      <c r="B11" s="25">
        <v>315</v>
      </c>
      <c r="C11" s="20" t="s">
        <v>96</v>
      </c>
      <c r="D11" s="46">
        <v>87707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87707</v>
      </c>
      <c r="O11" s="47">
        <f t="shared" si="2"/>
        <v>34.127237354085601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SUM(D13:D19)</f>
        <v>144023</v>
      </c>
      <c r="E12" s="32">
        <f t="shared" si="3"/>
        <v>3235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147258</v>
      </c>
      <c r="O12" s="45">
        <f t="shared" si="2"/>
        <v>57.298832684824902</v>
      </c>
      <c r="P12" s="10"/>
    </row>
    <row r="13" spans="1:133">
      <c r="A13" s="12"/>
      <c r="B13" s="25">
        <v>322</v>
      </c>
      <c r="C13" s="20" t="s">
        <v>0</v>
      </c>
      <c r="D13" s="46">
        <v>6135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6135</v>
      </c>
      <c r="O13" s="47">
        <f t="shared" si="2"/>
        <v>2.3871595330739299</v>
      </c>
      <c r="P13" s="9"/>
    </row>
    <row r="14" spans="1:133">
      <c r="A14" s="12"/>
      <c r="B14" s="25">
        <v>323.10000000000002</v>
      </c>
      <c r="C14" s="20" t="s">
        <v>16</v>
      </c>
      <c r="D14" s="46">
        <v>121630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121630</v>
      </c>
      <c r="O14" s="47">
        <f t="shared" si="2"/>
        <v>47.326848249027236</v>
      </c>
      <c r="P14" s="9"/>
    </row>
    <row r="15" spans="1:133">
      <c r="A15" s="12"/>
      <c r="B15" s="25">
        <v>324.11</v>
      </c>
      <c r="C15" s="20" t="s">
        <v>17</v>
      </c>
      <c r="D15" s="46">
        <v>0</v>
      </c>
      <c r="E15" s="46">
        <v>250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250</v>
      </c>
      <c r="O15" s="47">
        <f t="shared" si="2"/>
        <v>9.727626459143969E-2</v>
      </c>
      <c r="P15" s="9"/>
    </row>
    <row r="16" spans="1:133">
      <c r="A16" s="12"/>
      <c r="B16" s="25">
        <v>324.31</v>
      </c>
      <c r="C16" s="20" t="s">
        <v>19</v>
      </c>
      <c r="D16" s="46">
        <v>0</v>
      </c>
      <c r="E16" s="46">
        <v>1500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1500</v>
      </c>
      <c r="O16" s="47">
        <f t="shared" si="2"/>
        <v>0.58365758754863817</v>
      </c>
      <c r="P16" s="9"/>
    </row>
    <row r="17" spans="1:16">
      <c r="A17" s="12"/>
      <c r="B17" s="25">
        <v>324.61</v>
      </c>
      <c r="C17" s="20" t="s">
        <v>20</v>
      </c>
      <c r="D17" s="46">
        <v>0</v>
      </c>
      <c r="E17" s="46">
        <v>350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350</v>
      </c>
      <c r="O17" s="47">
        <f t="shared" si="2"/>
        <v>0.13618677042801555</v>
      </c>
      <c r="P17" s="9"/>
    </row>
    <row r="18" spans="1:16">
      <c r="A18" s="12"/>
      <c r="B18" s="25">
        <v>324.70999999999998</v>
      </c>
      <c r="C18" s="20" t="s">
        <v>21</v>
      </c>
      <c r="D18" s="46">
        <v>0</v>
      </c>
      <c r="E18" s="46">
        <v>1135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1135</v>
      </c>
      <c r="O18" s="47">
        <f t="shared" si="2"/>
        <v>0.44163424124513617</v>
      </c>
      <c r="P18" s="9"/>
    </row>
    <row r="19" spans="1:16">
      <c r="A19" s="12"/>
      <c r="B19" s="25">
        <v>367</v>
      </c>
      <c r="C19" s="20" t="s">
        <v>97</v>
      </c>
      <c r="D19" s="46">
        <v>16258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16258</v>
      </c>
      <c r="O19" s="47">
        <f t="shared" si="2"/>
        <v>6.3260700389105056</v>
      </c>
      <c r="P19" s="9"/>
    </row>
    <row r="20" spans="1:16" ht="15.75">
      <c r="A20" s="29" t="s">
        <v>24</v>
      </c>
      <c r="B20" s="30"/>
      <c r="C20" s="31"/>
      <c r="D20" s="32">
        <f t="shared" ref="D20:M20" si="4">SUM(D21:D29)</f>
        <v>959259</v>
      </c>
      <c r="E20" s="32">
        <f t="shared" si="4"/>
        <v>0</v>
      </c>
      <c r="F20" s="32">
        <f t="shared" si="4"/>
        <v>0</v>
      </c>
      <c r="G20" s="32">
        <f t="shared" si="4"/>
        <v>0</v>
      </c>
      <c r="H20" s="32">
        <f t="shared" si="4"/>
        <v>0</v>
      </c>
      <c r="I20" s="32">
        <f t="shared" si="4"/>
        <v>0</v>
      </c>
      <c r="J20" s="32">
        <f t="shared" si="4"/>
        <v>0</v>
      </c>
      <c r="K20" s="32">
        <f t="shared" si="4"/>
        <v>0</v>
      </c>
      <c r="L20" s="32">
        <f t="shared" si="4"/>
        <v>0</v>
      </c>
      <c r="M20" s="32">
        <f t="shared" si="4"/>
        <v>0</v>
      </c>
      <c r="N20" s="44">
        <f t="shared" si="1"/>
        <v>959259</v>
      </c>
      <c r="O20" s="45">
        <f t="shared" si="2"/>
        <v>373.25252918287936</v>
      </c>
      <c r="P20" s="10"/>
    </row>
    <row r="21" spans="1:16">
      <c r="A21" s="12"/>
      <c r="B21" s="25">
        <v>331.1</v>
      </c>
      <c r="C21" s="20" t="s">
        <v>64</v>
      </c>
      <c r="D21" s="46">
        <v>457687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457687</v>
      </c>
      <c r="O21" s="47">
        <f t="shared" si="2"/>
        <v>178.08832684824904</v>
      </c>
      <c r="P21" s="9"/>
    </row>
    <row r="22" spans="1:16">
      <c r="A22" s="12"/>
      <c r="B22" s="25">
        <v>331.2</v>
      </c>
      <c r="C22" s="20" t="s">
        <v>23</v>
      </c>
      <c r="D22" s="46">
        <v>1140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1140</v>
      </c>
      <c r="O22" s="47">
        <f t="shared" si="2"/>
        <v>0.44357976653696496</v>
      </c>
      <c r="P22" s="9"/>
    </row>
    <row r="23" spans="1:16">
      <c r="A23" s="12"/>
      <c r="B23" s="25">
        <v>335.15</v>
      </c>
      <c r="C23" s="20" t="s">
        <v>98</v>
      </c>
      <c r="D23" s="46">
        <v>147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5">SUM(D23:M23)</f>
        <v>147</v>
      </c>
      <c r="O23" s="47">
        <f t="shared" si="2"/>
        <v>5.7198443579766535E-2</v>
      </c>
      <c r="P23" s="9"/>
    </row>
    <row r="24" spans="1:16">
      <c r="A24" s="12"/>
      <c r="B24" s="25">
        <v>335.16</v>
      </c>
      <c r="C24" s="20" t="s">
        <v>99</v>
      </c>
      <c r="D24" s="46">
        <v>76350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76350</v>
      </c>
      <c r="O24" s="47">
        <f t="shared" si="2"/>
        <v>29.708171206225682</v>
      </c>
      <c r="P24" s="9"/>
    </row>
    <row r="25" spans="1:16">
      <c r="A25" s="12"/>
      <c r="B25" s="25">
        <v>335.18</v>
      </c>
      <c r="C25" s="20" t="s">
        <v>100</v>
      </c>
      <c r="D25" s="46">
        <v>349466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349466</v>
      </c>
      <c r="O25" s="47">
        <f t="shared" si="2"/>
        <v>135.97898832684825</v>
      </c>
      <c r="P25" s="9"/>
    </row>
    <row r="26" spans="1:16">
      <c r="A26" s="12"/>
      <c r="B26" s="25">
        <v>335.19</v>
      </c>
      <c r="C26" s="20" t="s">
        <v>101</v>
      </c>
      <c r="D26" s="46">
        <v>1813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1813</v>
      </c>
      <c r="O26" s="47">
        <f t="shared" si="2"/>
        <v>0.70544747081712067</v>
      </c>
      <c r="P26" s="9"/>
    </row>
    <row r="27" spans="1:16">
      <c r="A27" s="12"/>
      <c r="B27" s="25">
        <v>335.29</v>
      </c>
      <c r="C27" s="20" t="s">
        <v>29</v>
      </c>
      <c r="D27" s="46">
        <v>12444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12444</v>
      </c>
      <c r="O27" s="47">
        <f t="shared" si="2"/>
        <v>4.8420233463035016</v>
      </c>
      <c r="P27" s="9"/>
    </row>
    <row r="28" spans="1:16">
      <c r="A28" s="12"/>
      <c r="B28" s="25">
        <v>335.49</v>
      </c>
      <c r="C28" s="20" t="s">
        <v>30</v>
      </c>
      <c r="D28" s="46">
        <v>212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212</v>
      </c>
      <c r="O28" s="47">
        <f t="shared" si="2"/>
        <v>8.2490272373540854E-2</v>
      </c>
      <c r="P28" s="9"/>
    </row>
    <row r="29" spans="1:16">
      <c r="A29" s="12"/>
      <c r="B29" s="25">
        <v>337.1</v>
      </c>
      <c r="C29" s="20" t="s">
        <v>102</v>
      </c>
      <c r="D29" s="46">
        <v>60000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48" si="6">SUM(D29:M29)</f>
        <v>60000</v>
      </c>
      <c r="O29" s="47">
        <f t="shared" si="2"/>
        <v>23.346303501945524</v>
      </c>
      <c r="P29" s="9"/>
    </row>
    <row r="30" spans="1:16" ht="15.75">
      <c r="A30" s="29" t="s">
        <v>36</v>
      </c>
      <c r="B30" s="30"/>
      <c r="C30" s="31"/>
      <c r="D30" s="32">
        <f t="shared" ref="D30:M30" si="7">SUM(D31:D34)</f>
        <v>230031</v>
      </c>
      <c r="E30" s="32">
        <f t="shared" si="7"/>
        <v>3826499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444694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6"/>
        <v>4501224</v>
      </c>
      <c r="O30" s="45">
        <f t="shared" si="2"/>
        <v>1751.4490272373541</v>
      </c>
      <c r="P30" s="10"/>
    </row>
    <row r="31" spans="1:16">
      <c r="A31" s="12"/>
      <c r="B31" s="25">
        <v>341.9</v>
      </c>
      <c r="C31" s="20" t="s">
        <v>103</v>
      </c>
      <c r="D31" s="46">
        <v>50109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50109</v>
      </c>
      <c r="O31" s="47">
        <f t="shared" si="2"/>
        <v>19.497665369649805</v>
      </c>
      <c r="P31" s="9"/>
    </row>
    <row r="32" spans="1:16">
      <c r="A32" s="12"/>
      <c r="B32" s="25">
        <v>343.3</v>
      </c>
      <c r="C32" s="20" t="s">
        <v>41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444694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444694</v>
      </c>
      <c r="O32" s="47">
        <f t="shared" si="2"/>
        <v>173.03268482490273</v>
      </c>
      <c r="P32" s="9"/>
    </row>
    <row r="33" spans="1:119">
      <c r="A33" s="12"/>
      <c r="B33" s="25">
        <v>343.4</v>
      </c>
      <c r="C33" s="20" t="s">
        <v>42</v>
      </c>
      <c r="D33" s="46">
        <v>179922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179922</v>
      </c>
      <c r="O33" s="47">
        <f t="shared" si="2"/>
        <v>70.008560311284043</v>
      </c>
      <c r="P33" s="9"/>
    </row>
    <row r="34" spans="1:119">
      <c r="A34" s="12"/>
      <c r="B34" s="25">
        <v>347.8</v>
      </c>
      <c r="C34" s="20" t="s">
        <v>59</v>
      </c>
      <c r="D34" s="46">
        <v>0</v>
      </c>
      <c r="E34" s="46">
        <v>3826499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3826499</v>
      </c>
      <c r="O34" s="47">
        <f t="shared" si="2"/>
        <v>1488.9101167315175</v>
      </c>
      <c r="P34" s="9"/>
    </row>
    <row r="35" spans="1:119" ht="15.75">
      <c r="A35" s="29" t="s">
        <v>37</v>
      </c>
      <c r="B35" s="30"/>
      <c r="C35" s="31"/>
      <c r="D35" s="32">
        <f t="shared" ref="D35:M35" si="8">SUM(D36:D37)</f>
        <v>14463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6"/>
        <v>14463</v>
      </c>
      <c r="O35" s="45">
        <f t="shared" si="2"/>
        <v>5.6276264591439693</v>
      </c>
      <c r="P35" s="10"/>
    </row>
    <row r="36" spans="1:119">
      <c r="A36" s="13"/>
      <c r="B36" s="39">
        <v>351.1</v>
      </c>
      <c r="C36" s="21" t="s">
        <v>46</v>
      </c>
      <c r="D36" s="46">
        <v>12609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12609</v>
      </c>
      <c r="O36" s="47">
        <f t="shared" si="2"/>
        <v>4.9062256809338525</v>
      </c>
      <c r="P36" s="9"/>
    </row>
    <row r="37" spans="1:119">
      <c r="A37" s="13"/>
      <c r="B37" s="39">
        <v>354</v>
      </c>
      <c r="C37" s="21" t="s">
        <v>47</v>
      </c>
      <c r="D37" s="46">
        <v>1854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1854</v>
      </c>
      <c r="O37" s="47">
        <f t="shared" si="2"/>
        <v>0.72140077821011672</v>
      </c>
      <c r="P37" s="9"/>
    </row>
    <row r="38" spans="1:119" ht="15.75">
      <c r="A38" s="29" t="s">
        <v>3</v>
      </c>
      <c r="B38" s="30"/>
      <c r="C38" s="31"/>
      <c r="D38" s="32">
        <f t="shared" ref="D38:M38" si="9">SUM(D39:D43)</f>
        <v>730088</v>
      </c>
      <c r="E38" s="32">
        <f t="shared" si="9"/>
        <v>476</v>
      </c>
      <c r="F38" s="32">
        <f t="shared" si="9"/>
        <v>64</v>
      </c>
      <c r="G38" s="32">
        <f t="shared" si="9"/>
        <v>0</v>
      </c>
      <c r="H38" s="32">
        <f t="shared" si="9"/>
        <v>0</v>
      </c>
      <c r="I38" s="32">
        <f t="shared" si="9"/>
        <v>39700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6"/>
        <v>770328</v>
      </c>
      <c r="O38" s="45">
        <f t="shared" si="2"/>
        <v>299.73852140077821</v>
      </c>
      <c r="P38" s="10"/>
    </row>
    <row r="39" spans="1:119">
      <c r="A39" s="12"/>
      <c r="B39" s="25">
        <v>361.1</v>
      </c>
      <c r="C39" s="20" t="s">
        <v>48</v>
      </c>
      <c r="D39" s="46">
        <v>213</v>
      </c>
      <c r="E39" s="46">
        <v>476</v>
      </c>
      <c r="F39" s="46">
        <v>64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753</v>
      </c>
      <c r="O39" s="47">
        <f t="shared" si="2"/>
        <v>0.29299610894941636</v>
      </c>
      <c r="P39" s="9"/>
    </row>
    <row r="40" spans="1:119">
      <c r="A40" s="12"/>
      <c r="B40" s="25">
        <v>362</v>
      </c>
      <c r="C40" s="20" t="s">
        <v>49</v>
      </c>
      <c r="D40" s="46">
        <v>720000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720000</v>
      </c>
      <c r="O40" s="47">
        <f t="shared" si="2"/>
        <v>280.15564202334633</v>
      </c>
      <c r="P40" s="9"/>
    </row>
    <row r="41" spans="1:119">
      <c r="A41" s="12"/>
      <c r="B41" s="25">
        <v>365</v>
      </c>
      <c r="C41" s="20" t="s">
        <v>104</v>
      </c>
      <c r="D41" s="46">
        <v>2250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2250</v>
      </c>
      <c r="O41" s="47">
        <f t="shared" si="2"/>
        <v>0.8754863813229572</v>
      </c>
      <c r="P41" s="9"/>
    </row>
    <row r="42" spans="1:119">
      <c r="A42" s="12"/>
      <c r="B42" s="25">
        <v>369.3</v>
      </c>
      <c r="C42" s="20" t="s">
        <v>105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39700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39700</v>
      </c>
      <c r="O42" s="47">
        <f t="shared" si="2"/>
        <v>15.447470817120623</v>
      </c>
      <c r="P42" s="9"/>
    </row>
    <row r="43" spans="1:119">
      <c r="A43" s="12"/>
      <c r="B43" s="25">
        <v>369.9</v>
      </c>
      <c r="C43" s="20" t="s">
        <v>51</v>
      </c>
      <c r="D43" s="46">
        <v>7625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6"/>
        <v>7625</v>
      </c>
      <c r="O43" s="47">
        <f t="shared" si="2"/>
        <v>2.9669260700389106</v>
      </c>
      <c r="P43" s="9"/>
    </row>
    <row r="44" spans="1:119" ht="15.75">
      <c r="A44" s="29" t="s">
        <v>66</v>
      </c>
      <c r="B44" s="30"/>
      <c r="C44" s="31"/>
      <c r="D44" s="32">
        <f t="shared" ref="D44:M44" si="10">SUM(D45:D47)</f>
        <v>168080</v>
      </c>
      <c r="E44" s="32">
        <f t="shared" si="10"/>
        <v>0</v>
      </c>
      <c r="F44" s="32">
        <f t="shared" si="10"/>
        <v>7295000</v>
      </c>
      <c r="G44" s="32">
        <f t="shared" si="10"/>
        <v>0</v>
      </c>
      <c r="H44" s="32">
        <f t="shared" si="10"/>
        <v>0</v>
      </c>
      <c r="I44" s="32">
        <f t="shared" si="10"/>
        <v>1458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si="6"/>
        <v>7464538</v>
      </c>
      <c r="O44" s="45">
        <f t="shared" si="2"/>
        <v>2904.4894941634243</v>
      </c>
      <c r="P44" s="9"/>
    </row>
    <row r="45" spans="1:119">
      <c r="A45" s="12"/>
      <c r="B45" s="25">
        <v>381</v>
      </c>
      <c r="C45" s="20" t="s">
        <v>67</v>
      </c>
      <c r="D45" s="46">
        <v>168080</v>
      </c>
      <c r="E45" s="46">
        <v>0</v>
      </c>
      <c r="F45" s="46">
        <v>600000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6"/>
        <v>768080</v>
      </c>
      <c r="O45" s="47">
        <f t="shared" si="2"/>
        <v>298.86381322957197</v>
      </c>
      <c r="P45" s="9"/>
    </row>
    <row r="46" spans="1:119">
      <c r="A46" s="12"/>
      <c r="B46" s="25">
        <v>385</v>
      </c>
      <c r="C46" s="20" t="s">
        <v>106</v>
      </c>
      <c r="D46" s="46">
        <v>0</v>
      </c>
      <c r="E46" s="46">
        <v>0</v>
      </c>
      <c r="F46" s="46">
        <v>6695000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6"/>
        <v>6695000</v>
      </c>
      <c r="O46" s="47">
        <f t="shared" si="2"/>
        <v>2605.0583657587549</v>
      </c>
      <c r="P46" s="9"/>
    </row>
    <row r="47" spans="1:119" ht="15.75" thickBot="1">
      <c r="A47" s="12"/>
      <c r="B47" s="25">
        <v>389.1</v>
      </c>
      <c r="C47" s="20" t="s">
        <v>107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1458</v>
      </c>
      <c r="J47" s="46">
        <v>0</v>
      </c>
      <c r="K47" s="46">
        <v>0</v>
      </c>
      <c r="L47" s="46">
        <v>0</v>
      </c>
      <c r="M47" s="46">
        <v>0</v>
      </c>
      <c r="N47" s="46">
        <f t="shared" si="6"/>
        <v>1458</v>
      </c>
      <c r="O47" s="47">
        <f t="shared" si="2"/>
        <v>0.56731517509727625</v>
      </c>
      <c r="P47" s="9"/>
    </row>
    <row r="48" spans="1:119" ht="16.5" thickBot="1">
      <c r="A48" s="14" t="s">
        <v>44</v>
      </c>
      <c r="B48" s="23"/>
      <c r="C48" s="22"/>
      <c r="D48" s="15">
        <f t="shared" ref="D48:M48" si="11">SUM(D5,D12,D20,D30,D35,D38,D44)</f>
        <v>3892636</v>
      </c>
      <c r="E48" s="15">
        <f t="shared" si="11"/>
        <v>3830210</v>
      </c>
      <c r="F48" s="15">
        <f t="shared" si="11"/>
        <v>7295064</v>
      </c>
      <c r="G48" s="15">
        <f t="shared" si="11"/>
        <v>0</v>
      </c>
      <c r="H48" s="15">
        <f t="shared" si="11"/>
        <v>0</v>
      </c>
      <c r="I48" s="15">
        <f t="shared" si="11"/>
        <v>485852</v>
      </c>
      <c r="J48" s="15">
        <f t="shared" si="11"/>
        <v>0</v>
      </c>
      <c r="K48" s="15">
        <f t="shared" si="11"/>
        <v>0</v>
      </c>
      <c r="L48" s="15">
        <f t="shared" si="11"/>
        <v>0</v>
      </c>
      <c r="M48" s="15">
        <f t="shared" si="11"/>
        <v>0</v>
      </c>
      <c r="N48" s="15">
        <f t="shared" si="6"/>
        <v>15503762</v>
      </c>
      <c r="O48" s="38">
        <f t="shared" si="2"/>
        <v>6032.592217898833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118" t="s">
        <v>108</v>
      </c>
      <c r="M50" s="118"/>
      <c r="N50" s="118"/>
      <c r="O50" s="43">
        <v>2570</v>
      </c>
    </row>
    <row r="51" spans="1:15">
      <c r="A51" s="119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7"/>
    </row>
    <row r="52" spans="1:15" ht="15.75" customHeight="1" thickBot="1">
      <c r="A52" s="120" t="s">
        <v>70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100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52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57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53</v>
      </c>
      <c r="F4" s="34" t="s">
        <v>54</v>
      </c>
      <c r="G4" s="34" t="s">
        <v>55</v>
      </c>
      <c r="H4" s="34" t="s">
        <v>5</v>
      </c>
      <c r="I4" s="34" t="s">
        <v>6</v>
      </c>
      <c r="J4" s="35" t="s">
        <v>56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1680133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1680133</v>
      </c>
      <c r="O5" s="33">
        <f t="shared" ref="O5:O37" si="1">(N5/O$39)</f>
        <v>663.03591160220992</v>
      </c>
      <c r="P5" s="6"/>
    </row>
    <row r="6" spans="1:133">
      <c r="A6" s="12"/>
      <c r="B6" s="25">
        <v>311</v>
      </c>
      <c r="C6" s="20" t="s">
        <v>2</v>
      </c>
      <c r="D6" s="46">
        <v>1326603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1326603</v>
      </c>
      <c r="O6" s="47">
        <f t="shared" si="1"/>
        <v>523.52131018153113</v>
      </c>
      <c r="P6" s="9"/>
    </row>
    <row r="7" spans="1:133">
      <c r="A7" s="12"/>
      <c r="B7" s="25">
        <v>312.10000000000002</v>
      </c>
      <c r="C7" s="20" t="s">
        <v>62</v>
      </c>
      <c r="D7" s="46">
        <v>60591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60591</v>
      </c>
      <c r="O7" s="47">
        <f t="shared" si="1"/>
        <v>23.911207576953434</v>
      </c>
      <c r="P7" s="9"/>
    </row>
    <row r="8" spans="1:133">
      <c r="A8" s="12"/>
      <c r="B8" s="25">
        <v>314.10000000000002</v>
      </c>
      <c r="C8" s="20" t="s">
        <v>11</v>
      </c>
      <c r="D8" s="46">
        <v>135665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135665</v>
      </c>
      <c r="O8" s="47">
        <f t="shared" si="1"/>
        <v>53.537884767166538</v>
      </c>
      <c r="P8" s="9"/>
    </row>
    <row r="9" spans="1:133">
      <c r="A9" s="12"/>
      <c r="B9" s="25">
        <v>314.3</v>
      </c>
      <c r="C9" s="20" t="s">
        <v>12</v>
      </c>
      <c r="D9" s="46">
        <v>44483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44483</v>
      </c>
      <c r="O9" s="47">
        <f t="shared" si="1"/>
        <v>17.554459352801896</v>
      </c>
      <c r="P9" s="9"/>
    </row>
    <row r="10" spans="1:133">
      <c r="A10" s="12"/>
      <c r="B10" s="25">
        <v>314.8</v>
      </c>
      <c r="C10" s="20" t="s">
        <v>13</v>
      </c>
      <c r="D10" s="46">
        <v>6108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6108</v>
      </c>
      <c r="O10" s="47">
        <f t="shared" si="1"/>
        <v>2.4104183109707971</v>
      </c>
      <c r="P10" s="9"/>
    </row>
    <row r="11" spans="1:133">
      <c r="A11" s="12"/>
      <c r="B11" s="25">
        <v>315</v>
      </c>
      <c r="C11" s="20" t="s">
        <v>14</v>
      </c>
      <c r="D11" s="46">
        <v>93400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93400</v>
      </c>
      <c r="O11" s="47">
        <f t="shared" si="1"/>
        <v>36.858721389108126</v>
      </c>
      <c r="P11" s="9"/>
    </row>
    <row r="12" spans="1:133">
      <c r="A12" s="12"/>
      <c r="B12" s="25">
        <v>316</v>
      </c>
      <c r="C12" s="20" t="s">
        <v>63</v>
      </c>
      <c r="D12" s="46">
        <v>13283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13283</v>
      </c>
      <c r="O12" s="47">
        <f t="shared" si="1"/>
        <v>5.2419100236779794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SUM(D14:D16)</f>
        <v>126137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7" si="4">SUM(D13:M13)</f>
        <v>126137</v>
      </c>
      <c r="O13" s="45">
        <f t="shared" si="1"/>
        <v>49.777821625887924</v>
      </c>
      <c r="P13" s="10"/>
    </row>
    <row r="14" spans="1:133">
      <c r="A14" s="12"/>
      <c r="B14" s="25">
        <v>322</v>
      </c>
      <c r="C14" s="20" t="s">
        <v>0</v>
      </c>
      <c r="D14" s="46">
        <v>7979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7979</v>
      </c>
      <c r="O14" s="47">
        <f t="shared" si="1"/>
        <v>3.1487766377269142</v>
      </c>
      <c r="P14" s="9"/>
    </row>
    <row r="15" spans="1:133">
      <c r="A15" s="12"/>
      <c r="B15" s="25">
        <v>323.10000000000002</v>
      </c>
      <c r="C15" s="20" t="s">
        <v>16</v>
      </c>
      <c r="D15" s="46">
        <v>114914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114914</v>
      </c>
      <c r="O15" s="47">
        <f t="shared" si="1"/>
        <v>45.348855564325177</v>
      </c>
      <c r="P15" s="9"/>
    </row>
    <row r="16" spans="1:133">
      <c r="A16" s="12"/>
      <c r="B16" s="25">
        <v>329</v>
      </c>
      <c r="C16" s="20" t="s">
        <v>22</v>
      </c>
      <c r="D16" s="46">
        <v>3244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3244</v>
      </c>
      <c r="O16" s="47">
        <f t="shared" si="1"/>
        <v>1.2801894238358327</v>
      </c>
      <c r="P16" s="9"/>
    </row>
    <row r="17" spans="1:16" ht="15.75">
      <c r="A17" s="29" t="s">
        <v>24</v>
      </c>
      <c r="B17" s="30"/>
      <c r="C17" s="31"/>
      <c r="D17" s="32">
        <f t="shared" ref="D17:M17" si="5">SUM(D18:D22)</f>
        <v>427831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427831</v>
      </c>
      <c r="O17" s="45">
        <f t="shared" si="1"/>
        <v>168.83622730860299</v>
      </c>
      <c r="P17" s="10"/>
    </row>
    <row r="18" spans="1:16">
      <c r="A18" s="12"/>
      <c r="B18" s="25">
        <v>331.1</v>
      </c>
      <c r="C18" s="20" t="s">
        <v>64</v>
      </c>
      <c r="D18" s="46">
        <v>28200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28200</v>
      </c>
      <c r="O18" s="47">
        <f t="shared" si="1"/>
        <v>11.128650355169691</v>
      </c>
      <c r="P18" s="9"/>
    </row>
    <row r="19" spans="1:16">
      <c r="A19" s="12"/>
      <c r="B19" s="25">
        <v>335.16</v>
      </c>
      <c r="C19" s="20" t="s">
        <v>65</v>
      </c>
      <c r="D19" s="46">
        <v>57745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57745</v>
      </c>
      <c r="O19" s="47">
        <f t="shared" si="1"/>
        <v>22.788082083662193</v>
      </c>
      <c r="P19" s="9"/>
    </row>
    <row r="20" spans="1:16">
      <c r="A20" s="12"/>
      <c r="B20" s="25">
        <v>335.18</v>
      </c>
      <c r="C20" s="20" t="s">
        <v>28</v>
      </c>
      <c r="D20" s="46">
        <v>327742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327742</v>
      </c>
      <c r="O20" s="47">
        <f t="shared" si="1"/>
        <v>129.33780584056828</v>
      </c>
      <c r="P20" s="9"/>
    </row>
    <row r="21" spans="1:16">
      <c r="A21" s="12"/>
      <c r="B21" s="25">
        <v>335.29</v>
      </c>
      <c r="C21" s="20" t="s">
        <v>29</v>
      </c>
      <c r="D21" s="46">
        <v>12326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12326</v>
      </c>
      <c r="O21" s="47">
        <f t="shared" si="1"/>
        <v>4.8642462509865823</v>
      </c>
      <c r="P21" s="9"/>
    </row>
    <row r="22" spans="1:16">
      <c r="A22" s="12"/>
      <c r="B22" s="25">
        <v>335.49</v>
      </c>
      <c r="C22" s="20" t="s">
        <v>30</v>
      </c>
      <c r="D22" s="46">
        <v>1818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1818</v>
      </c>
      <c r="O22" s="47">
        <f t="shared" si="1"/>
        <v>0.7174427782162589</v>
      </c>
      <c r="P22" s="9"/>
    </row>
    <row r="23" spans="1:16" ht="15.75">
      <c r="A23" s="29" t="s">
        <v>36</v>
      </c>
      <c r="B23" s="30"/>
      <c r="C23" s="31"/>
      <c r="D23" s="32">
        <f t="shared" ref="D23:M23" si="6">SUM(D24:D27)</f>
        <v>217348</v>
      </c>
      <c r="E23" s="32">
        <f t="shared" si="6"/>
        <v>3538759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450197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4"/>
        <v>4206304</v>
      </c>
      <c r="O23" s="45">
        <f t="shared" si="1"/>
        <v>1659.9463299131808</v>
      </c>
      <c r="P23" s="10"/>
    </row>
    <row r="24" spans="1:16">
      <c r="A24" s="12"/>
      <c r="B24" s="25">
        <v>341.9</v>
      </c>
      <c r="C24" s="20" t="s">
        <v>39</v>
      </c>
      <c r="D24" s="46">
        <v>49737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49737</v>
      </c>
      <c r="O24" s="47">
        <f t="shared" si="1"/>
        <v>19.627861089187057</v>
      </c>
      <c r="P24" s="9"/>
    </row>
    <row r="25" spans="1:16">
      <c r="A25" s="12"/>
      <c r="B25" s="25">
        <v>343.3</v>
      </c>
      <c r="C25" s="20" t="s">
        <v>41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450197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450197</v>
      </c>
      <c r="O25" s="47">
        <f t="shared" si="1"/>
        <v>177.66258879242304</v>
      </c>
      <c r="P25" s="9"/>
    </row>
    <row r="26" spans="1:16">
      <c r="A26" s="12"/>
      <c r="B26" s="25">
        <v>343.4</v>
      </c>
      <c r="C26" s="20" t="s">
        <v>42</v>
      </c>
      <c r="D26" s="46">
        <v>167611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167611</v>
      </c>
      <c r="O26" s="47">
        <f t="shared" si="1"/>
        <v>66.144830307813734</v>
      </c>
      <c r="P26" s="9"/>
    </row>
    <row r="27" spans="1:16">
      <c r="A27" s="12"/>
      <c r="B27" s="25">
        <v>347.8</v>
      </c>
      <c r="C27" s="20" t="s">
        <v>59</v>
      </c>
      <c r="D27" s="46">
        <v>0</v>
      </c>
      <c r="E27" s="46">
        <v>3538759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3538759</v>
      </c>
      <c r="O27" s="47">
        <f t="shared" si="1"/>
        <v>1396.511049723757</v>
      </c>
      <c r="P27" s="9"/>
    </row>
    <row r="28" spans="1:16" ht="15.75">
      <c r="A28" s="29" t="s">
        <v>37</v>
      </c>
      <c r="B28" s="30"/>
      <c r="C28" s="31"/>
      <c r="D28" s="32">
        <f t="shared" ref="D28:M28" si="7">SUM(D29:D29)</f>
        <v>15196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4"/>
        <v>15196</v>
      </c>
      <c r="O28" s="45">
        <f t="shared" si="1"/>
        <v>5.9968429360694557</v>
      </c>
      <c r="P28" s="10"/>
    </row>
    <row r="29" spans="1:16">
      <c r="A29" s="13"/>
      <c r="B29" s="39">
        <v>351.1</v>
      </c>
      <c r="C29" s="21" t="s">
        <v>46</v>
      </c>
      <c r="D29" s="46">
        <v>15196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15196</v>
      </c>
      <c r="O29" s="47">
        <f t="shared" si="1"/>
        <v>5.9968429360694557</v>
      </c>
      <c r="P29" s="9"/>
    </row>
    <row r="30" spans="1:16" ht="15.75">
      <c r="A30" s="29" t="s">
        <v>3</v>
      </c>
      <c r="B30" s="30"/>
      <c r="C30" s="31"/>
      <c r="D30" s="32">
        <f t="shared" ref="D30:M30" si="8">SUM(D31:D33)</f>
        <v>723372</v>
      </c>
      <c r="E30" s="32">
        <f t="shared" si="8"/>
        <v>1532</v>
      </c>
      <c r="F30" s="32">
        <f t="shared" si="8"/>
        <v>73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4"/>
        <v>724977</v>
      </c>
      <c r="O30" s="45">
        <f t="shared" si="1"/>
        <v>286.0998421468035</v>
      </c>
      <c r="P30" s="10"/>
    </row>
    <row r="31" spans="1:16">
      <c r="A31" s="12"/>
      <c r="B31" s="25">
        <v>361.1</v>
      </c>
      <c r="C31" s="20" t="s">
        <v>48</v>
      </c>
      <c r="D31" s="46">
        <v>171</v>
      </c>
      <c r="E31" s="46">
        <v>1532</v>
      </c>
      <c r="F31" s="46">
        <v>73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1776</v>
      </c>
      <c r="O31" s="47">
        <f t="shared" si="1"/>
        <v>0.70086819258089972</v>
      </c>
      <c r="P31" s="9"/>
    </row>
    <row r="32" spans="1:16">
      <c r="A32" s="12"/>
      <c r="B32" s="25">
        <v>362</v>
      </c>
      <c r="C32" s="20" t="s">
        <v>49</v>
      </c>
      <c r="D32" s="46">
        <v>720000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720000</v>
      </c>
      <c r="O32" s="47">
        <f t="shared" si="1"/>
        <v>284.13575374901342</v>
      </c>
      <c r="P32" s="9"/>
    </row>
    <row r="33" spans="1:119">
      <c r="A33" s="12"/>
      <c r="B33" s="25">
        <v>369.9</v>
      </c>
      <c r="C33" s="20" t="s">
        <v>51</v>
      </c>
      <c r="D33" s="46">
        <v>3201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3201</v>
      </c>
      <c r="O33" s="47">
        <f t="shared" si="1"/>
        <v>1.2632202052091555</v>
      </c>
      <c r="P33" s="9"/>
    </row>
    <row r="34" spans="1:119" ht="15.75">
      <c r="A34" s="29" t="s">
        <v>66</v>
      </c>
      <c r="B34" s="30"/>
      <c r="C34" s="31"/>
      <c r="D34" s="32">
        <f t="shared" ref="D34:M34" si="9">SUM(D35:D36)</f>
        <v>0</v>
      </c>
      <c r="E34" s="32">
        <f t="shared" si="9"/>
        <v>0</v>
      </c>
      <c r="F34" s="32">
        <f t="shared" si="9"/>
        <v>754033</v>
      </c>
      <c r="G34" s="32">
        <f t="shared" si="9"/>
        <v>0</v>
      </c>
      <c r="H34" s="32">
        <f t="shared" si="9"/>
        <v>0</v>
      </c>
      <c r="I34" s="32">
        <f t="shared" si="9"/>
        <v>1429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4"/>
        <v>755462</v>
      </c>
      <c r="O34" s="45">
        <f t="shared" si="1"/>
        <v>298.13022888713499</v>
      </c>
      <c r="P34" s="9"/>
    </row>
    <row r="35" spans="1:119">
      <c r="A35" s="12"/>
      <c r="B35" s="25">
        <v>381</v>
      </c>
      <c r="C35" s="20" t="s">
        <v>67</v>
      </c>
      <c r="D35" s="46">
        <v>0</v>
      </c>
      <c r="E35" s="46">
        <v>0</v>
      </c>
      <c r="F35" s="46">
        <v>754033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754033</v>
      </c>
      <c r="O35" s="47">
        <f t="shared" si="1"/>
        <v>297.56629834254142</v>
      </c>
      <c r="P35" s="9"/>
    </row>
    <row r="36" spans="1:119" ht="15.75" thickBot="1">
      <c r="A36" s="12"/>
      <c r="B36" s="25">
        <v>389.1</v>
      </c>
      <c r="C36" s="20" t="s">
        <v>78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1429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1429</v>
      </c>
      <c r="O36" s="47">
        <f t="shared" si="1"/>
        <v>0.56393054459352798</v>
      </c>
      <c r="P36" s="9"/>
    </row>
    <row r="37" spans="1:119" ht="16.5" thickBot="1">
      <c r="A37" s="14" t="s">
        <v>44</v>
      </c>
      <c r="B37" s="23"/>
      <c r="C37" s="22"/>
      <c r="D37" s="15">
        <f t="shared" ref="D37:M37" si="10">SUM(D5,D13,D17,D23,D28,D30,D34)</f>
        <v>3190017</v>
      </c>
      <c r="E37" s="15">
        <f t="shared" si="10"/>
        <v>3540291</v>
      </c>
      <c r="F37" s="15">
        <f t="shared" si="10"/>
        <v>754106</v>
      </c>
      <c r="G37" s="15">
        <f t="shared" si="10"/>
        <v>0</v>
      </c>
      <c r="H37" s="15">
        <f t="shared" si="10"/>
        <v>0</v>
      </c>
      <c r="I37" s="15">
        <f t="shared" si="10"/>
        <v>451626</v>
      </c>
      <c r="J37" s="15">
        <f t="shared" si="10"/>
        <v>0</v>
      </c>
      <c r="K37" s="15">
        <f t="shared" si="10"/>
        <v>0</v>
      </c>
      <c r="L37" s="15">
        <f t="shared" si="10"/>
        <v>0</v>
      </c>
      <c r="M37" s="15">
        <f t="shared" si="10"/>
        <v>0</v>
      </c>
      <c r="N37" s="15">
        <f t="shared" si="4"/>
        <v>7936040</v>
      </c>
      <c r="O37" s="38">
        <f t="shared" si="1"/>
        <v>3131.8232044198894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118" t="s">
        <v>79</v>
      </c>
      <c r="M39" s="118"/>
      <c r="N39" s="118"/>
      <c r="O39" s="43">
        <v>2534</v>
      </c>
    </row>
    <row r="40" spans="1:119">
      <c r="A40" s="119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7"/>
    </row>
    <row r="41" spans="1:119" ht="15.75" customHeight="1" thickBot="1">
      <c r="A41" s="120" t="s">
        <v>70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100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52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57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53</v>
      </c>
      <c r="F4" s="34" t="s">
        <v>54</v>
      </c>
      <c r="G4" s="34" t="s">
        <v>55</v>
      </c>
      <c r="H4" s="34" t="s">
        <v>5</v>
      </c>
      <c r="I4" s="34" t="s">
        <v>6</v>
      </c>
      <c r="J4" s="35" t="s">
        <v>56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1803915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1803915</v>
      </c>
      <c r="O5" s="33">
        <f t="shared" ref="O5:O40" si="1">(N5/O$42)</f>
        <v>705.75704225352115</v>
      </c>
      <c r="P5" s="6"/>
    </row>
    <row r="6" spans="1:133">
      <c r="A6" s="12"/>
      <c r="B6" s="25">
        <v>311</v>
      </c>
      <c r="C6" s="20" t="s">
        <v>2</v>
      </c>
      <c r="D6" s="46">
        <v>1421236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1421236</v>
      </c>
      <c r="O6" s="47">
        <f t="shared" si="1"/>
        <v>556.03912363067298</v>
      </c>
      <c r="P6" s="9"/>
    </row>
    <row r="7" spans="1:133">
      <c r="A7" s="12"/>
      <c r="B7" s="25">
        <v>312.10000000000002</v>
      </c>
      <c r="C7" s="20" t="s">
        <v>62</v>
      </c>
      <c r="D7" s="46">
        <v>61722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61722</v>
      </c>
      <c r="O7" s="47">
        <f t="shared" si="1"/>
        <v>24.14788732394366</v>
      </c>
      <c r="P7" s="9"/>
    </row>
    <row r="8" spans="1:133">
      <c r="A8" s="12"/>
      <c r="B8" s="25">
        <v>314.10000000000002</v>
      </c>
      <c r="C8" s="20" t="s">
        <v>11</v>
      </c>
      <c r="D8" s="46">
        <v>147810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147810</v>
      </c>
      <c r="O8" s="47">
        <f t="shared" si="1"/>
        <v>57.828638497652584</v>
      </c>
      <c r="P8" s="9"/>
    </row>
    <row r="9" spans="1:133">
      <c r="A9" s="12"/>
      <c r="B9" s="25">
        <v>314.3</v>
      </c>
      <c r="C9" s="20" t="s">
        <v>12</v>
      </c>
      <c r="D9" s="46">
        <v>49703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49703</v>
      </c>
      <c r="O9" s="47">
        <f t="shared" si="1"/>
        <v>19.445618153364631</v>
      </c>
      <c r="P9" s="9"/>
    </row>
    <row r="10" spans="1:133">
      <c r="A10" s="12"/>
      <c r="B10" s="25">
        <v>314.8</v>
      </c>
      <c r="C10" s="20" t="s">
        <v>13</v>
      </c>
      <c r="D10" s="46">
        <v>5499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5499</v>
      </c>
      <c r="O10" s="47">
        <f t="shared" si="1"/>
        <v>2.1514084507042255</v>
      </c>
      <c r="P10" s="9"/>
    </row>
    <row r="11" spans="1:133">
      <c r="A11" s="12"/>
      <c r="B11" s="25">
        <v>315</v>
      </c>
      <c r="C11" s="20" t="s">
        <v>14</v>
      </c>
      <c r="D11" s="46">
        <v>99330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99330</v>
      </c>
      <c r="O11" s="47">
        <f t="shared" si="1"/>
        <v>38.86150234741784</v>
      </c>
      <c r="P11" s="9"/>
    </row>
    <row r="12" spans="1:133">
      <c r="A12" s="12"/>
      <c r="B12" s="25">
        <v>316</v>
      </c>
      <c r="C12" s="20" t="s">
        <v>63</v>
      </c>
      <c r="D12" s="46">
        <v>18615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18615</v>
      </c>
      <c r="O12" s="47">
        <f t="shared" si="1"/>
        <v>7.282863849765258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SUM(D14:D20)</f>
        <v>148419</v>
      </c>
      <c r="E13" s="32">
        <f t="shared" si="3"/>
        <v>22427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0" si="4">SUM(D13:M13)</f>
        <v>170846</v>
      </c>
      <c r="O13" s="45">
        <f t="shared" si="1"/>
        <v>66.841158059467915</v>
      </c>
      <c r="P13" s="10"/>
    </row>
    <row r="14" spans="1:133">
      <c r="A14" s="12"/>
      <c r="B14" s="25">
        <v>322</v>
      </c>
      <c r="C14" s="20" t="s">
        <v>0</v>
      </c>
      <c r="D14" s="46">
        <v>4838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4838</v>
      </c>
      <c r="O14" s="47">
        <f t="shared" si="1"/>
        <v>1.8928012519561814</v>
      </c>
      <c r="P14" s="9"/>
    </row>
    <row r="15" spans="1:133">
      <c r="A15" s="12"/>
      <c r="B15" s="25">
        <v>323.10000000000002</v>
      </c>
      <c r="C15" s="20" t="s">
        <v>16</v>
      </c>
      <c r="D15" s="46">
        <v>138388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138388</v>
      </c>
      <c r="O15" s="47">
        <f t="shared" si="1"/>
        <v>54.142410015649453</v>
      </c>
      <c r="P15" s="9"/>
    </row>
    <row r="16" spans="1:133">
      <c r="A16" s="12"/>
      <c r="B16" s="25">
        <v>324.12</v>
      </c>
      <c r="C16" s="20" t="s">
        <v>72</v>
      </c>
      <c r="D16" s="46">
        <v>0</v>
      </c>
      <c r="E16" s="46">
        <v>4899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4899</v>
      </c>
      <c r="O16" s="47">
        <f t="shared" si="1"/>
        <v>1.9166666666666667</v>
      </c>
      <c r="P16" s="9"/>
    </row>
    <row r="17" spans="1:16">
      <c r="A17" s="12"/>
      <c r="B17" s="25">
        <v>324.22000000000003</v>
      </c>
      <c r="C17" s="20" t="s">
        <v>73</v>
      </c>
      <c r="D17" s="46">
        <v>0</v>
      </c>
      <c r="E17" s="46">
        <v>3700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3700</v>
      </c>
      <c r="O17" s="47">
        <f t="shared" si="1"/>
        <v>1.4475743348982786</v>
      </c>
      <c r="P17" s="9"/>
    </row>
    <row r="18" spans="1:16">
      <c r="A18" s="12"/>
      <c r="B18" s="25">
        <v>324.32</v>
      </c>
      <c r="C18" s="20" t="s">
        <v>74</v>
      </c>
      <c r="D18" s="46">
        <v>0</v>
      </c>
      <c r="E18" s="46">
        <v>12928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12928</v>
      </c>
      <c r="O18" s="47">
        <f t="shared" si="1"/>
        <v>5.0579029733959313</v>
      </c>
      <c r="P18" s="9"/>
    </row>
    <row r="19" spans="1:16">
      <c r="A19" s="12"/>
      <c r="B19" s="25">
        <v>324.72000000000003</v>
      </c>
      <c r="C19" s="20" t="s">
        <v>75</v>
      </c>
      <c r="D19" s="46">
        <v>0</v>
      </c>
      <c r="E19" s="46">
        <v>900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900</v>
      </c>
      <c r="O19" s="47">
        <f t="shared" si="1"/>
        <v>0.352112676056338</v>
      </c>
      <c r="P19" s="9"/>
    </row>
    <row r="20" spans="1:16">
      <c r="A20" s="12"/>
      <c r="B20" s="25">
        <v>329</v>
      </c>
      <c r="C20" s="20" t="s">
        <v>22</v>
      </c>
      <c r="D20" s="46">
        <v>5193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5193</v>
      </c>
      <c r="O20" s="47">
        <f t="shared" si="1"/>
        <v>2.0316901408450705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SUM(D22:D27)</f>
        <v>327682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327682</v>
      </c>
      <c r="O21" s="45">
        <f t="shared" si="1"/>
        <v>128.20109546165884</v>
      </c>
      <c r="P21" s="10"/>
    </row>
    <row r="22" spans="1:16">
      <c r="A22" s="12"/>
      <c r="B22" s="25">
        <v>331.2</v>
      </c>
      <c r="C22" s="20" t="s">
        <v>23</v>
      </c>
      <c r="D22" s="46">
        <v>18759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18759</v>
      </c>
      <c r="O22" s="47">
        <f t="shared" si="1"/>
        <v>7.339201877934272</v>
      </c>
      <c r="P22" s="9"/>
    </row>
    <row r="23" spans="1:16">
      <c r="A23" s="12"/>
      <c r="B23" s="25">
        <v>335.15</v>
      </c>
      <c r="C23" s="20" t="s">
        <v>27</v>
      </c>
      <c r="D23" s="46">
        <v>171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171</v>
      </c>
      <c r="O23" s="47">
        <f t="shared" si="1"/>
        <v>6.6901408450704219E-2</v>
      </c>
      <c r="P23" s="9"/>
    </row>
    <row r="24" spans="1:16">
      <c r="A24" s="12"/>
      <c r="B24" s="25">
        <v>335.16</v>
      </c>
      <c r="C24" s="20" t="s">
        <v>65</v>
      </c>
      <c r="D24" s="46">
        <v>49758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49758</v>
      </c>
      <c r="O24" s="47">
        <f t="shared" si="1"/>
        <v>19.46713615023474</v>
      </c>
      <c r="P24" s="9"/>
    </row>
    <row r="25" spans="1:16">
      <c r="A25" s="12"/>
      <c r="B25" s="25">
        <v>335.18</v>
      </c>
      <c r="C25" s="20" t="s">
        <v>28</v>
      </c>
      <c r="D25" s="46">
        <v>245336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245336</v>
      </c>
      <c r="O25" s="47">
        <f t="shared" si="1"/>
        <v>95.984350547730827</v>
      </c>
      <c r="P25" s="9"/>
    </row>
    <row r="26" spans="1:16">
      <c r="A26" s="12"/>
      <c r="B26" s="25">
        <v>335.29</v>
      </c>
      <c r="C26" s="20" t="s">
        <v>29</v>
      </c>
      <c r="D26" s="46">
        <v>13241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13241</v>
      </c>
      <c r="O26" s="47">
        <f t="shared" si="1"/>
        <v>5.1803599374021907</v>
      </c>
      <c r="P26" s="9"/>
    </row>
    <row r="27" spans="1:16">
      <c r="A27" s="12"/>
      <c r="B27" s="25">
        <v>335.49</v>
      </c>
      <c r="C27" s="20" t="s">
        <v>30</v>
      </c>
      <c r="D27" s="46">
        <v>417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417</v>
      </c>
      <c r="O27" s="47">
        <f t="shared" si="1"/>
        <v>0.16314553990610328</v>
      </c>
      <c r="P27" s="9"/>
    </row>
    <row r="28" spans="1:16" ht="15.75">
      <c r="A28" s="29" t="s">
        <v>36</v>
      </c>
      <c r="B28" s="30"/>
      <c r="C28" s="31"/>
      <c r="D28" s="32">
        <f t="shared" ref="D28:M28" si="6">SUM(D29:D32)</f>
        <v>212032</v>
      </c>
      <c r="E28" s="32">
        <f t="shared" si="6"/>
        <v>3681693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516957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4410682</v>
      </c>
      <c r="O28" s="45">
        <f t="shared" si="1"/>
        <v>1725.6189358372458</v>
      </c>
      <c r="P28" s="10"/>
    </row>
    <row r="29" spans="1:16">
      <c r="A29" s="12"/>
      <c r="B29" s="25">
        <v>341.9</v>
      </c>
      <c r="C29" s="20" t="s">
        <v>39</v>
      </c>
      <c r="D29" s="46">
        <v>36626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36626</v>
      </c>
      <c r="O29" s="47">
        <f t="shared" si="1"/>
        <v>14.329420970266041</v>
      </c>
      <c r="P29" s="9"/>
    </row>
    <row r="30" spans="1:16">
      <c r="A30" s="12"/>
      <c r="B30" s="25">
        <v>343.3</v>
      </c>
      <c r="C30" s="20" t="s">
        <v>41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516957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516957</v>
      </c>
      <c r="O30" s="47">
        <f t="shared" si="1"/>
        <v>202.25234741784038</v>
      </c>
      <c r="P30" s="9"/>
    </row>
    <row r="31" spans="1:16">
      <c r="A31" s="12"/>
      <c r="B31" s="25">
        <v>343.4</v>
      </c>
      <c r="C31" s="20" t="s">
        <v>42</v>
      </c>
      <c r="D31" s="46">
        <v>175406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175406</v>
      </c>
      <c r="O31" s="47">
        <f t="shared" si="1"/>
        <v>68.62519561815337</v>
      </c>
      <c r="P31" s="9"/>
    </row>
    <row r="32" spans="1:16">
      <c r="A32" s="12"/>
      <c r="B32" s="25">
        <v>347.8</v>
      </c>
      <c r="C32" s="20" t="s">
        <v>59</v>
      </c>
      <c r="D32" s="46">
        <v>0</v>
      </c>
      <c r="E32" s="46">
        <v>3681693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3681693</v>
      </c>
      <c r="O32" s="47">
        <f t="shared" si="1"/>
        <v>1440.411971830986</v>
      </c>
      <c r="P32" s="9"/>
    </row>
    <row r="33" spans="1:119" ht="15.75">
      <c r="A33" s="29" t="s">
        <v>37</v>
      </c>
      <c r="B33" s="30"/>
      <c r="C33" s="31"/>
      <c r="D33" s="32">
        <f t="shared" ref="D33:M33" si="7">SUM(D34:D35)</f>
        <v>18362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4"/>
        <v>18362</v>
      </c>
      <c r="O33" s="45">
        <f t="shared" si="1"/>
        <v>7.1838810641627546</v>
      </c>
      <c r="P33" s="10"/>
    </row>
    <row r="34" spans="1:119">
      <c r="A34" s="13"/>
      <c r="B34" s="39">
        <v>351.1</v>
      </c>
      <c r="C34" s="21" t="s">
        <v>46</v>
      </c>
      <c r="D34" s="46">
        <v>16362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16362</v>
      </c>
      <c r="O34" s="47">
        <f t="shared" si="1"/>
        <v>6.401408450704225</v>
      </c>
      <c r="P34" s="9"/>
    </row>
    <row r="35" spans="1:119">
      <c r="A35" s="13"/>
      <c r="B35" s="39">
        <v>354</v>
      </c>
      <c r="C35" s="21" t="s">
        <v>47</v>
      </c>
      <c r="D35" s="46">
        <v>2000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2000</v>
      </c>
      <c r="O35" s="47">
        <f t="shared" si="1"/>
        <v>0.78247261345852892</v>
      </c>
      <c r="P35" s="9"/>
    </row>
    <row r="36" spans="1:119" ht="15.75">
      <c r="A36" s="29" t="s">
        <v>3</v>
      </c>
      <c r="B36" s="30"/>
      <c r="C36" s="31"/>
      <c r="D36" s="32">
        <f t="shared" ref="D36:M36" si="8">SUM(D37:D39)</f>
        <v>15907</v>
      </c>
      <c r="E36" s="32">
        <f t="shared" si="8"/>
        <v>6940</v>
      </c>
      <c r="F36" s="32">
        <f t="shared" si="8"/>
        <v>720050</v>
      </c>
      <c r="G36" s="32">
        <f t="shared" si="8"/>
        <v>0</v>
      </c>
      <c r="H36" s="32">
        <f t="shared" si="8"/>
        <v>0</v>
      </c>
      <c r="I36" s="32">
        <f t="shared" si="8"/>
        <v>5243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4"/>
        <v>748140</v>
      </c>
      <c r="O36" s="45">
        <f t="shared" si="1"/>
        <v>292.69953051643193</v>
      </c>
      <c r="P36" s="10"/>
    </row>
    <row r="37" spans="1:119">
      <c r="A37" s="12"/>
      <c r="B37" s="25">
        <v>361.1</v>
      </c>
      <c r="C37" s="20" t="s">
        <v>48</v>
      </c>
      <c r="D37" s="46">
        <v>223</v>
      </c>
      <c r="E37" s="46">
        <v>0</v>
      </c>
      <c r="F37" s="46">
        <v>50</v>
      </c>
      <c r="G37" s="46">
        <v>0</v>
      </c>
      <c r="H37" s="46">
        <v>0</v>
      </c>
      <c r="I37" s="46">
        <v>5243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5516</v>
      </c>
      <c r="O37" s="47">
        <f t="shared" si="1"/>
        <v>2.1580594679186227</v>
      </c>
      <c r="P37" s="9"/>
    </row>
    <row r="38" spans="1:119">
      <c r="A38" s="12"/>
      <c r="B38" s="25">
        <v>362</v>
      </c>
      <c r="C38" s="20" t="s">
        <v>49</v>
      </c>
      <c r="D38" s="46">
        <v>0</v>
      </c>
      <c r="E38" s="46">
        <v>0</v>
      </c>
      <c r="F38" s="46">
        <v>720000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720000</v>
      </c>
      <c r="O38" s="47">
        <f t="shared" si="1"/>
        <v>281.6901408450704</v>
      </c>
      <c r="P38" s="9"/>
    </row>
    <row r="39" spans="1:119" ht="15.75" thickBot="1">
      <c r="A39" s="12"/>
      <c r="B39" s="25">
        <v>369.9</v>
      </c>
      <c r="C39" s="20" t="s">
        <v>51</v>
      </c>
      <c r="D39" s="46">
        <v>15684</v>
      </c>
      <c r="E39" s="46">
        <v>6940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22624</v>
      </c>
      <c r="O39" s="47">
        <f t="shared" si="1"/>
        <v>8.8513302034428794</v>
      </c>
      <c r="P39" s="9"/>
    </row>
    <row r="40" spans="1:119" ht="16.5" thickBot="1">
      <c r="A40" s="14" t="s">
        <v>44</v>
      </c>
      <c r="B40" s="23"/>
      <c r="C40" s="22"/>
      <c r="D40" s="15">
        <f>SUM(D5,D13,D21,D28,D33,D36)</f>
        <v>2526317</v>
      </c>
      <c r="E40" s="15">
        <f t="shared" ref="E40:M40" si="9">SUM(E5,E13,E21,E28,E33,E36)</f>
        <v>3711060</v>
      </c>
      <c r="F40" s="15">
        <f t="shared" si="9"/>
        <v>720050</v>
      </c>
      <c r="G40" s="15">
        <f t="shared" si="9"/>
        <v>0</v>
      </c>
      <c r="H40" s="15">
        <f t="shared" si="9"/>
        <v>0</v>
      </c>
      <c r="I40" s="15">
        <f t="shared" si="9"/>
        <v>522200</v>
      </c>
      <c r="J40" s="15">
        <f t="shared" si="9"/>
        <v>0</v>
      </c>
      <c r="K40" s="15">
        <f t="shared" si="9"/>
        <v>0</v>
      </c>
      <c r="L40" s="15">
        <f t="shared" si="9"/>
        <v>0</v>
      </c>
      <c r="M40" s="15">
        <f t="shared" si="9"/>
        <v>0</v>
      </c>
      <c r="N40" s="15">
        <f t="shared" si="4"/>
        <v>7479627</v>
      </c>
      <c r="O40" s="38">
        <f t="shared" si="1"/>
        <v>2926.3016431924884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18" t="s">
        <v>76</v>
      </c>
      <c r="M42" s="118"/>
      <c r="N42" s="118"/>
      <c r="O42" s="43">
        <v>2556</v>
      </c>
    </row>
    <row r="43" spans="1:119">
      <c r="A43" s="119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  <row r="44" spans="1:119" ht="15.75" customHeight="1" thickBot="1">
      <c r="A44" s="120" t="s">
        <v>70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52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57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53</v>
      </c>
      <c r="F4" s="34" t="s">
        <v>54</v>
      </c>
      <c r="G4" s="34" t="s">
        <v>55</v>
      </c>
      <c r="H4" s="34" t="s">
        <v>5</v>
      </c>
      <c r="I4" s="34" t="s">
        <v>6</v>
      </c>
      <c r="J4" s="35" t="s">
        <v>56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2020636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2020636</v>
      </c>
      <c r="O5" s="33">
        <f t="shared" ref="O5:O46" si="1">(N5/O$48)</f>
        <v>796.15287628053591</v>
      </c>
      <c r="P5" s="6"/>
    </row>
    <row r="6" spans="1:133">
      <c r="A6" s="12"/>
      <c r="B6" s="25">
        <v>311</v>
      </c>
      <c r="C6" s="20" t="s">
        <v>2</v>
      </c>
      <c r="D6" s="46">
        <v>1603119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1603119</v>
      </c>
      <c r="O6" s="47">
        <f t="shared" si="1"/>
        <v>631.6465721040189</v>
      </c>
      <c r="P6" s="9"/>
    </row>
    <row r="7" spans="1:133">
      <c r="A7" s="12"/>
      <c r="B7" s="25">
        <v>312.10000000000002</v>
      </c>
      <c r="C7" s="20" t="s">
        <v>62</v>
      </c>
      <c r="D7" s="46">
        <v>67955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67955</v>
      </c>
      <c r="O7" s="47">
        <f t="shared" si="1"/>
        <v>26.775019700551617</v>
      </c>
      <c r="P7" s="9"/>
    </row>
    <row r="8" spans="1:133">
      <c r="A8" s="12"/>
      <c r="B8" s="25">
        <v>314.10000000000002</v>
      </c>
      <c r="C8" s="20" t="s">
        <v>11</v>
      </c>
      <c r="D8" s="46">
        <v>172536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172536</v>
      </c>
      <c r="O8" s="47">
        <f t="shared" si="1"/>
        <v>67.981087470449168</v>
      </c>
      <c r="P8" s="9"/>
    </row>
    <row r="9" spans="1:133">
      <c r="A9" s="12"/>
      <c r="B9" s="25">
        <v>314.3</v>
      </c>
      <c r="C9" s="20" t="s">
        <v>12</v>
      </c>
      <c r="D9" s="46">
        <v>41646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41646</v>
      </c>
      <c r="O9" s="47">
        <f t="shared" si="1"/>
        <v>16.408983451536642</v>
      </c>
      <c r="P9" s="9"/>
    </row>
    <row r="10" spans="1:133">
      <c r="A10" s="12"/>
      <c r="B10" s="25">
        <v>314.8</v>
      </c>
      <c r="C10" s="20" t="s">
        <v>13</v>
      </c>
      <c r="D10" s="46">
        <v>3729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3729</v>
      </c>
      <c r="O10" s="47">
        <f t="shared" si="1"/>
        <v>1.4692671394799055</v>
      </c>
      <c r="P10" s="9"/>
    </row>
    <row r="11" spans="1:133">
      <c r="A11" s="12"/>
      <c r="B11" s="25">
        <v>315</v>
      </c>
      <c r="C11" s="20" t="s">
        <v>14</v>
      </c>
      <c r="D11" s="46">
        <v>114670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114670</v>
      </c>
      <c r="O11" s="47">
        <f t="shared" si="1"/>
        <v>45.181245074862098</v>
      </c>
      <c r="P11" s="9"/>
    </row>
    <row r="12" spans="1:133">
      <c r="A12" s="12"/>
      <c r="B12" s="25">
        <v>316</v>
      </c>
      <c r="C12" s="20" t="s">
        <v>63</v>
      </c>
      <c r="D12" s="46">
        <v>16981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16981</v>
      </c>
      <c r="O12" s="47">
        <f t="shared" si="1"/>
        <v>6.6907013396375099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SUM(D14:D21)</f>
        <v>156901</v>
      </c>
      <c r="E13" s="32">
        <f t="shared" si="3"/>
        <v>3235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160136</v>
      </c>
      <c r="O13" s="45">
        <f t="shared" si="1"/>
        <v>63.095350669818757</v>
      </c>
      <c r="P13" s="10"/>
    </row>
    <row r="14" spans="1:133">
      <c r="A14" s="12"/>
      <c r="B14" s="25">
        <v>322</v>
      </c>
      <c r="C14" s="20" t="s">
        <v>0</v>
      </c>
      <c r="D14" s="46">
        <v>4784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4784</v>
      </c>
      <c r="O14" s="47">
        <f t="shared" si="1"/>
        <v>1.8849487785657999</v>
      </c>
      <c r="P14" s="9"/>
    </row>
    <row r="15" spans="1:133">
      <c r="A15" s="12"/>
      <c r="B15" s="25">
        <v>323.10000000000002</v>
      </c>
      <c r="C15" s="20" t="s">
        <v>16</v>
      </c>
      <c r="D15" s="46">
        <v>149253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149253</v>
      </c>
      <c r="O15" s="47">
        <f t="shared" si="1"/>
        <v>58.807328605200944</v>
      </c>
      <c r="P15" s="9"/>
    </row>
    <row r="16" spans="1:133">
      <c r="A16" s="12"/>
      <c r="B16" s="25">
        <v>324.11</v>
      </c>
      <c r="C16" s="20" t="s">
        <v>17</v>
      </c>
      <c r="D16" s="46">
        <v>0</v>
      </c>
      <c r="E16" s="46">
        <v>250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250</v>
      </c>
      <c r="O16" s="47">
        <f t="shared" si="1"/>
        <v>9.8502758077226166E-2</v>
      </c>
      <c r="P16" s="9"/>
    </row>
    <row r="17" spans="1:16">
      <c r="A17" s="12"/>
      <c r="B17" s="25">
        <v>324.20999999999998</v>
      </c>
      <c r="C17" s="20" t="s">
        <v>18</v>
      </c>
      <c r="D17" s="46">
        <v>0</v>
      </c>
      <c r="E17" s="46">
        <v>800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800</v>
      </c>
      <c r="O17" s="47">
        <f t="shared" si="1"/>
        <v>0.31520882584712373</v>
      </c>
      <c r="P17" s="9"/>
    </row>
    <row r="18" spans="1:16">
      <c r="A18" s="12"/>
      <c r="B18" s="25">
        <v>324.31</v>
      </c>
      <c r="C18" s="20" t="s">
        <v>19</v>
      </c>
      <c r="D18" s="46">
        <v>0</v>
      </c>
      <c r="E18" s="46">
        <v>1500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1500</v>
      </c>
      <c r="O18" s="47">
        <f t="shared" si="1"/>
        <v>0.59101654846335694</v>
      </c>
      <c r="P18" s="9"/>
    </row>
    <row r="19" spans="1:16">
      <c r="A19" s="12"/>
      <c r="B19" s="25">
        <v>324.61</v>
      </c>
      <c r="C19" s="20" t="s">
        <v>20</v>
      </c>
      <c r="D19" s="46">
        <v>0</v>
      </c>
      <c r="E19" s="46">
        <v>350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350</v>
      </c>
      <c r="O19" s="47">
        <f t="shared" si="1"/>
        <v>0.13790386130811663</v>
      </c>
      <c r="P19" s="9"/>
    </row>
    <row r="20" spans="1:16">
      <c r="A20" s="12"/>
      <c r="B20" s="25">
        <v>324.70999999999998</v>
      </c>
      <c r="C20" s="20" t="s">
        <v>21</v>
      </c>
      <c r="D20" s="46">
        <v>0</v>
      </c>
      <c r="E20" s="46">
        <v>335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335</v>
      </c>
      <c r="O20" s="47">
        <f t="shared" si="1"/>
        <v>0.13199369582348305</v>
      </c>
      <c r="P20" s="9"/>
    </row>
    <row r="21" spans="1:16">
      <c r="A21" s="12"/>
      <c r="B21" s="25">
        <v>329</v>
      </c>
      <c r="C21" s="20" t="s">
        <v>22</v>
      </c>
      <c r="D21" s="46">
        <v>2864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2864</v>
      </c>
      <c r="O21" s="47">
        <f t="shared" si="1"/>
        <v>1.128447596532703</v>
      </c>
      <c r="P21" s="9"/>
    </row>
    <row r="22" spans="1:16" ht="15.75">
      <c r="A22" s="29" t="s">
        <v>24</v>
      </c>
      <c r="B22" s="30"/>
      <c r="C22" s="31"/>
      <c r="D22" s="32">
        <f t="shared" ref="D22:M22" si="5">SUM(D23:D30)</f>
        <v>341490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>SUM(D22:M22)</f>
        <v>341490</v>
      </c>
      <c r="O22" s="45">
        <f t="shared" si="1"/>
        <v>134.55082742316785</v>
      </c>
      <c r="P22" s="10"/>
    </row>
    <row r="23" spans="1:16">
      <c r="A23" s="12"/>
      <c r="B23" s="25">
        <v>331.1</v>
      </c>
      <c r="C23" s="20" t="s">
        <v>64</v>
      </c>
      <c r="D23" s="46">
        <v>19000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19000</v>
      </c>
      <c r="O23" s="47">
        <f t="shared" si="1"/>
        <v>7.486209613869188</v>
      </c>
      <c r="P23" s="9"/>
    </row>
    <row r="24" spans="1:16">
      <c r="A24" s="12"/>
      <c r="B24" s="25">
        <v>331.2</v>
      </c>
      <c r="C24" s="20" t="s">
        <v>23</v>
      </c>
      <c r="D24" s="46">
        <v>39741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39741</v>
      </c>
      <c r="O24" s="47">
        <f t="shared" si="1"/>
        <v>15.65839243498818</v>
      </c>
      <c r="P24" s="9"/>
    </row>
    <row r="25" spans="1:16">
      <c r="A25" s="12"/>
      <c r="B25" s="25">
        <v>335.15</v>
      </c>
      <c r="C25" s="20" t="s">
        <v>27</v>
      </c>
      <c r="D25" s="46">
        <v>1545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1545</v>
      </c>
      <c r="O25" s="47">
        <f t="shared" si="1"/>
        <v>0.60874704491725773</v>
      </c>
      <c r="P25" s="9"/>
    </row>
    <row r="26" spans="1:16">
      <c r="A26" s="12"/>
      <c r="B26" s="25">
        <v>335.16</v>
      </c>
      <c r="C26" s="20" t="s">
        <v>65</v>
      </c>
      <c r="D26" s="46">
        <v>32953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32953</v>
      </c>
      <c r="O26" s="47">
        <f t="shared" si="1"/>
        <v>12.983845547675335</v>
      </c>
      <c r="P26" s="9"/>
    </row>
    <row r="27" spans="1:16">
      <c r="A27" s="12"/>
      <c r="B27" s="25">
        <v>335.18</v>
      </c>
      <c r="C27" s="20" t="s">
        <v>28</v>
      </c>
      <c r="D27" s="46">
        <v>227866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227866</v>
      </c>
      <c r="O27" s="47">
        <f t="shared" si="1"/>
        <v>89.781717888100872</v>
      </c>
      <c r="P27" s="9"/>
    </row>
    <row r="28" spans="1:16">
      <c r="A28" s="12"/>
      <c r="B28" s="25">
        <v>335.19</v>
      </c>
      <c r="C28" s="20" t="s">
        <v>38</v>
      </c>
      <c r="D28" s="46">
        <v>1151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1151</v>
      </c>
      <c r="O28" s="47">
        <f t="shared" si="1"/>
        <v>0.45350669818754924</v>
      </c>
      <c r="P28" s="9"/>
    </row>
    <row r="29" spans="1:16">
      <c r="A29" s="12"/>
      <c r="B29" s="25">
        <v>335.29</v>
      </c>
      <c r="C29" s="20" t="s">
        <v>29</v>
      </c>
      <c r="D29" s="46">
        <v>5512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5512</v>
      </c>
      <c r="O29" s="47">
        <f t="shared" si="1"/>
        <v>2.1717888100866825</v>
      </c>
      <c r="P29" s="9"/>
    </row>
    <row r="30" spans="1:16">
      <c r="A30" s="12"/>
      <c r="B30" s="25">
        <v>335.49</v>
      </c>
      <c r="C30" s="20" t="s">
        <v>30</v>
      </c>
      <c r="D30" s="46">
        <v>13722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13722</v>
      </c>
      <c r="O30" s="47">
        <f t="shared" si="1"/>
        <v>5.4066193853427897</v>
      </c>
      <c r="P30" s="9"/>
    </row>
    <row r="31" spans="1:16" ht="15.75">
      <c r="A31" s="29" t="s">
        <v>36</v>
      </c>
      <c r="B31" s="30"/>
      <c r="C31" s="31"/>
      <c r="D31" s="32">
        <f t="shared" ref="D31:M31" si="7">SUM(D32:D36)</f>
        <v>242828</v>
      </c>
      <c r="E31" s="32">
        <f t="shared" si="7"/>
        <v>3435990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442524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ref="N31:N46" si="8">SUM(D31:M31)</f>
        <v>4121342</v>
      </c>
      <c r="O31" s="45">
        <f t="shared" si="1"/>
        <v>1623.8542159180456</v>
      </c>
      <c r="P31" s="10"/>
    </row>
    <row r="32" spans="1:16">
      <c r="A32" s="12"/>
      <c r="B32" s="25">
        <v>341.9</v>
      </c>
      <c r="C32" s="20" t="s">
        <v>39</v>
      </c>
      <c r="D32" s="46">
        <v>38679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38679</v>
      </c>
      <c r="O32" s="47">
        <f t="shared" si="1"/>
        <v>15.239952718676124</v>
      </c>
      <c r="P32" s="9"/>
    </row>
    <row r="33" spans="1:119">
      <c r="A33" s="12"/>
      <c r="B33" s="25">
        <v>343.3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442524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442524</v>
      </c>
      <c r="O33" s="47">
        <f t="shared" si="1"/>
        <v>174.35933806146573</v>
      </c>
      <c r="P33" s="9"/>
    </row>
    <row r="34" spans="1:119">
      <c r="A34" s="12"/>
      <c r="B34" s="25">
        <v>343.4</v>
      </c>
      <c r="C34" s="20" t="s">
        <v>42</v>
      </c>
      <c r="D34" s="46">
        <v>167192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167192</v>
      </c>
      <c r="O34" s="47">
        <f t="shared" si="1"/>
        <v>65.875492513790391</v>
      </c>
      <c r="P34" s="9"/>
    </row>
    <row r="35" spans="1:119">
      <c r="A35" s="12"/>
      <c r="B35" s="25">
        <v>343.9</v>
      </c>
      <c r="C35" s="20" t="s">
        <v>43</v>
      </c>
      <c r="D35" s="46">
        <v>36957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36957</v>
      </c>
      <c r="O35" s="47">
        <f t="shared" si="1"/>
        <v>14.561465721040189</v>
      </c>
      <c r="P35" s="9"/>
    </row>
    <row r="36" spans="1:119">
      <c r="A36" s="12"/>
      <c r="B36" s="25">
        <v>347.8</v>
      </c>
      <c r="C36" s="20" t="s">
        <v>59</v>
      </c>
      <c r="D36" s="46">
        <v>0</v>
      </c>
      <c r="E36" s="46">
        <v>3435990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3435990</v>
      </c>
      <c r="O36" s="47">
        <f t="shared" si="1"/>
        <v>1353.8179669030733</v>
      </c>
      <c r="P36" s="9"/>
    </row>
    <row r="37" spans="1:119" ht="15.75">
      <c r="A37" s="29" t="s">
        <v>37</v>
      </c>
      <c r="B37" s="30"/>
      <c r="C37" s="31"/>
      <c r="D37" s="32">
        <f t="shared" ref="D37:M37" si="9">SUM(D38:D38)</f>
        <v>24297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8"/>
        <v>24297</v>
      </c>
      <c r="O37" s="45">
        <f t="shared" si="1"/>
        <v>9.5732860520094558</v>
      </c>
      <c r="P37" s="10"/>
    </row>
    <row r="38" spans="1:119">
      <c r="A38" s="13"/>
      <c r="B38" s="39">
        <v>351.1</v>
      </c>
      <c r="C38" s="21" t="s">
        <v>46</v>
      </c>
      <c r="D38" s="46">
        <v>24297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24297</v>
      </c>
      <c r="O38" s="47">
        <f t="shared" si="1"/>
        <v>9.5732860520094558</v>
      </c>
      <c r="P38" s="9"/>
    </row>
    <row r="39" spans="1:119" ht="15.75">
      <c r="A39" s="29" t="s">
        <v>3</v>
      </c>
      <c r="B39" s="30"/>
      <c r="C39" s="31"/>
      <c r="D39" s="32">
        <f t="shared" ref="D39:M39" si="10">SUM(D40:D42)</f>
        <v>2214</v>
      </c>
      <c r="E39" s="32">
        <f t="shared" si="10"/>
        <v>2337</v>
      </c>
      <c r="F39" s="32">
        <f t="shared" si="10"/>
        <v>540036</v>
      </c>
      <c r="G39" s="32">
        <f t="shared" si="10"/>
        <v>0</v>
      </c>
      <c r="H39" s="32">
        <f t="shared" si="10"/>
        <v>0</v>
      </c>
      <c r="I39" s="32">
        <f t="shared" si="10"/>
        <v>9300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8"/>
        <v>553887</v>
      </c>
      <c r="O39" s="45">
        <f t="shared" si="1"/>
        <v>218.23758865248226</v>
      </c>
      <c r="P39" s="10"/>
    </row>
    <row r="40" spans="1:119">
      <c r="A40" s="12"/>
      <c r="B40" s="25">
        <v>361.1</v>
      </c>
      <c r="C40" s="20" t="s">
        <v>48</v>
      </c>
      <c r="D40" s="46">
        <v>1783</v>
      </c>
      <c r="E40" s="46">
        <v>2337</v>
      </c>
      <c r="F40" s="46">
        <v>36</v>
      </c>
      <c r="G40" s="46">
        <v>0</v>
      </c>
      <c r="H40" s="46">
        <v>0</v>
      </c>
      <c r="I40" s="46">
        <v>8875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13031</v>
      </c>
      <c r="O40" s="47">
        <f t="shared" si="1"/>
        <v>5.1343577620173368</v>
      </c>
      <c r="P40" s="9"/>
    </row>
    <row r="41" spans="1:119">
      <c r="A41" s="12"/>
      <c r="B41" s="25">
        <v>362</v>
      </c>
      <c r="C41" s="20" t="s">
        <v>49</v>
      </c>
      <c r="D41" s="46">
        <v>0</v>
      </c>
      <c r="E41" s="46">
        <v>0</v>
      </c>
      <c r="F41" s="46">
        <v>540000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540000</v>
      </c>
      <c r="O41" s="47">
        <f t="shared" si="1"/>
        <v>212.7659574468085</v>
      </c>
      <c r="P41" s="9"/>
    </row>
    <row r="42" spans="1:119">
      <c r="A42" s="12"/>
      <c r="B42" s="25">
        <v>369.9</v>
      </c>
      <c r="C42" s="20" t="s">
        <v>51</v>
      </c>
      <c r="D42" s="46">
        <v>431</v>
      </c>
      <c r="E42" s="46">
        <v>0</v>
      </c>
      <c r="F42" s="46">
        <v>0</v>
      </c>
      <c r="G42" s="46">
        <v>0</v>
      </c>
      <c r="H42" s="46">
        <v>0</v>
      </c>
      <c r="I42" s="46">
        <v>425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856</v>
      </c>
      <c r="O42" s="47">
        <f t="shared" si="1"/>
        <v>0.33727344365642237</v>
      </c>
      <c r="P42" s="9"/>
    </row>
    <row r="43" spans="1:119" ht="15.75">
      <c r="A43" s="29" t="s">
        <v>66</v>
      </c>
      <c r="B43" s="30"/>
      <c r="C43" s="31"/>
      <c r="D43" s="32">
        <f t="shared" ref="D43:M43" si="11">SUM(D44:D45)</f>
        <v>7747</v>
      </c>
      <c r="E43" s="32">
        <f t="shared" si="11"/>
        <v>0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9740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8"/>
        <v>17487</v>
      </c>
      <c r="O43" s="45">
        <f t="shared" si="1"/>
        <v>6.8900709219858154</v>
      </c>
      <c r="P43" s="9"/>
    </row>
    <row r="44" spans="1:119">
      <c r="A44" s="12"/>
      <c r="B44" s="25">
        <v>381</v>
      </c>
      <c r="C44" s="20" t="s">
        <v>67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9740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9740</v>
      </c>
      <c r="O44" s="47">
        <f t="shared" si="1"/>
        <v>3.8376674546887313</v>
      </c>
      <c r="P44" s="9"/>
    </row>
    <row r="45" spans="1:119" ht="15.75" thickBot="1">
      <c r="A45" s="12"/>
      <c r="B45" s="25">
        <v>382</v>
      </c>
      <c r="C45" s="20" t="s">
        <v>68</v>
      </c>
      <c r="D45" s="46">
        <v>7747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7747</v>
      </c>
      <c r="O45" s="47">
        <f t="shared" si="1"/>
        <v>3.0524034672970841</v>
      </c>
      <c r="P45" s="9"/>
    </row>
    <row r="46" spans="1:119" ht="16.5" thickBot="1">
      <c r="A46" s="14" t="s">
        <v>44</v>
      </c>
      <c r="B46" s="23"/>
      <c r="C46" s="22"/>
      <c r="D46" s="15">
        <f t="shared" ref="D46:M46" si="12">SUM(D5,D13,D22,D31,D37,D39,D43)</f>
        <v>2796113</v>
      </c>
      <c r="E46" s="15">
        <f t="shared" si="12"/>
        <v>3441562</v>
      </c>
      <c r="F46" s="15">
        <f t="shared" si="12"/>
        <v>540036</v>
      </c>
      <c r="G46" s="15">
        <f t="shared" si="12"/>
        <v>0</v>
      </c>
      <c r="H46" s="15">
        <f t="shared" si="12"/>
        <v>0</v>
      </c>
      <c r="I46" s="15">
        <f t="shared" si="12"/>
        <v>461564</v>
      </c>
      <c r="J46" s="15">
        <f t="shared" si="12"/>
        <v>0</v>
      </c>
      <c r="K46" s="15">
        <f t="shared" si="12"/>
        <v>0</v>
      </c>
      <c r="L46" s="15">
        <f t="shared" si="12"/>
        <v>0</v>
      </c>
      <c r="M46" s="15">
        <f t="shared" si="12"/>
        <v>0</v>
      </c>
      <c r="N46" s="15">
        <f t="shared" si="8"/>
        <v>7239275</v>
      </c>
      <c r="O46" s="38">
        <f t="shared" si="1"/>
        <v>2852.3542159180456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118" t="s">
        <v>69</v>
      </c>
      <c r="M48" s="118"/>
      <c r="N48" s="118"/>
      <c r="O48" s="43">
        <v>2538</v>
      </c>
    </row>
    <row r="49" spans="1:15">
      <c r="A49" s="119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7"/>
    </row>
    <row r="50" spans="1:15" ht="15.75" thickBot="1">
      <c r="A50" s="120" t="s">
        <v>70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100"/>
    </row>
  </sheetData>
  <mergeCells count="10">
    <mergeCell ref="A50:O50"/>
    <mergeCell ref="L48:N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5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52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57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53</v>
      </c>
      <c r="F4" s="34" t="s">
        <v>54</v>
      </c>
      <c r="G4" s="34" t="s">
        <v>55</v>
      </c>
      <c r="H4" s="34" t="s">
        <v>5</v>
      </c>
      <c r="I4" s="34" t="s">
        <v>6</v>
      </c>
      <c r="J4" s="35" t="s">
        <v>56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1989846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1989846</v>
      </c>
      <c r="O5" s="33">
        <f t="shared" ref="O5:O46" si="2">(N5/O$48)</f>
        <v>1030.4743656136716</v>
      </c>
      <c r="P5" s="6"/>
    </row>
    <row r="6" spans="1:133">
      <c r="A6" s="12"/>
      <c r="B6" s="25">
        <v>311</v>
      </c>
      <c r="C6" s="20" t="s">
        <v>2</v>
      </c>
      <c r="D6" s="46">
        <v>1621953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1621953</v>
      </c>
      <c r="O6" s="47">
        <f t="shared" si="2"/>
        <v>839.95494562402905</v>
      </c>
      <c r="P6" s="9"/>
    </row>
    <row r="7" spans="1:133">
      <c r="A7" s="12"/>
      <c r="B7" s="25">
        <v>312.41000000000003</v>
      </c>
      <c r="C7" s="20" t="s">
        <v>10</v>
      </c>
      <c r="D7" s="46">
        <v>66657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66657</v>
      </c>
      <c r="O7" s="47">
        <f t="shared" si="2"/>
        <v>34.519419989642671</v>
      </c>
      <c r="P7" s="9"/>
    </row>
    <row r="8" spans="1:133">
      <c r="A8" s="12"/>
      <c r="B8" s="25">
        <v>314.10000000000002</v>
      </c>
      <c r="C8" s="20" t="s">
        <v>11</v>
      </c>
      <c r="D8" s="46">
        <v>134331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134331</v>
      </c>
      <c r="O8" s="47">
        <f t="shared" si="2"/>
        <v>69.565510098394611</v>
      </c>
      <c r="P8" s="9"/>
    </row>
    <row r="9" spans="1:133">
      <c r="A9" s="12"/>
      <c r="B9" s="25">
        <v>314.3</v>
      </c>
      <c r="C9" s="20" t="s">
        <v>12</v>
      </c>
      <c r="D9" s="46">
        <v>43104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43104</v>
      </c>
      <c r="O9" s="47">
        <f t="shared" si="2"/>
        <v>22.322112894873122</v>
      </c>
      <c r="P9" s="9"/>
    </row>
    <row r="10" spans="1:133">
      <c r="A10" s="12"/>
      <c r="B10" s="25">
        <v>314.8</v>
      </c>
      <c r="C10" s="20" t="s">
        <v>13</v>
      </c>
      <c r="D10" s="46">
        <v>3391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3391</v>
      </c>
      <c r="O10" s="47">
        <f t="shared" si="2"/>
        <v>1.7560849300880372</v>
      </c>
      <c r="P10" s="9"/>
    </row>
    <row r="11" spans="1:133">
      <c r="A11" s="12"/>
      <c r="B11" s="25">
        <v>315</v>
      </c>
      <c r="C11" s="20" t="s">
        <v>14</v>
      </c>
      <c r="D11" s="46">
        <v>120410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120410</v>
      </c>
      <c r="O11" s="47">
        <f t="shared" si="2"/>
        <v>62.356292076644223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SUM(D13:D20)</f>
        <v>149115</v>
      </c>
      <c r="E12" s="32">
        <f t="shared" si="3"/>
        <v>14296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163411</v>
      </c>
      <c r="O12" s="45">
        <f t="shared" si="2"/>
        <v>84.625064733298814</v>
      </c>
      <c r="P12" s="10"/>
    </row>
    <row r="13" spans="1:133">
      <c r="A13" s="12"/>
      <c r="B13" s="25">
        <v>322</v>
      </c>
      <c r="C13" s="20" t="s">
        <v>0</v>
      </c>
      <c r="D13" s="46">
        <v>3622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3622</v>
      </c>
      <c r="O13" s="47">
        <f t="shared" si="2"/>
        <v>1.875712066286898</v>
      </c>
      <c r="P13" s="9"/>
    </row>
    <row r="14" spans="1:133">
      <c r="A14" s="12"/>
      <c r="B14" s="25">
        <v>323.10000000000002</v>
      </c>
      <c r="C14" s="20" t="s">
        <v>16</v>
      </c>
      <c r="D14" s="46">
        <v>127515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127515</v>
      </c>
      <c r="O14" s="47">
        <f t="shared" si="2"/>
        <v>66.03573278094251</v>
      </c>
      <c r="P14" s="9"/>
    </row>
    <row r="15" spans="1:133">
      <c r="A15" s="12"/>
      <c r="B15" s="25">
        <v>324.02</v>
      </c>
      <c r="C15" s="20" t="s">
        <v>17</v>
      </c>
      <c r="D15" s="46">
        <v>0</v>
      </c>
      <c r="E15" s="46">
        <v>2474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2474</v>
      </c>
      <c r="O15" s="47">
        <f t="shared" si="2"/>
        <v>1.2812014500258933</v>
      </c>
      <c r="P15" s="9"/>
    </row>
    <row r="16" spans="1:133">
      <c r="A16" s="12"/>
      <c r="B16" s="25">
        <v>324.20999999999998</v>
      </c>
      <c r="C16" s="20" t="s">
        <v>18</v>
      </c>
      <c r="D16" s="46">
        <v>0</v>
      </c>
      <c r="E16" s="46">
        <v>4500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4500</v>
      </c>
      <c r="O16" s="47">
        <f t="shared" si="2"/>
        <v>2.3303987571206628</v>
      </c>
      <c r="P16" s="9"/>
    </row>
    <row r="17" spans="1:16">
      <c r="A17" s="12"/>
      <c r="B17" s="25">
        <v>324.31</v>
      </c>
      <c r="C17" s="20" t="s">
        <v>19</v>
      </c>
      <c r="D17" s="46">
        <v>0</v>
      </c>
      <c r="E17" s="46">
        <v>5737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5737</v>
      </c>
      <c r="O17" s="47">
        <f t="shared" si="2"/>
        <v>2.9709994821336094</v>
      </c>
      <c r="P17" s="9"/>
    </row>
    <row r="18" spans="1:16">
      <c r="A18" s="12"/>
      <c r="B18" s="25">
        <v>324.61</v>
      </c>
      <c r="C18" s="20" t="s">
        <v>20</v>
      </c>
      <c r="D18" s="46">
        <v>0</v>
      </c>
      <c r="E18" s="46">
        <v>350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350</v>
      </c>
      <c r="O18" s="47">
        <f t="shared" si="2"/>
        <v>0.18125323666494045</v>
      </c>
      <c r="P18" s="9"/>
    </row>
    <row r="19" spans="1:16">
      <c r="A19" s="12"/>
      <c r="B19" s="25">
        <v>324.70999999999998</v>
      </c>
      <c r="C19" s="20" t="s">
        <v>21</v>
      </c>
      <c r="D19" s="46">
        <v>0</v>
      </c>
      <c r="E19" s="46">
        <v>1235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1235</v>
      </c>
      <c r="O19" s="47">
        <f t="shared" si="2"/>
        <v>0.63956499223200414</v>
      </c>
      <c r="P19" s="9"/>
    </row>
    <row r="20" spans="1:16">
      <c r="A20" s="12"/>
      <c r="B20" s="25">
        <v>329</v>
      </c>
      <c r="C20" s="20" t="s">
        <v>22</v>
      </c>
      <c r="D20" s="46">
        <v>17978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17978</v>
      </c>
      <c r="O20" s="47">
        <f t="shared" si="2"/>
        <v>9.3102019678922829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SUM(D22:D30)</f>
        <v>328170</v>
      </c>
      <c r="E21" s="32">
        <f t="shared" si="5"/>
        <v>151515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>SUM(D21:M21)</f>
        <v>479685</v>
      </c>
      <c r="O21" s="45">
        <f t="shared" si="2"/>
        <v>248.41273951320559</v>
      </c>
      <c r="P21" s="10"/>
    </row>
    <row r="22" spans="1:16">
      <c r="A22" s="12"/>
      <c r="B22" s="25">
        <v>331.2</v>
      </c>
      <c r="C22" s="20" t="s">
        <v>23</v>
      </c>
      <c r="D22" s="46">
        <v>1000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9" si="6">SUM(D22:M22)</f>
        <v>1000</v>
      </c>
      <c r="O22" s="47">
        <f t="shared" si="2"/>
        <v>0.51786639047125838</v>
      </c>
      <c r="P22" s="9"/>
    </row>
    <row r="23" spans="1:16">
      <c r="A23" s="12"/>
      <c r="B23" s="25">
        <v>331.49</v>
      </c>
      <c r="C23" s="20" t="s">
        <v>26</v>
      </c>
      <c r="D23" s="46">
        <v>31269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31269</v>
      </c>
      <c r="O23" s="47">
        <f t="shared" si="2"/>
        <v>16.193164163645779</v>
      </c>
      <c r="P23" s="9"/>
    </row>
    <row r="24" spans="1:16">
      <c r="A24" s="12"/>
      <c r="B24" s="25">
        <v>331.5</v>
      </c>
      <c r="C24" s="20" t="s">
        <v>25</v>
      </c>
      <c r="D24" s="46">
        <v>0</v>
      </c>
      <c r="E24" s="46">
        <v>69515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69515</v>
      </c>
      <c r="O24" s="47">
        <f t="shared" si="2"/>
        <v>35.999482133609526</v>
      </c>
      <c r="P24" s="9"/>
    </row>
    <row r="25" spans="1:16">
      <c r="A25" s="12"/>
      <c r="B25" s="25">
        <v>335.15</v>
      </c>
      <c r="C25" s="20" t="s">
        <v>27</v>
      </c>
      <c r="D25" s="46">
        <v>148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148</v>
      </c>
      <c r="O25" s="47">
        <f t="shared" si="2"/>
        <v>7.6644225789746251E-2</v>
      </c>
      <c r="P25" s="9"/>
    </row>
    <row r="26" spans="1:16">
      <c r="A26" s="12"/>
      <c r="B26" s="25">
        <v>335.18</v>
      </c>
      <c r="C26" s="20" t="s">
        <v>28</v>
      </c>
      <c r="D26" s="46">
        <v>230258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230258</v>
      </c>
      <c r="O26" s="47">
        <f t="shared" si="2"/>
        <v>119.24287933713101</v>
      </c>
      <c r="P26" s="9"/>
    </row>
    <row r="27" spans="1:16">
      <c r="A27" s="12"/>
      <c r="B27" s="25">
        <v>335.19</v>
      </c>
      <c r="C27" s="20" t="s">
        <v>38</v>
      </c>
      <c r="D27" s="46">
        <v>34123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34123</v>
      </c>
      <c r="O27" s="47">
        <f t="shared" si="2"/>
        <v>17.67115484205075</v>
      </c>
      <c r="P27" s="9"/>
    </row>
    <row r="28" spans="1:16">
      <c r="A28" s="12"/>
      <c r="B28" s="25">
        <v>335.29</v>
      </c>
      <c r="C28" s="20" t="s">
        <v>29</v>
      </c>
      <c r="D28" s="46">
        <v>16926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16926</v>
      </c>
      <c r="O28" s="47">
        <f t="shared" si="2"/>
        <v>8.7654065251165196</v>
      </c>
      <c r="P28" s="9"/>
    </row>
    <row r="29" spans="1:16">
      <c r="A29" s="12"/>
      <c r="B29" s="25">
        <v>335.49</v>
      </c>
      <c r="C29" s="20" t="s">
        <v>30</v>
      </c>
      <c r="D29" s="46">
        <v>14446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14446</v>
      </c>
      <c r="O29" s="47">
        <f t="shared" si="2"/>
        <v>7.4810978767477989</v>
      </c>
      <c r="P29" s="9"/>
    </row>
    <row r="30" spans="1:16">
      <c r="A30" s="12"/>
      <c r="B30" s="25">
        <v>337.5</v>
      </c>
      <c r="C30" s="20" t="s">
        <v>31</v>
      </c>
      <c r="D30" s="46">
        <v>0</v>
      </c>
      <c r="E30" s="46">
        <v>82000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82000</v>
      </c>
      <c r="O30" s="47">
        <f t="shared" si="2"/>
        <v>42.465044018643191</v>
      </c>
      <c r="P30" s="9"/>
    </row>
    <row r="31" spans="1:16" ht="15.75">
      <c r="A31" s="29" t="s">
        <v>36</v>
      </c>
      <c r="B31" s="30"/>
      <c r="C31" s="31"/>
      <c r="D31" s="32">
        <f t="shared" ref="D31:M31" si="7">SUM(D32:D37)</f>
        <v>253294</v>
      </c>
      <c r="E31" s="32">
        <f t="shared" si="7"/>
        <v>3393272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441615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4088181</v>
      </c>
      <c r="O31" s="45">
        <f t="shared" si="2"/>
        <v>2117.1315380631795</v>
      </c>
      <c r="P31" s="10"/>
    </row>
    <row r="32" spans="1:16">
      <c r="A32" s="12"/>
      <c r="B32" s="25">
        <v>341.9</v>
      </c>
      <c r="C32" s="20" t="s">
        <v>39</v>
      </c>
      <c r="D32" s="46">
        <v>28789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8">SUM(D32:M32)</f>
        <v>28789</v>
      </c>
      <c r="O32" s="47">
        <f t="shared" si="2"/>
        <v>14.908855515277059</v>
      </c>
      <c r="P32" s="9"/>
    </row>
    <row r="33" spans="1:119">
      <c r="A33" s="12"/>
      <c r="B33" s="25">
        <v>342.1</v>
      </c>
      <c r="C33" s="20" t="s">
        <v>40</v>
      </c>
      <c r="D33" s="46">
        <v>16680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16680</v>
      </c>
      <c r="O33" s="47">
        <f t="shared" si="2"/>
        <v>8.6380113930605908</v>
      </c>
      <c r="P33" s="9"/>
    </row>
    <row r="34" spans="1:119">
      <c r="A34" s="12"/>
      <c r="B34" s="25">
        <v>343.3</v>
      </c>
      <c r="C34" s="20" t="s">
        <v>41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441615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441615</v>
      </c>
      <c r="O34" s="47">
        <f t="shared" si="2"/>
        <v>228.6975660279648</v>
      </c>
      <c r="P34" s="9"/>
    </row>
    <row r="35" spans="1:119">
      <c r="A35" s="12"/>
      <c r="B35" s="25">
        <v>343.4</v>
      </c>
      <c r="C35" s="20" t="s">
        <v>42</v>
      </c>
      <c r="D35" s="46">
        <v>158803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158803</v>
      </c>
      <c r="O35" s="47">
        <f t="shared" si="2"/>
        <v>82.238736406007249</v>
      </c>
      <c r="P35" s="9"/>
    </row>
    <row r="36" spans="1:119">
      <c r="A36" s="12"/>
      <c r="B36" s="25">
        <v>343.9</v>
      </c>
      <c r="C36" s="20" t="s">
        <v>43</v>
      </c>
      <c r="D36" s="46">
        <v>49022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49022</v>
      </c>
      <c r="O36" s="47">
        <f t="shared" si="2"/>
        <v>25.386846193682029</v>
      </c>
      <c r="P36" s="9"/>
    </row>
    <row r="37" spans="1:119">
      <c r="A37" s="12"/>
      <c r="B37" s="25">
        <v>347.8</v>
      </c>
      <c r="C37" s="20" t="s">
        <v>59</v>
      </c>
      <c r="D37" s="46">
        <v>0</v>
      </c>
      <c r="E37" s="46">
        <v>3393272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3393272</v>
      </c>
      <c r="O37" s="47">
        <f t="shared" si="2"/>
        <v>1757.2615225271879</v>
      </c>
      <c r="P37" s="9"/>
    </row>
    <row r="38" spans="1:119" ht="15.75">
      <c r="A38" s="29" t="s">
        <v>37</v>
      </c>
      <c r="B38" s="30"/>
      <c r="C38" s="31"/>
      <c r="D38" s="32">
        <f t="shared" ref="D38:M38" si="9">SUM(D39:D40)</f>
        <v>45416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ref="N38:N46" si="10">SUM(D38:M38)</f>
        <v>45416</v>
      </c>
      <c r="O38" s="45">
        <f t="shared" si="2"/>
        <v>23.519419989642671</v>
      </c>
      <c r="P38" s="10"/>
    </row>
    <row r="39" spans="1:119">
      <c r="A39" s="13"/>
      <c r="B39" s="39">
        <v>351.1</v>
      </c>
      <c r="C39" s="21" t="s">
        <v>46</v>
      </c>
      <c r="D39" s="46">
        <v>41246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41246</v>
      </c>
      <c r="O39" s="47">
        <f t="shared" si="2"/>
        <v>21.359917141377526</v>
      </c>
      <c r="P39" s="9"/>
    </row>
    <row r="40" spans="1:119">
      <c r="A40" s="13"/>
      <c r="B40" s="39">
        <v>354</v>
      </c>
      <c r="C40" s="21" t="s">
        <v>47</v>
      </c>
      <c r="D40" s="46">
        <v>4170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4170</v>
      </c>
      <c r="O40" s="47">
        <f t="shared" si="2"/>
        <v>2.1595028482651477</v>
      </c>
      <c r="P40" s="9"/>
    </row>
    <row r="41" spans="1:119" ht="15.75">
      <c r="A41" s="29" t="s">
        <v>3</v>
      </c>
      <c r="B41" s="30"/>
      <c r="C41" s="31"/>
      <c r="D41" s="32">
        <f t="shared" ref="D41:M41" si="11">SUM(D42:D45)</f>
        <v>3342</v>
      </c>
      <c r="E41" s="32">
        <f t="shared" si="11"/>
        <v>150656</v>
      </c>
      <c r="F41" s="32">
        <f t="shared" si="11"/>
        <v>721841</v>
      </c>
      <c r="G41" s="32">
        <f t="shared" si="11"/>
        <v>0</v>
      </c>
      <c r="H41" s="32">
        <f t="shared" si="11"/>
        <v>0</v>
      </c>
      <c r="I41" s="32">
        <f t="shared" si="11"/>
        <v>15965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10"/>
        <v>891804</v>
      </c>
      <c r="O41" s="45">
        <f t="shared" si="2"/>
        <v>461.83531848783014</v>
      </c>
      <c r="P41" s="10"/>
    </row>
    <row r="42" spans="1:119">
      <c r="A42" s="12"/>
      <c r="B42" s="25">
        <v>361.1</v>
      </c>
      <c r="C42" s="20" t="s">
        <v>48</v>
      </c>
      <c r="D42" s="46">
        <v>584</v>
      </c>
      <c r="E42" s="46">
        <v>7838</v>
      </c>
      <c r="F42" s="46">
        <v>1841</v>
      </c>
      <c r="G42" s="46">
        <v>0</v>
      </c>
      <c r="H42" s="46">
        <v>0</v>
      </c>
      <c r="I42" s="46">
        <v>11429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21692</v>
      </c>
      <c r="O42" s="47">
        <f t="shared" si="2"/>
        <v>11.233557742102537</v>
      </c>
      <c r="P42" s="9"/>
    </row>
    <row r="43" spans="1:119">
      <c r="A43" s="12"/>
      <c r="B43" s="25">
        <v>362</v>
      </c>
      <c r="C43" s="20" t="s">
        <v>49</v>
      </c>
      <c r="D43" s="46">
        <v>0</v>
      </c>
      <c r="E43" s="46">
        <v>0</v>
      </c>
      <c r="F43" s="46">
        <v>720000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720000</v>
      </c>
      <c r="O43" s="47">
        <f t="shared" si="2"/>
        <v>372.86380113930608</v>
      </c>
      <c r="P43" s="9"/>
    </row>
    <row r="44" spans="1:119">
      <c r="A44" s="12"/>
      <c r="B44" s="25">
        <v>364</v>
      </c>
      <c r="C44" s="20" t="s">
        <v>50</v>
      </c>
      <c r="D44" s="46">
        <v>471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471</v>
      </c>
      <c r="O44" s="47">
        <f t="shared" si="2"/>
        <v>0.24391506991196271</v>
      </c>
      <c r="P44" s="9"/>
    </row>
    <row r="45" spans="1:119" ht="15.75" thickBot="1">
      <c r="A45" s="12"/>
      <c r="B45" s="25">
        <v>369.9</v>
      </c>
      <c r="C45" s="20" t="s">
        <v>51</v>
      </c>
      <c r="D45" s="46">
        <v>2287</v>
      </c>
      <c r="E45" s="46">
        <v>142818</v>
      </c>
      <c r="F45" s="46">
        <v>0</v>
      </c>
      <c r="G45" s="46">
        <v>0</v>
      </c>
      <c r="H45" s="46">
        <v>0</v>
      </c>
      <c r="I45" s="46">
        <v>4536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149641</v>
      </c>
      <c r="O45" s="47">
        <f t="shared" si="2"/>
        <v>77.494044536509577</v>
      </c>
      <c r="P45" s="9"/>
    </row>
    <row r="46" spans="1:119" ht="16.5" thickBot="1">
      <c r="A46" s="14" t="s">
        <v>44</v>
      </c>
      <c r="B46" s="23"/>
      <c r="C46" s="22"/>
      <c r="D46" s="15">
        <f>SUM(D5,D12,D21,D31,D38,D41)</f>
        <v>2769183</v>
      </c>
      <c r="E46" s="15">
        <f t="shared" ref="E46:M46" si="12">SUM(E5,E12,E21,E31,E38,E41)</f>
        <v>3709739</v>
      </c>
      <c r="F46" s="15">
        <f t="shared" si="12"/>
        <v>721841</v>
      </c>
      <c r="G46" s="15">
        <f t="shared" si="12"/>
        <v>0</v>
      </c>
      <c r="H46" s="15">
        <f t="shared" si="12"/>
        <v>0</v>
      </c>
      <c r="I46" s="15">
        <f t="shared" si="12"/>
        <v>457580</v>
      </c>
      <c r="J46" s="15">
        <f t="shared" si="12"/>
        <v>0</v>
      </c>
      <c r="K46" s="15">
        <f t="shared" si="12"/>
        <v>0</v>
      </c>
      <c r="L46" s="15">
        <f t="shared" si="12"/>
        <v>0</v>
      </c>
      <c r="M46" s="15">
        <f t="shared" si="12"/>
        <v>0</v>
      </c>
      <c r="N46" s="15">
        <f t="shared" si="10"/>
        <v>7658343</v>
      </c>
      <c r="O46" s="38">
        <f t="shared" si="2"/>
        <v>3965.9984464008285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118" t="s">
        <v>58</v>
      </c>
      <c r="M48" s="118"/>
      <c r="N48" s="118"/>
      <c r="O48" s="43">
        <v>1931</v>
      </c>
    </row>
    <row r="49" spans="1:15">
      <c r="A49" s="119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7"/>
    </row>
    <row r="50" spans="1:15" ht="15.75" thickBot="1">
      <c r="A50" s="120" t="s">
        <v>70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100"/>
    </row>
  </sheetData>
  <mergeCells count="10">
    <mergeCell ref="A50:O50"/>
    <mergeCell ref="A49:O49"/>
    <mergeCell ref="L48:N4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52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57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53</v>
      </c>
      <c r="F4" s="34" t="s">
        <v>54</v>
      </c>
      <c r="G4" s="34" t="s">
        <v>55</v>
      </c>
      <c r="H4" s="34" t="s">
        <v>5</v>
      </c>
      <c r="I4" s="34" t="s">
        <v>6</v>
      </c>
      <c r="J4" s="35" t="s">
        <v>56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1721800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6" si="1">SUM(D5:M5)</f>
        <v>1721800</v>
      </c>
      <c r="O5" s="33">
        <f t="shared" ref="O5:O47" si="2">(N5/O$49)</f>
        <v>888.44169246646027</v>
      </c>
      <c r="P5" s="6"/>
    </row>
    <row r="6" spans="1:133">
      <c r="A6" s="12"/>
      <c r="B6" s="25">
        <v>311</v>
      </c>
      <c r="C6" s="20" t="s">
        <v>2</v>
      </c>
      <c r="D6" s="46">
        <v>1368114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1368114</v>
      </c>
      <c r="O6" s="47">
        <f t="shared" si="2"/>
        <v>705.94117647058829</v>
      </c>
      <c r="P6" s="9"/>
    </row>
    <row r="7" spans="1:133">
      <c r="A7" s="12"/>
      <c r="B7" s="25">
        <v>312.41000000000003</v>
      </c>
      <c r="C7" s="20" t="s">
        <v>10</v>
      </c>
      <c r="D7" s="46">
        <v>68292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68292</v>
      </c>
      <c r="O7" s="47">
        <f t="shared" si="2"/>
        <v>35.238390092879257</v>
      </c>
      <c r="P7" s="9"/>
    </row>
    <row r="8" spans="1:133">
      <c r="A8" s="12"/>
      <c r="B8" s="25">
        <v>314.10000000000002</v>
      </c>
      <c r="C8" s="20" t="s">
        <v>11</v>
      </c>
      <c r="D8" s="46">
        <v>129264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129264</v>
      </c>
      <c r="O8" s="47">
        <f t="shared" si="2"/>
        <v>66.699690402476776</v>
      </c>
      <c r="P8" s="9"/>
    </row>
    <row r="9" spans="1:133">
      <c r="A9" s="12"/>
      <c r="B9" s="25">
        <v>314.3</v>
      </c>
      <c r="C9" s="20" t="s">
        <v>12</v>
      </c>
      <c r="D9" s="46">
        <v>44859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44859</v>
      </c>
      <c r="O9" s="47">
        <f t="shared" si="2"/>
        <v>23.147058823529413</v>
      </c>
      <c r="P9" s="9"/>
    </row>
    <row r="10" spans="1:133">
      <c r="A10" s="12"/>
      <c r="B10" s="25">
        <v>314.8</v>
      </c>
      <c r="C10" s="20" t="s">
        <v>13</v>
      </c>
      <c r="D10" s="46">
        <v>4904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4904</v>
      </c>
      <c r="O10" s="47">
        <f t="shared" si="2"/>
        <v>2.5304437564499485</v>
      </c>
      <c r="P10" s="9"/>
    </row>
    <row r="11" spans="1:133">
      <c r="A11" s="12"/>
      <c r="B11" s="25">
        <v>315</v>
      </c>
      <c r="C11" s="20" t="s">
        <v>14</v>
      </c>
      <c r="D11" s="46">
        <v>106367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106367</v>
      </c>
      <c r="O11" s="47">
        <f t="shared" si="2"/>
        <v>54.884932920536635</v>
      </c>
      <c r="P11" s="9"/>
    </row>
    <row r="12" spans="1:133" ht="15.75">
      <c r="A12" s="29" t="s">
        <v>81</v>
      </c>
      <c r="B12" s="30"/>
      <c r="C12" s="31"/>
      <c r="D12" s="32">
        <f t="shared" ref="D12:M12" si="3">SUM(D13:D15)</f>
        <v>148598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148598</v>
      </c>
      <c r="O12" s="45">
        <f t="shared" si="2"/>
        <v>76.675954592363254</v>
      </c>
      <c r="P12" s="10"/>
    </row>
    <row r="13" spans="1:133">
      <c r="A13" s="12"/>
      <c r="B13" s="25">
        <v>322</v>
      </c>
      <c r="C13" s="20" t="s">
        <v>0</v>
      </c>
      <c r="D13" s="46">
        <v>4282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4282</v>
      </c>
      <c r="O13" s="47">
        <f t="shared" si="2"/>
        <v>2.2094943240454077</v>
      </c>
      <c r="P13" s="9"/>
    </row>
    <row r="14" spans="1:133">
      <c r="A14" s="12"/>
      <c r="B14" s="25">
        <v>323.10000000000002</v>
      </c>
      <c r="C14" s="20" t="s">
        <v>16</v>
      </c>
      <c r="D14" s="46">
        <v>117245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117245</v>
      </c>
      <c r="O14" s="47">
        <f t="shared" si="2"/>
        <v>60.497936016511865</v>
      </c>
      <c r="P14" s="9"/>
    </row>
    <row r="15" spans="1:133">
      <c r="A15" s="12"/>
      <c r="B15" s="25">
        <v>329</v>
      </c>
      <c r="C15" s="20" t="s">
        <v>82</v>
      </c>
      <c r="D15" s="46">
        <v>27071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27071</v>
      </c>
      <c r="O15" s="47">
        <f t="shared" si="2"/>
        <v>13.968524251805986</v>
      </c>
      <c r="P15" s="9"/>
    </row>
    <row r="16" spans="1:133" ht="15.75">
      <c r="A16" s="29" t="s">
        <v>24</v>
      </c>
      <c r="B16" s="30"/>
      <c r="C16" s="31"/>
      <c r="D16" s="32">
        <f t="shared" ref="D16:M16" si="4">SUM(D17:D25)</f>
        <v>399785</v>
      </c>
      <c r="E16" s="32">
        <f t="shared" si="4"/>
        <v>754485</v>
      </c>
      <c r="F16" s="32">
        <f t="shared" si="4"/>
        <v>706000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1860270</v>
      </c>
      <c r="O16" s="45">
        <f t="shared" si="2"/>
        <v>959.8916408668731</v>
      </c>
      <c r="P16" s="10"/>
    </row>
    <row r="17" spans="1:16">
      <c r="A17" s="12"/>
      <c r="B17" s="25">
        <v>331.2</v>
      </c>
      <c r="C17" s="20" t="s">
        <v>23</v>
      </c>
      <c r="D17" s="46">
        <v>16600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5">SUM(D17:M17)</f>
        <v>16600</v>
      </c>
      <c r="O17" s="47">
        <f t="shared" si="2"/>
        <v>8.5655314757481946</v>
      </c>
      <c r="P17" s="9"/>
    </row>
    <row r="18" spans="1:16">
      <c r="A18" s="12"/>
      <c r="B18" s="25">
        <v>331.39</v>
      </c>
      <c r="C18" s="20" t="s">
        <v>83</v>
      </c>
      <c r="D18" s="46">
        <v>12785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12785</v>
      </c>
      <c r="O18" s="47">
        <f t="shared" si="2"/>
        <v>6.5970072239422084</v>
      </c>
      <c r="P18" s="9"/>
    </row>
    <row r="19" spans="1:16">
      <c r="A19" s="12"/>
      <c r="B19" s="25">
        <v>331.49</v>
      </c>
      <c r="C19" s="20" t="s">
        <v>26</v>
      </c>
      <c r="D19" s="46">
        <v>13183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13183</v>
      </c>
      <c r="O19" s="47">
        <f t="shared" si="2"/>
        <v>6.8023735810113521</v>
      </c>
      <c r="P19" s="9"/>
    </row>
    <row r="20" spans="1:16">
      <c r="A20" s="12"/>
      <c r="B20" s="25">
        <v>331.5</v>
      </c>
      <c r="C20" s="20" t="s">
        <v>25</v>
      </c>
      <c r="D20" s="46">
        <v>0</v>
      </c>
      <c r="E20" s="46">
        <v>504485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504485</v>
      </c>
      <c r="O20" s="47">
        <f t="shared" si="2"/>
        <v>260.31217750257997</v>
      </c>
      <c r="P20" s="9"/>
    </row>
    <row r="21" spans="1:16">
      <c r="A21" s="12"/>
      <c r="B21" s="25">
        <v>334.2</v>
      </c>
      <c r="C21" s="20" t="s">
        <v>84</v>
      </c>
      <c r="D21" s="46">
        <v>44986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44986</v>
      </c>
      <c r="O21" s="47">
        <f t="shared" si="2"/>
        <v>23.212590299277604</v>
      </c>
      <c r="P21" s="9"/>
    </row>
    <row r="22" spans="1:16">
      <c r="A22" s="12"/>
      <c r="B22" s="25">
        <v>335.12</v>
      </c>
      <c r="C22" s="20" t="s">
        <v>85</v>
      </c>
      <c r="D22" s="46">
        <v>54280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54280</v>
      </c>
      <c r="O22" s="47">
        <f t="shared" si="2"/>
        <v>28.00825593395253</v>
      </c>
      <c r="P22" s="9"/>
    </row>
    <row r="23" spans="1:16">
      <c r="A23" s="12"/>
      <c r="B23" s="25">
        <v>335.18</v>
      </c>
      <c r="C23" s="20" t="s">
        <v>28</v>
      </c>
      <c r="D23" s="46">
        <v>257951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257951</v>
      </c>
      <c r="O23" s="47">
        <f t="shared" si="2"/>
        <v>133.10165118679052</v>
      </c>
      <c r="P23" s="9"/>
    </row>
    <row r="24" spans="1:16">
      <c r="A24" s="12"/>
      <c r="B24" s="25">
        <v>337.5</v>
      </c>
      <c r="C24" s="20" t="s">
        <v>31</v>
      </c>
      <c r="D24" s="46">
        <v>0</v>
      </c>
      <c r="E24" s="46">
        <v>250000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250000</v>
      </c>
      <c r="O24" s="47">
        <f t="shared" si="2"/>
        <v>128.99896800825593</v>
      </c>
      <c r="P24" s="9"/>
    </row>
    <row r="25" spans="1:16">
      <c r="A25" s="12"/>
      <c r="B25" s="25">
        <v>338</v>
      </c>
      <c r="C25" s="20" t="s">
        <v>86</v>
      </c>
      <c r="D25" s="46">
        <v>0</v>
      </c>
      <c r="E25" s="46">
        <v>0</v>
      </c>
      <c r="F25" s="46">
        <v>706000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706000</v>
      </c>
      <c r="O25" s="47">
        <f t="shared" si="2"/>
        <v>364.29308565531477</v>
      </c>
      <c r="P25" s="9"/>
    </row>
    <row r="26" spans="1:16" ht="15.75">
      <c r="A26" s="29" t="s">
        <v>36</v>
      </c>
      <c r="B26" s="30"/>
      <c r="C26" s="31"/>
      <c r="D26" s="32">
        <f t="shared" ref="D26:M26" si="6">SUM(D27:D32)</f>
        <v>484759</v>
      </c>
      <c r="E26" s="32">
        <f t="shared" si="6"/>
        <v>4184006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499161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>SUM(D26:M26)</f>
        <v>5167926</v>
      </c>
      <c r="O26" s="45">
        <f t="shared" si="2"/>
        <v>2666.6284829721362</v>
      </c>
      <c r="P26" s="10"/>
    </row>
    <row r="27" spans="1:16">
      <c r="A27" s="12"/>
      <c r="B27" s="25">
        <v>341.9</v>
      </c>
      <c r="C27" s="20" t="s">
        <v>39</v>
      </c>
      <c r="D27" s="46">
        <v>119049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7">SUM(D27:M27)</f>
        <v>119049</v>
      </c>
      <c r="O27" s="47">
        <f t="shared" si="2"/>
        <v>61.428792569659443</v>
      </c>
      <c r="P27" s="9"/>
    </row>
    <row r="28" spans="1:16">
      <c r="A28" s="12"/>
      <c r="B28" s="25">
        <v>342.1</v>
      </c>
      <c r="C28" s="20" t="s">
        <v>40</v>
      </c>
      <c r="D28" s="46">
        <v>12309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12309</v>
      </c>
      <c r="O28" s="47">
        <f t="shared" si="2"/>
        <v>6.3513931888544892</v>
      </c>
      <c r="P28" s="9"/>
    </row>
    <row r="29" spans="1:16">
      <c r="A29" s="12"/>
      <c r="B29" s="25">
        <v>342.2</v>
      </c>
      <c r="C29" s="20" t="s">
        <v>87</v>
      </c>
      <c r="D29" s="46">
        <v>187551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187551</v>
      </c>
      <c r="O29" s="47">
        <f t="shared" si="2"/>
        <v>96.775541795665632</v>
      </c>
      <c r="P29" s="9"/>
    </row>
    <row r="30" spans="1:16">
      <c r="A30" s="12"/>
      <c r="B30" s="25">
        <v>343.3</v>
      </c>
      <c r="C30" s="20" t="s">
        <v>41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499161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499161</v>
      </c>
      <c r="O30" s="47">
        <f t="shared" si="2"/>
        <v>257.56501547987614</v>
      </c>
      <c r="P30" s="9"/>
    </row>
    <row r="31" spans="1:16">
      <c r="A31" s="12"/>
      <c r="B31" s="25">
        <v>343.4</v>
      </c>
      <c r="C31" s="20" t="s">
        <v>42</v>
      </c>
      <c r="D31" s="46">
        <v>165850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165850</v>
      </c>
      <c r="O31" s="47">
        <f t="shared" si="2"/>
        <v>85.577915376676984</v>
      </c>
      <c r="P31" s="9"/>
    </row>
    <row r="32" spans="1:16">
      <c r="A32" s="12"/>
      <c r="B32" s="25">
        <v>347.8</v>
      </c>
      <c r="C32" s="20" t="s">
        <v>59</v>
      </c>
      <c r="D32" s="46">
        <v>0</v>
      </c>
      <c r="E32" s="46">
        <v>4184006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4184006</v>
      </c>
      <c r="O32" s="47">
        <f t="shared" si="2"/>
        <v>2158.9298245614036</v>
      </c>
      <c r="P32" s="9"/>
    </row>
    <row r="33" spans="1:119" ht="15.75">
      <c r="A33" s="29" t="s">
        <v>37</v>
      </c>
      <c r="B33" s="30"/>
      <c r="C33" s="31"/>
      <c r="D33" s="32">
        <f t="shared" ref="D33:M33" si="8">SUM(D34:D35)</f>
        <v>38897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7"/>
        <v>38897</v>
      </c>
      <c r="O33" s="45">
        <f t="shared" si="2"/>
        <v>20.070691434468525</v>
      </c>
      <c r="P33" s="10"/>
    </row>
    <row r="34" spans="1:119">
      <c r="A34" s="13"/>
      <c r="B34" s="39">
        <v>351.1</v>
      </c>
      <c r="C34" s="21" t="s">
        <v>46</v>
      </c>
      <c r="D34" s="46">
        <v>37777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37777</v>
      </c>
      <c r="O34" s="47">
        <f t="shared" si="2"/>
        <v>19.492776057791538</v>
      </c>
      <c r="P34" s="9"/>
    </row>
    <row r="35" spans="1:119">
      <c r="A35" s="13"/>
      <c r="B35" s="39">
        <v>359</v>
      </c>
      <c r="C35" s="21" t="s">
        <v>88</v>
      </c>
      <c r="D35" s="46">
        <v>1120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7" si="9">SUM(D35:M35)</f>
        <v>1120</v>
      </c>
      <c r="O35" s="47">
        <f t="shared" si="2"/>
        <v>0.57791537667698656</v>
      </c>
      <c r="P35" s="9"/>
    </row>
    <row r="36" spans="1:119" ht="15.75">
      <c r="A36" s="29" t="s">
        <v>3</v>
      </c>
      <c r="B36" s="30"/>
      <c r="C36" s="31"/>
      <c r="D36" s="32">
        <f t="shared" ref="D36:M36" si="10">SUM(D37:D44)</f>
        <v>9430</v>
      </c>
      <c r="E36" s="32">
        <f t="shared" si="10"/>
        <v>58561</v>
      </c>
      <c r="F36" s="32">
        <f t="shared" si="10"/>
        <v>71241</v>
      </c>
      <c r="G36" s="32">
        <f t="shared" si="10"/>
        <v>0</v>
      </c>
      <c r="H36" s="32">
        <f t="shared" si="10"/>
        <v>0</v>
      </c>
      <c r="I36" s="32">
        <f t="shared" si="10"/>
        <v>31276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9"/>
        <v>170508</v>
      </c>
      <c r="O36" s="45">
        <f t="shared" si="2"/>
        <v>87.981424148606806</v>
      </c>
      <c r="P36" s="10"/>
    </row>
    <row r="37" spans="1:119">
      <c r="A37" s="12"/>
      <c r="B37" s="25">
        <v>361.1</v>
      </c>
      <c r="C37" s="20" t="s">
        <v>48</v>
      </c>
      <c r="D37" s="46">
        <v>3814</v>
      </c>
      <c r="E37" s="46">
        <v>35205</v>
      </c>
      <c r="F37" s="46">
        <v>24539</v>
      </c>
      <c r="G37" s="46">
        <v>0</v>
      </c>
      <c r="H37" s="46">
        <v>0</v>
      </c>
      <c r="I37" s="46">
        <v>31276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94834</v>
      </c>
      <c r="O37" s="47">
        <f t="shared" si="2"/>
        <v>48.93395252837977</v>
      </c>
      <c r="P37" s="9"/>
    </row>
    <row r="38" spans="1:119">
      <c r="A38" s="12"/>
      <c r="B38" s="25">
        <v>363.22</v>
      </c>
      <c r="C38" s="20" t="s">
        <v>89</v>
      </c>
      <c r="D38" s="46">
        <v>0</v>
      </c>
      <c r="E38" s="46">
        <v>1250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1250</v>
      </c>
      <c r="O38" s="47">
        <f t="shared" si="2"/>
        <v>0.64499484004127972</v>
      </c>
      <c r="P38" s="9"/>
    </row>
    <row r="39" spans="1:119">
      <c r="A39" s="12"/>
      <c r="B39" s="25">
        <v>363.23</v>
      </c>
      <c r="C39" s="20" t="s">
        <v>90</v>
      </c>
      <c r="D39" s="46">
        <v>0</v>
      </c>
      <c r="E39" s="46">
        <v>4000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4000</v>
      </c>
      <c r="O39" s="47">
        <f t="shared" si="2"/>
        <v>2.0639834881320951</v>
      </c>
      <c r="P39" s="9"/>
    </row>
    <row r="40" spans="1:119">
      <c r="A40" s="12"/>
      <c r="B40" s="25">
        <v>363.24</v>
      </c>
      <c r="C40" s="20" t="s">
        <v>91</v>
      </c>
      <c r="D40" s="46">
        <v>0</v>
      </c>
      <c r="E40" s="46">
        <v>14681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14681</v>
      </c>
      <c r="O40" s="47">
        <f t="shared" si="2"/>
        <v>7.5753353973168212</v>
      </c>
      <c r="P40" s="9"/>
    </row>
    <row r="41" spans="1:119">
      <c r="A41" s="12"/>
      <c r="B41" s="25">
        <v>363.27</v>
      </c>
      <c r="C41" s="20" t="s">
        <v>92</v>
      </c>
      <c r="D41" s="46">
        <v>0</v>
      </c>
      <c r="E41" s="46">
        <v>1750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1750</v>
      </c>
      <c r="O41" s="47">
        <f t="shared" si="2"/>
        <v>0.90299277605779149</v>
      </c>
      <c r="P41" s="9"/>
    </row>
    <row r="42" spans="1:119">
      <c r="A42" s="12"/>
      <c r="B42" s="25">
        <v>363.29</v>
      </c>
      <c r="C42" s="20" t="s">
        <v>93</v>
      </c>
      <c r="D42" s="46">
        <v>0</v>
      </c>
      <c r="E42" s="46">
        <v>1675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1675</v>
      </c>
      <c r="O42" s="47">
        <f t="shared" si="2"/>
        <v>0.86429308565531471</v>
      </c>
      <c r="P42" s="9"/>
    </row>
    <row r="43" spans="1:119">
      <c r="A43" s="12"/>
      <c r="B43" s="25">
        <v>364</v>
      </c>
      <c r="C43" s="20" t="s">
        <v>50</v>
      </c>
      <c r="D43" s="46">
        <v>2731</v>
      </c>
      <c r="E43" s="46">
        <v>0</v>
      </c>
      <c r="F43" s="46">
        <v>46702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49433</v>
      </c>
      <c r="O43" s="47">
        <f t="shared" si="2"/>
        <v>25.507223942208462</v>
      </c>
      <c r="P43" s="9"/>
    </row>
    <row r="44" spans="1:119">
      <c r="A44" s="12"/>
      <c r="B44" s="25">
        <v>369.9</v>
      </c>
      <c r="C44" s="20" t="s">
        <v>51</v>
      </c>
      <c r="D44" s="46">
        <v>2885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2885</v>
      </c>
      <c r="O44" s="47">
        <f t="shared" si="2"/>
        <v>1.4886480908152735</v>
      </c>
      <c r="P44" s="9"/>
    </row>
    <row r="45" spans="1:119" ht="15.75">
      <c r="A45" s="29" t="s">
        <v>66</v>
      </c>
      <c r="B45" s="30"/>
      <c r="C45" s="31"/>
      <c r="D45" s="32">
        <f t="shared" ref="D45:M45" si="11">SUM(D46:D46)</f>
        <v>0</v>
      </c>
      <c r="E45" s="32">
        <f t="shared" si="11"/>
        <v>0</v>
      </c>
      <c r="F45" s="32">
        <f t="shared" si="11"/>
        <v>0</v>
      </c>
      <c r="G45" s="32">
        <f t="shared" si="11"/>
        <v>58608</v>
      </c>
      <c r="H45" s="32">
        <f t="shared" si="11"/>
        <v>0</v>
      </c>
      <c r="I45" s="32">
        <f t="shared" si="11"/>
        <v>173946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si="9"/>
        <v>232554</v>
      </c>
      <c r="O45" s="45">
        <f t="shared" si="2"/>
        <v>119.9969040247678</v>
      </c>
      <c r="P45" s="9"/>
    </row>
    <row r="46" spans="1:119" ht="15.75" thickBot="1">
      <c r="A46" s="12"/>
      <c r="B46" s="25">
        <v>381</v>
      </c>
      <c r="C46" s="20" t="s">
        <v>67</v>
      </c>
      <c r="D46" s="46">
        <v>0</v>
      </c>
      <c r="E46" s="46">
        <v>0</v>
      </c>
      <c r="F46" s="46">
        <v>0</v>
      </c>
      <c r="G46" s="46">
        <v>58608</v>
      </c>
      <c r="H46" s="46">
        <v>0</v>
      </c>
      <c r="I46" s="46">
        <v>173946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232554</v>
      </c>
      <c r="O46" s="47">
        <f t="shared" si="2"/>
        <v>119.9969040247678</v>
      </c>
      <c r="P46" s="9"/>
    </row>
    <row r="47" spans="1:119" ht="16.5" thickBot="1">
      <c r="A47" s="14" t="s">
        <v>44</v>
      </c>
      <c r="B47" s="23"/>
      <c r="C47" s="22"/>
      <c r="D47" s="15">
        <f t="shared" ref="D47:M47" si="12">SUM(D5,D12,D16,D26,D33,D36,D45)</f>
        <v>2803269</v>
      </c>
      <c r="E47" s="15">
        <f t="shared" si="12"/>
        <v>4997052</v>
      </c>
      <c r="F47" s="15">
        <f t="shared" si="12"/>
        <v>777241</v>
      </c>
      <c r="G47" s="15">
        <f t="shared" si="12"/>
        <v>58608</v>
      </c>
      <c r="H47" s="15">
        <f t="shared" si="12"/>
        <v>0</v>
      </c>
      <c r="I47" s="15">
        <f t="shared" si="12"/>
        <v>704383</v>
      </c>
      <c r="J47" s="15">
        <f t="shared" si="12"/>
        <v>0</v>
      </c>
      <c r="K47" s="15">
        <f t="shared" si="12"/>
        <v>0</v>
      </c>
      <c r="L47" s="15">
        <f t="shared" si="12"/>
        <v>0</v>
      </c>
      <c r="M47" s="15">
        <f t="shared" si="12"/>
        <v>0</v>
      </c>
      <c r="N47" s="15">
        <f t="shared" si="9"/>
        <v>9340553</v>
      </c>
      <c r="O47" s="38">
        <f t="shared" si="2"/>
        <v>4819.6867905056761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118" t="s">
        <v>94</v>
      </c>
      <c r="M49" s="118"/>
      <c r="N49" s="118"/>
      <c r="O49" s="43">
        <v>1938</v>
      </c>
    </row>
    <row r="50" spans="1:15">
      <c r="A50" s="119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7"/>
    </row>
    <row r="51" spans="1:15" ht="15.75" customHeight="1" thickBot="1">
      <c r="A51" s="120" t="s">
        <v>70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100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6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156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52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29"/>
      <c r="M3" s="130"/>
      <c r="N3" s="36"/>
      <c r="O3" s="37"/>
      <c r="P3" s="131" t="s">
        <v>141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53</v>
      </c>
      <c r="F4" s="34" t="s">
        <v>54</v>
      </c>
      <c r="G4" s="34" t="s">
        <v>55</v>
      </c>
      <c r="H4" s="34" t="s">
        <v>5</v>
      </c>
      <c r="I4" s="34" t="s">
        <v>6</v>
      </c>
      <c r="J4" s="35" t="s">
        <v>56</v>
      </c>
      <c r="K4" s="35" t="s">
        <v>7</v>
      </c>
      <c r="L4" s="35" t="s">
        <v>8</v>
      </c>
      <c r="M4" s="35" t="s">
        <v>142</v>
      </c>
      <c r="N4" s="35" t="s">
        <v>9</v>
      </c>
      <c r="O4" s="35" t="s">
        <v>143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144</v>
      </c>
      <c r="B5" s="26"/>
      <c r="C5" s="26"/>
      <c r="D5" s="27">
        <f t="shared" ref="D5:N5" si="0">SUM(D6:D12)</f>
        <v>3623609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3623609</v>
      </c>
      <c r="P5" s="33">
        <f t="shared" ref="P5:P36" si="1">(O5/P$60)</f>
        <v>671.53613787991105</v>
      </c>
      <c r="Q5" s="6"/>
    </row>
    <row r="6" spans="1:134">
      <c r="A6" s="12"/>
      <c r="B6" s="25">
        <v>311</v>
      </c>
      <c r="C6" s="20" t="s">
        <v>2</v>
      </c>
      <c r="D6" s="46">
        <v>2839486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2839486</v>
      </c>
      <c r="P6" s="47">
        <f t="shared" si="1"/>
        <v>526.22053372868788</v>
      </c>
      <c r="Q6" s="9"/>
    </row>
    <row r="7" spans="1:134">
      <c r="A7" s="12"/>
      <c r="B7" s="25">
        <v>312.41000000000003</v>
      </c>
      <c r="C7" s="20" t="s">
        <v>145</v>
      </c>
      <c r="D7" s="46">
        <v>120231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120231</v>
      </c>
      <c r="P7" s="47">
        <f t="shared" si="1"/>
        <v>22.28150481838399</v>
      </c>
      <c r="Q7" s="9"/>
    </row>
    <row r="8" spans="1:134">
      <c r="A8" s="12"/>
      <c r="B8" s="25">
        <v>314.10000000000002</v>
      </c>
      <c r="C8" s="20" t="s">
        <v>11</v>
      </c>
      <c r="D8" s="46">
        <v>370591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370591</v>
      </c>
      <c r="P8" s="47">
        <f t="shared" si="1"/>
        <v>68.678836174944408</v>
      </c>
      <c r="Q8" s="9"/>
    </row>
    <row r="9" spans="1:134">
      <c r="A9" s="12"/>
      <c r="B9" s="25">
        <v>314.3</v>
      </c>
      <c r="C9" s="20" t="s">
        <v>12</v>
      </c>
      <c r="D9" s="46">
        <v>174790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174790</v>
      </c>
      <c r="P9" s="47">
        <f t="shared" si="1"/>
        <v>32.392512972572277</v>
      </c>
      <c r="Q9" s="9"/>
    </row>
    <row r="10" spans="1:134">
      <c r="A10" s="12"/>
      <c r="B10" s="25">
        <v>314.8</v>
      </c>
      <c r="C10" s="20" t="s">
        <v>13</v>
      </c>
      <c r="D10" s="46">
        <v>14535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14535</v>
      </c>
      <c r="P10" s="47">
        <f t="shared" si="1"/>
        <v>2.693661971830986</v>
      </c>
      <c r="Q10" s="9"/>
    </row>
    <row r="11" spans="1:134">
      <c r="A11" s="12"/>
      <c r="B11" s="25">
        <v>315.10000000000002</v>
      </c>
      <c r="C11" s="20" t="s">
        <v>146</v>
      </c>
      <c r="D11" s="46">
        <v>89660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89660</v>
      </c>
      <c r="P11" s="47">
        <f t="shared" si="1"/>
        <v>16.61601186063751</v>
      </c>
      <c r="Q11" s="9"/>
    </row>
    <row r="12" spans="1:134">
      <c r="A12" s="12"/>
      <c r="B12" s="25">
        <v>316</v>
      </c>
      <c r="C12" s="20" t="s">
        <v>118</v>
      </c>
      <c r="D12" s="46">
        <v>14316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14316</v>
      </c>
      <c r="P12" s="47">
        <f t="shared" si="1"/>
        <v>2.653076352853966</v>
      </c>
      <c r="Q12" s="9"/>
    </row>
    <row r="13" spans="1:134" ht="15.75">
      <c r="A13" s="29" t="s">
        <v>15</v>
      </c>
      <c r="B13" s="30"/>
      <c r="C13" s="31"/>
      <c r="D13" s="32">
        <f t="shared" ref="D13:N13" si="3">SUM(D14:D26)</f>
        <v>1385176</v>
      </c>
      <c r="E13" s="32">
        <f t="shared" si="3"/>
        <v>1631206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319152</v>
      </c>
      <c r="N13" s="32">
        <f t="shared" si="3"/>
        <v>0</v>
      </c>
      <c r="O13" s="44">
        <f>SUM(D13:N13)</f>
        <v>3335534</v>
      </c>
      <c r="P13" s="45">
        <f t="shared" si="1"/>
        <v>618.14936990363231</v>
      </c>
      <c r="Q13" s="10"/>
    </row>
    <row r="14" spans="1:134">
      <c r="A14" s="12"/>
      <c r="B14" s="25">
        <v>322</v>
      </c>
      <c r="C14" s="20" t="s">
        <v>147</v>
      </c>
      <c r="D14" s="46">
        <v>1120328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1120328</v>
      </c>
      <c r="P14" s="47">
        <f t="shared" si="1"/>
        <v>207.62194217939214</v>
      </c>
      <c r="Q14" s="9"/>
    </row>
    <row r="15" spans="1:134">
      <c r="A15" s="12"/>
      <c r="B15" s="25">
        <v>322.89999999999998</v>
      </c>
      <c r="C15" s="20" t="s">
        <v>148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319152</v>
      </c>
      <c r="N15" s="46">
        <v>0</v>
      </c>
      <c r="O15" s="46">
        <f t="shared" ref="O15:O26" si="4">SUM(D15:N15)</f>
        <v>319152</v>
      </c>
      <c r="P15" s="47">
        <f t="shared" si="1"/>
        <v>59.146034099332837</v>
      </c>
      <c r="Q15" s="9"/>
    </row>
    <row r="16" spans="1:134">
      <c r="A16" s="12"/>
      <c r="B16" s="25">
        <v>323.10000000000002</v>
      </c>
      <c r="C16" s="20" t="s">
        <v>16</v>
      </c>
      <c r="D16" s="46">
        <v>264848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264848</v>
      </c>
      <c r="P16" s="47">
        <f t="shared" si="1"/>
        <v>49.082283172720537</v>
      </c>
      <c r="Q16" s="9"/>
    </row>
    <row r="17" spans="1:17">
      <c r="A17" s="12"/>
      <c r="B17" s="25">
        <v>324.11</v>
      </c>
      <c r="C17" s="20" t="s">
        <v>17</v>
      </c>
      <c r="D17" s="46">
        <v>0</v>
      </c>
      <c r="E17" s="46">
        <v>84096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84096</v>
      </c>
      <c r="P17" s="47">
        <f t="shared" si="1"/>
        <v>15.584877687175686</v>
      </c>
      <c r="Q17" s="9"/>
    </row>
    <row r="18" spans="1:17">
      <c r="A18" s="12"/>
      <c r="B18" s="25">
        <v>324.12</v>
      </c>
      <c r="C18" s="20" t="s">
        <v>72</v>
      </c>
      <c r="D18" s="46">
        <v>0</v>
      </c>
      <c r="E18" s="46">
        <v>43530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43530</v>
      </c>
      <c r="P18" s="47">
        <f t="shared" si="1"/>
        <v>8.067086730911786</v>
      </c>
      <c r="Q18" s="9"/>
    </row>
    <row r="19" spans="1:17">
      <c r="A19" s="12"/>
      <c r="B19" s="25">
        <v>324.20999999999998</v>
      </c>
      <c r="C19" s="20" t="s">
        <v>18</v>
      </c>
      <c r="D19" s="46">
        <v>0</v>
      </c>
      <c r="E19" s="46">
        <v>613598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613598</v>
      </c>
      <c r="P19" s="47">
        <f t="shared" si="1"/>
        <v>113.71349147516679</v>
      </c>
      <c r="Q19" s="9"/>
    </row>
    <row r="20" spans="1:17">
      <c r="A20" s="12"/>
      <c r="B20" s="25">
        <v>324.22000000000003</v>
      </c>
      <c r="C20" s="20" t="s">
        <v>73</v>
      </c>
      <c r="D20" s="46">
        <v>0</v>
      </c>
      <c r="E20" s="46">
        <v>7920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7920</v>
      </c>
      <c r="P20" s="47">
        <f t="shared" si="1"/>
        <v>1.4677538917716828</v>
      </c>
      <c r="Q20" s="9"/>
    </row>
    <row r="21" spans="1:17">
      <c r="A21" s="12"/>
      <c r="B21" s="25">
        <v>324.31</v>
      </c>
      <c r="C21" s="20" t="s">
        <v>19</v>
      </c>
      <c r="D21" s="46">
        <v>0</v>
      </c>
      <c r="E21" s="46">
        <v>491905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491905</v>
      </c>
      <c r="P21" s="47">
        <f t="shared" si="1"/>
        <v>91.161045218680499</v>
      </c>
      <c r="Q21" s="9"/>
    </row>
    <row r="22" spans="1:17">
      <c r="A22" s="12"/>
      <c r="B22" s="25">
        <v>324.32</v>
      </c>
      <c r="C22" s="20" t="s">
        <v>74</v>
      </c>
      <c r="D22" s="46">
        <v>0</v>
      </c>
      <c r="E22" s="46">
        <v>182384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182384</v>
      </c>
      <c r="P22" s="47">
        <f t="shared" si="1"/>
        <v>33.799851742031137</v>
      </c>
      <c r="Q22" s="9"/>
    </row>
    <row r="23" spans="1:17">
      <c r="A23" s="12"/>
      <c r="B23" s="25">
        <v>324.61</v>
      </c>
      <c r="C23" s="20" t="s">
        <v>20</v>
      </c>
      <c r="D23" s="46">
        <v>0</v>
      </c>
      <c r="E23" s="46">
        <v>149156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149156</v>
      </c>
      <c r="P23" s="47">
        <f t="shared" si="1"/>
        <v>27.641957005189028</v>
      </c>
      <c r="Q23" s="9"/>
    </row>
    <row r="24" spans="1:17">
      <c r="A24" s="12"/>
      <c r="B24" s="25">
        <v>324.62</v>
      </c>
      <c r="C24" s="20" t="s">
        <v>157</v>
      </c>
      <c r="D24" s="46">
        <v>0</v>
      </c>
      <c r="E24" s="46">
        <v>1946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1946</v>
      </c>
      <c r="P24" s="47">
        <f t="shared" si="1"/>
        <v>0.36063750926612304</v>
      </c>
      <c r="Q24" s="9"/>
    </row>
    <row r="25" spans="1:17">
      <c r="A25" s="12"/>
      <c r="B25" s="25">
        <v>324.91000000000003</v>
      </c>
      <c r="C25" s="20" t="s">
        <v>21</v>
      </c>
      <c r="D25" s="46">
        <v>0</v>
      </c>
      <c r="E25" s="46">
        <v>54864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54864</v>
      </c>
      <c r="P25" s="47">
        <f t="shared" si="1"/>
        <v>10.167531504818385</v>
      </c>
      <c r="Q25" s="9"/>
    </row>
    <row r="26" spans="1:17">
      <c r="A26" s="12"/>
      <c r="B26" s="25">
        <v>324.92</v>
      </c>
      <c r="C26" s="20" t="s">
        <v>75</v>
      </c>
      <c r="D26" s="46">
        <v>0</v>
      </c>
      <c r="E26" s="46">
        <v>1807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1807</v>
      </c>
      <c r="P26" s="47">
        <f t="shared" si="1"/>
        <v>0.33487768717568567</v>
      </c>
      <c r="Q26" s="9"/>
    </row>
    <row r="27" spans="1:17" ht="15.75">
      <c r="A27" s="29" t="s">
        <v>149</v>
      </c>
      <c r="B27" s="30"/>
      <c r="C27" s="31"/>
      <c r="D27" s="32">
        <f t="shared" ref="D27:N27" si="5">SUM(D28:D36)</f>
        <v>1014847</v>
      </c>
      <c r="E27" s="32">
        <f t="shared" si="5"/>
        <v>5268569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1577463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5"/>
        <v>0</v>
      </c>
      <c r="O27" s="44">
        <f>SUM(D27:N27)</f>
        <v>7860879</v>
      </c>
      <c r="P27" s="45">
        <f t="shared" si="1"/>
        <v>1456.797442550037</v>
      </c>
      <c r="Q27" s="10"/>
    </row>
    <row r="28" spans="1:17">
      <c r="A28" s="12"/>
      <c r="B28" s="25">
        <v>331.2</v>
      </c>
      <c r="C28" s="20" t="s">
        <v>23</v>
      </c>
      <c r="D28" s="46">
        <v>47862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47862</v>
      </c>
      <c r="P28" s="47">
        <f t="shared" si="1"/>
        <v>8.8699036323202378</v>
      </c>
      <c r="Q28" s="9"/>
    </row>
    <row r="29" spans="1:17">
      <c r="A29" s="12"/>
      <c r="B29" s="25">
        <v>331.31</v>
      </c>
      <c r="C29" s="20" t="s">
        <v>158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417417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5" si="6">SUM(D29:N29)</f>
        <v>417417</v>
      </c>
      <c r="P29" s="47">
        <f t="shared" si="1"/>
        <v>77.356745737583395</v>
      </c>
      <c r="Q29" s="9"/>
    </row>
    <row r="30" spans="1:17">
      <c r="A30" s="12"/>
      <c r="B30" s="25">
        <v>331.35</v>
      </c>
      <c r="C30" s="20" t="s">
        <v>137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169891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169891</v>
      </c>
      <c r="P30" s="47">
        <f t="shared" si="1"/>
        <v>31.484618235730171</v>
      </c>
      <c r="Q30" s="9"/>
    </row>
    <row r="31" spans="1:17">
      <c r="A31" s="12"/>
      <c r="B31" s="25">
        <v>334.1</v>
      </c>
      <c r="C31" s="20" t="s">
        <v>134</v>
      </c>
      <c r="D31" s="46">
        <v>25000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25000</v>
      </c>
      <c r="P31" s="47">
        <f t="shared" si="1"/>
        <v>4.6330615270570794</v>
      </c>
      <c r="Q31" s="9"/>
    </row>
    <row r="32" spans="1:17">
      <c r="A32" s="12"/>
      <c r="B32" s="25">
        <v>334.35</v>
      </c>
      <c r="C32" s="20" t="s">
        <v>119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990155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990155</v>
      </c>
      <c r="P32" s="47">
        <f t="shared" si="1"/>
        <v>183.49796145292808</v>
      </c>
      <c r="Q32" s="9"/>
    </row>
    <row r="33" spans="1:17">
      <c r="A33" s="12"/>
      <c r="B33" s="25">
        <v>334.7</v>
      </c>
      <c r="C33" s="20" t="s">
        <v>129</v>
      </c>
      <c r="D33" s="46">
        <v>0</v>
      </c>
      <c r="E33" s="46">
        <v>5268569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5268569</v>
      </c>
      <c r="P33" s="47">
        <f t="shared" si="1"/>
        <v>976.38417346182359</v>
      </c>
      <c r="Q33" s="9"/>
    </row>
    <row r="34" spans="1:17">
      <c r="A34" s="12"/>
      <c r="B34" s="25">
        <v>335.125</v>
      </c>
      <c r="C34" s="20" t="s">
        <v>151</v>
      </c>
      <c r="D34" s="46">
        <v>204007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204007</v>
      </c>
      <c r="P34" s="47">
        <f t="shared" si="1"/>
        <v>37.807079318013344</v>
      </c>
      <c r="Q34" s="9"/>
    </row>
    <row r="35" spans="1:17">
      <c r="A35" s="12"/>
      <c r="B35" s="25">
        <v>335.18</v>
      </c>
      <c r="C35" s="20" t="s">
        <v>152</v>
      </c>
      <c r="D35" s="46">
        <v>719511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719511</v>
      </c>
      <c r="P35" s="47">
        <f t="shared" si="1"/>
        <v>133.34154929577466</v>
      </c>
      <c r="Q35" s="9"/>
    </row>
    <row r="36" spans="1:17">
      <c r="A36" s="12"/>
      <c r="B36" s="25">
        <v>338</v>
      </c>
      <c r="C36" s="20" t="s">
        <v>86</v>
      </c>
      <c r="D36" s="46">
        <v>18467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18467</v>
      </c>
      <c r="P36" s="47">
        <f t="shared" si="1"/>
        <v>3.4223498888065231</v>
      </c>
      <c r="Q36" s="9"/>
    </row>
    <row r="37" spans="1:17" ht="15.75">
      <c r="A37" s="29" t="s">
        <v>36</v>
      </c>
      <c r="B37" s="30"/>
      <c r="C37" s="31"/>
      <c r="D37" s="32">
        <f t="shared" ref="D37:N37" si="7">SUM(D38:D43)</f>
        <v>578483</v>
      </c>
      <c r="E37" s="32">
        <f t="shared" si="7"/>
        <v>34321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2536890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 t="shared" si="7"/>
        <v>0</v>
      </c>
      <c r="O37" s="32">
        <f>SUM(D37:N37)</f>
        <v>3149694</v>
      </c>
      <c r="P37" s="45">
        <f t="shared" ref="P37:P58" si="8">(O37/P$60)</f>
        <v>583.70904373610085</v>
      </c>
      <c r="Q37" s="10"/>
    </row>
    <row r="38" spans="1:17">
      <c r="A38" s="12"/>
      <c r="B38" s="25">
        <v>341.9</v>
      </c>
      <c r="C38" s="20" t="s">
        <v>103</v>
      </c>
      <c r="D38" s="46">
        <v>169090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43" si="9">SUM(D38:N38)</f>
        <v>169090</v>
      </c>
      <c r="P38" s="47">
        <f t="shared" si="8"/>
        <v>31.336174944403261</v>
      </c>
      <c r="Q38" s="9"/>
    </row>
    <row r="39" spans="1:17">
      <c r="A39" s="12"/>
      <c r="B39" s="25">
        <v>342.1</v>
      </c>
      <c r="C39" s="20" t="s">
        <v>40</v>
      </c>
      <c r="D39" s="46">
        <v>81894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81894</v>
      </c>
      <c r="P39" s="47">
        <f t="shared" si="8"/>
        <v>15.176797627872498</v>
      </c>
      <c r="Q39" s="9"/>
    </row>
    <row r="40" spans="1:17">
      <c r="A40" s="12"/>
      <c r="B40" s="25">
        <v>342.5</v>
      </c>
      <c r="C40" s="20" t="s">
        <v>124</v>
      </c>
      <c r="D40" s="46">
        <v>327499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327499</v>
      </c>
      <c r="P40" s="47">
        <f t="shared" si="8"/>
        <v>60.692920681986656</v>
      </c>
      <c r="Q40" s="9"/>
    </row>
    <row r="41" spans="1:17">
      <c r="A41" s="12"/>
      <c r="B41" s="25">
        <v>343.3</v>
      </c>
      <c r="C41" s="20" t="s">
        <v>41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2231719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2231719</v>
      </c>
      <c r="P41" s="47">
        <f t="shared" si="8"/>
        <v>413.58765752409192</v>
      </c>
      <c r="Q41" s="9"/>
    </row>
    <row r="42" spans="1:17">
      <c r="A42" s="12"/>
      <c r="B42" s="25">
        <v>343.4</v>
      </c>
      <c r="C42" s="20" t="s">
        <v>42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305171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305171</v>
      </c>
      <c r="P42" s="47">
        <f t="shared" si="8"/>
        <v>56.555040770941439</v>
      </c>
      <c r="Q42" s="9"/>
    </row>
    <row r="43" spans="1:17">
      <c r="A43" s="12"/>
      <c r="B43" s="25">
        <v>347.8</v>
      </c>
      <c r="C43" s="20" t="s">
        <v>59</v>
      </c>
      <c r="D43" s="46">
        <v>0</v>
      </c>
      <c r="E43" s="46">
        <v>34321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34321</v>
      </c>
      <c r="P43" s="47">
        <f t="shared" si="8"/>
        <v>6.3604521868050412</v>
      </c>
      <c r="Q43" s="9"/>
    </row>
    <row r="44" spans="1:17" ht="15.75">
      <c r="A44" s="29" t="s">
        <v>37</v>
      </c>
      <c r="B44" s="30"/>
      <c r="C44" s="31"/>
      <c r="D44" s="32">
        <f t="shared" ref="D44:N44" si="10">SUM(D45:D45)</f>
        <v>12116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si="10"/>
        <v>0</v>
      </c>
      <c r="O44" s="32">
        <f>SUM(D44:N44)</f>
        <v>12116</v>
      </c>
      <c r="P44" s="45">
        <f t="shared" si="8"/>
        <v>2.2453669384729431</v>
      </c>
      <c r="Q44" s="10"/>
    </row>
    <row r="45" spans="1:17">
      <c r="A45" s="13"/>
      <c r="B45" s="39">
        <v>351.1</v>
      </c>
      <c r="C45" s="21" t="s">
        <v>46</v>
      </c>
      <c r="D45" s="46">
        <v>12116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12116</v>
      </c>
      <c r="P45" s="47">
        <f t="shared" si="8"/>
        <v>2.2453669384729431</v>
      </c>
      <c r="Q45" s="9"/>
    </row>
    <row r="46" spans="1:17" ht="15.75">
      <c r="A46" s="29" t="s">
        <v>3</v>
      </c>
      <c r="B46" s="30"/>
      <c r="C46" s="31"/>
      <c r="D46" s="32">
        <f t="shared" ref="D46:N46" si="11">SUM(D47:D53)</f>
        <v>979278</v>
      </c>
      <c r="E46" s="32">
        <f t="shared" si="11"/>
        <v>442251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-24766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 t="shared" si="11"/>
        <v>0</v>
      </c>
      <c r="O46" s="32">
        <f>SUM(D46:N46)</f>
        <v>1396763</v>
      </c>
      <c r="P46" s="45">
        <f t="shared" si="8"/>
        <v>258.85155670867312</v>
      </c>
      <c r="Q46" s="10"/>
    </row>
    <row r="47" spans="1:17">
      <c r="A47" s="12"/>
      <c r="B47" s="25">
        <v>361.1</v>
      </c>
      <c r="C47" s="20" t="s">
        <v>48</v>
      </c>
      <c r="D47" s="46">
        <v>2988</v>
      </c>
      <c r="E47" s="46">
        <v>561</v>
      </c>
      <c r="F47" s="46">
        <v>0</v>
      </c>
      <c r="G47" s="46">
        <v>0</v>
      </c>
      <c r="H47" s="46">
        <v>0</v>
      </c>
      <c r="I47" s="46">
        <v>42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>SUM(D47:N47)</f>
        <v>3591</v>
      </c>
      <c r="P47" s="47">
        <f t="shared" si="8"/>
        <v>0.66549295774647887</v>
      </c>
      <c r="Q47" s="9"/>
    </row>
    <row r="48" spans="1:17">
      <c r="A48" s="12"/>
      <c r="B48" s="25">
        <v>362</v>
      </c>
      <c r="C48" s="20" t="s">
        <v>49</v>
      </c>
      <c r="D48" s="46">
        <v>769033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57" si="12">SUM(D48:N48)</f>
        <v>769033</v>
      </c>
      <c r="P48" s="47">
        <f t="shared" si="8"/>
        <v>142.51908821349147</v>
      </c>
      <c r="Q48" s="9"/>
    </row>
    <row r="49" spans="1:120">
      <c r="A49" s="12"/>
      <c r="B49" s="25">
        <v>364</v>
      </c>
      <c r="C49" s="20" t="s">
        <v>138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-32057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2"/>
        <v>-32057</v>
      </c>
      <c r="P49" s="47">
        <f t="shared" si="8"/>
        <v>-5.9408821349147516</v>
      </c>
      <c r="Q49" s="9"/>
    </row>
    <row r="50" spans="1:120">
      <c r="A50" s="12"/>
      <c r="B50" s="25">
        <v>365</v>
      </c>
      <c r="C50" s="20" t="s">
        <v>104</v>
      </c>
      <c r="D50" s="46">
        <v>1007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2"/>
        <v>1007</v>
      </c>
      <c r="P50" s="47">
        <f t="shared" si="8"/>
        <v>0.18661971830985916</v>
      </c>
      <c r="Q50" s="9"/>
    </row>
    <row r="51" spans="1:120">
      <c r="A51" s="12"/>
      <c r="B51" s="25">
        <v>366</v>
      </c>
      <c r="C51" s="20" t="s">
        <v>112</v>
      </c>
      <c r="D51" s="46">
        <v>84169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2"/>
        <v>84169</v>
      </c>
      <c r="P51" s="47">
        <f t="shared" si="8"/>
        <v>15.598406226834692</v>
      </c>
      <c r="Q51" s="9"/>
    </row>
    <row r="52" spans="1:120">
      <c r="A52" s="12"/>
      <c r="B52" s="25">
        <v>369.3</v>
      </c>
      <c r="C52" s="20" t="s">
        <v>105</v>
      </c>
      <c r="D52" s="46">
        <v>2537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>SUM(D52:N52)</f>
        <v>2537</v>
      </c>
      <c r="P52" s="47">
        <f t="shared" si="8"/>
        <v>0.47016308376575239</v>
      </c>
      <c r="Q52" s="9"/>
    </row>
    <row r="53" spans="1:120">
      <c r="A53" s="12"/>
      <c r="B53" s="25">
        <v>369.9</v>
      </c>
      <c r="C53" s="20" t="s">
        <v>51</v>
      </c>
      <c r="D53" s="46">
        <v>119544</v>
      </c>
      <c r="E53" s="46">
        <v>441690</v>
      </c>
      <c r="F53" s="46">
        <v>0</v>
      </c>
      <c r="G53" s="46">
        <v>0</v>
      </c>
      <c r="H53" s="46">
        <v>0</v>
      </c>
      <c r="I53" s="46">
        <v>7249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2"/>
        <v>568483</v>
      </c>
      <c r="P53" s="47">
        <f t="shared" si="8"/>
        <v>105.35266864343959</v>
      </c>
      <c r="Q53" s="9"/>
    </row>
    <row r="54" spans="1:120" ht="15.75">
      <c r="A54" s="29" t="s">
        <v>66</v>
      </c>
      <c r="B54" s="30"/>
      <c r="C54" s="31"/>
      <c r="D54" s="32">
        <f t="shared" ref="D54:N54" si="13">SUM(D55:D57)</f>
        <v>193837</v>
      </c>
      <c r="E54" s="32">
        <f t="shared" si="13"/>
        <v>0</v>
      </c>
      <c r="F54" s="32">
        <f t="shared" si="13"/>
        <v>0</v>
      </c>
      <c r="G54" s="32">
        <f t="shared" si="13"/>
        <v>0</v>
      </c>
      <c r="H54" s="32">
        <f t="shared" si="13"/>
        <v>0</v>
      </c>
      <c r="I54" s="32">
        <f t="shared" si="13"/>
        <v>1327670</v>
      </c>
      <c r="J54" s="32">
        <f t="shared" si="13"/>
        <v>0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 t="shared" si="13"/>
        <v>0</v>
      </c>
      <c r="O54" s="32">
        <f t="shared" si="12"/>
        <v>1521507</v>
      </c>
      <c r="P54" s="45">
        <f t="shared" si="8"/>
        <v>281.96942179392141</v>
      </c>
      <c r="Q54" s="9"/>
    </row>
    <row r="55" spans="1:120">
      <c r="A55" s="12"/>
      <c r="B55" s="25">
        <v>381</v>
      </c>
      <c r="C55" s="20" t="s">
        <v>67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67298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2"/>
        <v>67298</v>
      </c>
      <c r="P55" s="47">
        <f t="shared" si="8"/>
        <v>12.471830985915492</v>
      </c>
      <c r="Q55" s="9"/>
    </row>
    <row r="56" spans="1:120">
      <c r="A56" s="12"/>
      <c r="B56" s="25">
        <v>383.2</v>
      </c>
      <c r="C56" s="20" t="s">
        <v>160</v>
      </c>
      <c r="D56" s="46">
        <v>193837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2"/>
        <v>193837</v>
      </c>
      <c r="P56" s="47">
        <f t="shared" si="8"/>
        <v>35.922349888806522</v>
      </c>
      <c r="Q56" s="9"/>
    </row>
    <row r="57" spans="1:120" ht="15.75" thickBot="1">
      <c r="A57" s="12"/>
      <c r="B57" s="25">
        <v>389.9</v>
      </c>
      <c r="C57" s="20" t="s">
        <v>154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1260372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2"/>
        <v>1260372</v>
      </c>
      <c r="P57" s="47">
        <f t="shared" si="8"/>
        <v>233.57524091919942</v>
      </c>
      <c r="Q57" s="9"/>
    </row>
    <row r="58" spans="1:120" ht="16.5" thickBot="1">
      <c r="A58" s="14" t="s">
        <v>44</v>
      </c>
      <c r="B58" s="23"/>
      <c r="C58" s="22"/>
      <c r="D58" s="15">
        <f t="shared" ref="D58:N58" si="14">SUM(D5,D13,D27,D37,D44,D46,D54)</f>
        <v>7787346</v>
      </c>
      <c r="E58" s="15">
        <f t="shared" si="14"/>
        <v>7376347</v>
      </c>
      <c r="F58" s="15">
        <f t="shared" si="14"/>
        <v>0</v>
      </c>
      <c r="G58" s="15">
        <f t="shared" si="14"/>
        <v>0</v>
      </c>
      <c r="H58" s="15">
        <f t="shared" si="14"/>
        <v>0</v>
      </c>
      <c r="I58" s="15">
        <f t="shared" si="14"/>
        <v>5417257</v>
      </c>
      <c r="J58" s="15">
        <f t="shared" si="14"/>
        <v>0</v>
      </c>
      <c r="K58" s="15">
        <f t="shared" si="14"/>
        <v>0</v>
      </c>
      <c r="L58" s="15">
        <f t="shared" si="14"/>
        <v>0</v>
      </c>
      <c r="M58" s="15">
        <f t="shared" si="14"/>
        <v>319152</v>
      </c>
      <c r="N58" s="15">
        <f t="shared" si="14"/>
        <v>0</v>
      </c>
      <c r="O58" s="15">
        <f>SUM(D58:N58)</f>
        <v>20900102</v>
      </c>
      <c r="P58" s="38">
        <f t="shared" si="8"/>
        <v>3873.2583395107486</v>
      </c>
      <c r="Q58" s="6"/>
      <c r="R58" s="2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</row>
    <row r="59" spans="1:120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9"/>
    </row>
    <row r="60" spans="1:120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42"/>
      <c r="M60" s="118" t="s">
        <v>159</v>
      </c>
      <c r="N60" s="118"/>
      <c r="O60" s="118"/>
      <c r="P60" s="43">
        <v>5396</v>
      </c>
    </row>
    <row r="61" spans="1:120">
      <c r="A61" s="119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7"/>
    </row>
    <row r="62" spans="1:120" ht="15.75" customHeight="1" thickBot="1">
      <c r="A62" s="120" t="s">
        <v>70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100"/>
    </row>
  </sheetData>
  <mergeCells count="10">
    <mergeCell ref="M60:O60"/>
    <mergeCell ref="A61:P61"/>
    <mergeCell ref="A62:P6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5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140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52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29"/>
      <c r="M3" s="130"/>
      <c r="N3" s="36"/>
      <c r="O3" s="37"/>
      <c r="P3" s="131" t="s">
        <v>141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53</v>
      </c>
      <c r="F4" s="34" t="s">
        <v>54</v>
      </c>
      <c r="G4" s="34" t="s">
        <v>55</v>
      </c>
      <c r="H4" s="34" t="s">
        <v>5</v>
      </c>
      <c r="I4" s="34" t="s">
        <v>6</v>
      </c>
      <c r="J4" s="35" t="s">
        <v>56</v>
      </c>
      <c r="K4" s="35" t="s">
        <v>7</v>
      </c>
      <c r="L4" s="35" t="s">
        <v>8</v>
      </c>
      <c r="M4" s="35" t="s">
        <v>142</v>
      </c>
      <c r="N4" s="35" t="s">
        <v>9</v>
      </c>
      <c r="O4" s="35" t="s">
        <v>143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144</v>
      </c>
      <c r="B5" s="26"/>
      <c r="C5" s="26"/>
      <c r="D5" s="27">
        <f t="shared" ref="D5:N5" si="0">SUM(D6:D12)</f>
        <v>3137103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3137103</v>
      </c>
      <c r="P5" s="33">
        <f t="shared" ref="P5:P36" si="1">(O5/P$57)</f>
        <v>805.41797175866498</v>
      </c>
      <c r="Q5" s="6"/>
    </row>
    <row r="6" spans="1:134">
      <c r="A6" s="12"/>
      <c r="B6" s="25">
        <v>311</v>
      </c>
      <c r="C6" s="20" t="s">
        <v>2</v>
      </c>
      <c r="D6" s="46">
        <v>2452728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2452728</v>
      </c>
      <c r="P6" s="47">
        <f t="shared" si="1"/>
        <v>629.71193838254169</v>
      </c>
      <c r="Q6" s="9"/>
    </row>
    <row r="7" spans="1:134">
      <c r="A7" s="12"/>
      <c r="B7" s="25">
        <v>312.41000000000003</v>
      </c>
      <c r="C7" s="20" t="s">
        <v>145</v>
      </c>
      <c r="D7" s="46">
        <v>100892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100892</v>
      </c>
      <c r="P7" s="47">
        <f t="shared" si="1"/>
        <v>25.902952503209242</v>
      </c>
      <c r="Q7" s="9"/>
    </row>
    <row r="8" spans="1:134">
      <c r="A8" s="12"/>
      <c r="B8" s="25">
        <v>314.10000000000002</v>
      </c>
      <c r="C8" s="20" t="s">
        <v>11</v>
      </c>
      <c r="D8" s="46">
        <v>342356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342356</v>
      </c>
      <c r="P8" s="47">
        <f t="shared" si="1"/>
        <v>87.896277278562266</v>
      </c>
      <c r="Q8" s="9"/>
    </row>
    <row r="9" spans="1:134">
      <c r="A9" s="12"/>
      <c r="B9" s="25">
        <v>314.3</v>
      </c>
      <c r="C9" s="20" t="s">
        <v>12</v>
      </c>
      <c r="D9" s="46">
        <v>138924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138924</v>
      </c>
      <c r="P9" s="47">
        <f t="shared" si="1"/>
        <v>35.667265725288829</v>
      </c>
      <c r="Q9" s="9"/>
    </row>
    <row r="10" spans="1:134">
      <c r="A10" s="12"/>
      <c r="B10" s="25">
        <v>314.8</v>
      </c>
      <c r="C10" s="20" t="s">
        <v>13</v>
      </c>
      <c r="D10" s="46">
        <v>9779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9779</v>
      </c>
      <c r="P10" s="47">
        <f t="shared" si="1"/>
        <v>2.5106546854942233</v>
      </c>
      <c r="Q10" s="9"/>
    </row>
    <row r="11" spans="1:134">
      <c r="A11" s="12"/>
      <c r="B11" s="25">
        <v>315.10000000000002</v>
      </c>
      <c r="C11" s="20" t="s">
        <v>146</v>
      </c>
      <c r="D11" s="46">
        <v>78381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78381</v>
      </c>
      <c r="P11" s="47">
        <f t="shared" si="1"/>
        <v>20.12349165596919</v>
      </c>
      <c r="Q11" s="9"/>
    </row>
    <row r="12" spans="1:134">
      <c r="A12" s="12"/>
      <c r="B12" s="25">
        <v>316</v>
      </c>
      <c r="C12" s="20" t="s">
        <v>118</v>
      </c>
      <c r="D12" s="46">
        <v>14043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14043</v>
      </c>
      <c r="P12" s="47">
        <f t="shared" si="1"/>
        <v>3.6053915275994863</v>
      </c>
      <c r="Q12" s="9"/>
    </row>
    <row r="13" spans="1:134" ht="15.75">
      <c r="A13" s="29" t="s">
        <v>15</v>
      </c>
      <c r="B13" s="30"/>
      <c r="C13" s="31"/>
      <c r="D13" s="32">
        <f t="shared" ref="D13:N13" si="3">SUM(D14:D25)</f>
        <v>1113378</v>
      </c>
      <c r="E13" s="32">
        <f t="shared" si="3"/>
        <v>844985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509472</v>
      </c>
      <c r="N13" s="32">
        <f t="shared" si="3"/>
        <v>0</v>
      </c>
      <c r="O13" s="44">
        <f>SUM(D13:N13)</f>
        <v>2467835</v>
      </c>
      <c r="P13" s="45">
        <f t="shared" si="1"/>
        <v>633.59050064184851</v>
      </c>
      <c r="Q13" s="10"/>
    </row>
    <row r="14" spans="1:134">
      <c r="A14" s="12"/>
      <c r="B14" s="25">
        <v>322</v>
      </c>
      <c r="C14" s="20" t="s">
        <v>147</v>
      </c>
      <c r="D14" s="46">
        <v>863319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863319</v>
      </c>
      <c r="P14" s="47">
        <f t="shared" si="1"/>
        <v>221.64801026957639</v>
      </c>
      <c r="Q14" s="9"/>
    </row>
    <row r="15" spans="1:134">
      <c r="A15" s="12"/>
      <c r="B15" s="25">
        <v>322.89999999999998</v>
      </c>
      <c r="C15" s="20" t="s">
        <v>148</v>
      </c>
      <c r="D15" s="46">
        <v>1540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509472</v>
      </c>
      <c r="N15" s="46">
        <v>0</v>
      </c>
      <c r="O15" s="46">
        <f t="shared" ref="O15:O25" si="4">SUM(D15:N15)</f>
        <v>511012</v>
      </c>
      <c r="P15" s="47">
        <f t="shared" si="1"/>
        <v>131.19691912708601</v>
      </c>
      <c r="Q15" s="9"/>
    </row>
    <row r="16" spans="1:134">
      <c r="A16" s="12"/>
      <c r="B16" s="25">
        <v>323.10000000000002</v>
      </c>
      <c r="C16" s="20" t="s">
        <v>16</v>
      </c>
      <c r="D16" s="46">
        <v>248519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248519</v>
      </c>
      <c r="P16" s="47">
        <f t="shared" si="1"/>
        <v>63.804621309370987</v>
      </c>
      <c r="Q16" s="9"/>
    </row>
    <row r="17" spans="1:17">
      <c r="A17" s="12"/>
      <c r="B17" s="25">
        <v>324.11</v>
      </c>
      <c r="C17" s="20" t="s">
        <v>17</v>
      </c>
      <c r="D17" s="46">
        <v>0</v>
      </c>
      <c r="E17" s="46">
        <v>64433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64433</v>
      </c>
      <c r="P17" s="47">
        <f t="shared" si="1"/>
        <v>16.542490372272145</v>
      </c>
      <c r="Q17" s="9"/>
    </row>
    <row r="18" spans="1:17">
      <c r="A18" s="12"/>
      <c r="B18" s="25">
        <v>324.12</v>
      </c>
      <c r="C18" s="20" t="s">
        <v>72</v>
      </c>
      <c r="D18" s="46">
        <v>0</v>
      </c>
      <c r="E18" s="46">
        <v>44748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44748</v>
      </c>
      <c r="P18" s="47">
        <f t="shared" si="1"/>
        <v>11.488575096277279</v>
      </c>
      <c r="Q18" s="9"/>
    </row>
    <row r="19" spans="1:17">
      <c r="A19" s="12"/>
      <c r="B19" s="25">
        <v>324.20999999999998</v>
      </c>
      <c r="C19" s="20" t="s">
        <v>18</v>
      </c>
      <c r="D19" s="46">
        <v>0</v>
      </c>
      <c r="E19" s="46">
        <v>208984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208984</v>
      </c>
      <c r="P19" s="47">
        <f t="shared" si="1"/>
        <v>53.654428754813864</v>
      </c>
      <c r="Q19" s="9"/>
    </row>
    <row r="20" spans="1:17">
      <c r="A20" s="12"/>
      <c r="B20" s="25">
        <v>324.22000000000003</v>
      </c>
      <c r="C20" s="20" t="s">
        <v>73</v>
      </c>
      <c r="D20" s="46">
        <v>0</v>
      </c>
      <c r="E20" s="46">
        <v>70003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70003</v>
      </c>
      <c r="P20" s="47">
        <f t="shared" si="1"/>
        <v>17.972528883183568</v>
      </c>
      <c r="Q20" s="9"/>
    </row>
    <row r="21" spans="1:17">
      <c r="A21" s="12"/>
      <c r="B21" s="25">
        <v>324.31</v>
      </c>
      <c r="C21" s="20" t="s">
        <v>19</v>
      </c>
      <c r="D21" s="46">
        <v>0</v>
      </c>
      <c r="E21" s="46">
        <v>283156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283156</v>
      </c>
      <c r="P21" s="47">
        <f t="shared" si="1"/>
        <v>72.697304236200253</v>
      </c>
      <c r="Q21" s="9"/>
    </row>
    <row r="22" spans="1:17">
      <c r="A22" s="12"/>
      <c r="B22" s="25">
        <v>324.32</v>
      </c>
      <c r="C22" s="20" t="s">
        <v>74</v>
      </c>
      <c r="D22" s="46">
        <v>0</v>
      </c>
      <c r="E22" s="46">
        <v>59855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59855</v>
      </c>
      <c r="P22" s="47">
        <f t="shared" si="1"/>
        <v>15.367137355584083</v>
      </c>
      <c r="Q22" s="9"/>
    </row>
    <row r="23" spans="1:17">
      <c r="A23" s="12"/>
      <c r="B23" s="25">
        <v>324.61</v>
      </c>
      <c r="C23" s="20" t="s">
        <v>20</v>
      </c>
      <c r="D23" s="46">
        <v>0</v>
      </c>
      <c r="E23" s="46">
        <v>62402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62402</v>
      </c>
      <c r="P23" s="47">
        <f t="shared" si="1"/>
        <v>16.021052631578947</v>
      </c>
      <c r="Q23" s="9"/>
    </row>
    <row r="24" spans="1:17">
      <c r="A24" s="12"/>
      <c r="B24" s="25">
        <v>324.91000000000003</v>
      </c>
      <c r="C24" s="20" t="s">
        <v>21</v>
      </c>
      <c r="D24" s="46">
        <v>0</v>
      </c>
      <c r="E24" s="46">
        <v>38862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38862</v>
      </c>
      <c r="P24" s="47">
        <f t="shared" si="1"/>
        <v>9.9774069319640564</v>
      </c>
      <c r="Q24" s="9"/>
    </row>
    <row r="25" spans="1:17">
      <c r="A25" s="12"/>
      <c r="B25" s="25">
        <v>324.92</v>
      </c>
      <c r="C25" s="20" t="s">
        <v>75</v>
      </c>
      <c r="D25" s="46">
        <v>0</v>
      </c>
      <c r="E25" s="46">
        <v>12542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12542</v>
      </c>
      <c r="P25" s="47">
        <f t="shared" si="1"/>
        <v>3.2200256739409499</v>
      </c>
      <c r="Q25" s="9"/>
    </row>
    <row r="26" spans="1:17" ht="15.75">
      <c r="A26" s="29" t="s">
        <v>149</v>
      </c>
      <c r="B26" s="30"/>
      <c r="C26" s="31"/>
      <c r="D26" s="32">
        <f t="shared" ref="D26:N26" si="5">SUM(D27:D36)</f>
        <v>915403</v>
      </c>
      <c r="E26" s="32">
        <f t="shared" si="5"/>
        <v>5027256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853434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5"/>
        <v>0</v>
      </c>
      <c r="O26" s="44">
        <f>SUM(D26:N26)</f>
        <v>6796093</v>
      </c>
      <c r="P26" s="45">
        <f t="shared" si="1"/>
        <v>1744.8249037227215</v>
      </c>
      <c r="Q26" s="10"/>
    </row>
    <row r="27" spans="1:17">
      <c r="A27" s="12"/>
      <c r="B27" s="25">
        <v>331.2</v>
      </c>
      <c r="C27" s="20" t="s">
        <v>23</v>
      </c>
      <c r="D27" s="46">
        <v>9890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9890</v>
      </c>
      <c r="P27" s="47">
        <f t="shared" si="1"/>
        <v>2.5391527599486521</v>
      </c>
      <c r="Q27" s="9"/>
    </row>
    <row r="28" spans="1:17">
      <c r="A28" s="12"/>
      <c r="B28" s="25">
        <v>331.35</v>
      </c>
      <c r="C28" s="20" t="s">
        <v>137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210329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33" si="6">SUM(D28:N28)</f>
        <v>210329</v>
      </c>
      <c r="P28" s="47">
        <f t="shared" si="1"/>
        <v>53.999743260590499</v>
      </c>
      <c r="Q28" s="9"/>
    </row>
    <row r="29" spans="1:17">
      <c r="A29" s="12"/>
      <c r="B29" s="25">
        <v>332</v>
      </c>
      <c r="C29" s="20" t="s">
        <v>150</v>
      </c>
      <c r="D29" s="46">
        <v>27847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27847</v>
      </c>
      <c r="P29" s="47">
        <f t="shared" si="1"/>
        <v>7.1494223363286267</v>
      </c>
      <c r="Q29" s="9"/>
    </row>
    <row r="30" spans="1:17">
      <c r="A30" s="12"/>
      <c r="B30" s="25">
        <v>334.35</v>
      </c>
      <c r="C30" s="20" t="s">
        <v>119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561965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561965</v>
      </c>
      <c r="P30" s="47">
        <f t="shared" si="1"/>
        <v>144.2785622593068</v>
      </c>
      <c r="Q30" s="9"/>
    </row>
    <row r="31" spans="1:17">
      <c r="A31" s="12"/>
      <c r="B31" s="25">
        <v>334.7</v>
      </c>
      <c r="C31" s="20" t="s">
        <v>129</v>
      </c>
      <c r="D31" s="46">
        <v>0</v>
      </c>
      <c r="E31" s="46">
        <v>5027256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5027256</v>
      </c>
      <c r="P31" s="47">
        <f t="shared" si="1"/>
        <v>1290.6947368421052</v>
      </c>
      <c r="Q31" s="9"/>
    </row>
    <row r="32" spans="1:17">
      <c r="A32" s="12"/>
      <c r="B32" s="25">
        <v>335.125</v>
      </c>
      <c r="C32" s="20" t="s">
        <v>151</v>
      </c>
      <c r="D32" s="46">
        <v>163318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163318</v>
      </c>
      <c r="P32" s="47">
        <f t="shared" si="1"/>
        <v>41.930166880616177</v>
      </c>
      <c r="Q32" s="9"/>
    </row>
    <row r="33" spans="1:17">
      <c r="A33" s="12"/>
      <c r="B33" s="25">
        <v>335.18</v>
      </c>
      <c r="C33" s="20" t="s">
        <v>152</v>
      </c>
      <c r="D33" s="46">
        <v>513535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513535</v>
      </c>
      <c r="P33" s="47">
        <f t="shared" si="1"/>
        <v>131.84467265725289</v>
      </c>
      <c r="Q33" s="9"/>
    </row>
    <row r="34" spans="1:17">
      <c r="A34" s="12"/>
      <c r="B34" s="25">
        <v>337.3</v>
      </c>
      <c r="C34" s="20" t="s">
        <v>123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81140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81140</v>
      </c>
      <c r="P34" s="47">
        <f t="shared" si="1"/>
        <v>20.831835686777922</v>
      </c>
      <c r="Q34" s="9"/>
    </row>
    <row r="35" spans="1:17">
      <c r="A35" s="12"/>
      <c r="B35" s="25">
        <v>337.7</v>
      </c>
      <c r="C35" s="20" t="s">
        <v>153</v>
      </c>
      <c r="D35" s="46">
        <v>182000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182000</v>
      </c>
      <c r="P35" s="47">
        <f t="shared" si="1"/>
        <v>46.726572528883182</v>
      </c>
      <c r="Q35" s="9"/>
    </row>
    <row r="36" spans="1:17">
      <c r="A36" s="12"/>
      <c r="B36" s="25">
        <v>338</v>
      </c>
      <c r="C36" s="20" t="s">
        <v>86</v>
      </c>
      <c r="D36" s="46">
        <v>18813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18813</v>
      </c>
      <c r="P36" s="47">
        <f t="shared" si="1"/>
        <v>4.8300385109114252</v>
      </c>
      <c r="Q36" s="9"/>
    </row>
    <row r="37" spans="1:17" ht="15.75">
      <c r="A37" s="29" t="s">
        <v>36</v>
      </c>
      <c r="B37" s="30"/>
      <c r="C37" s="31"/>
      <c r="D37" s="32">
        <f t="shared" ref="D37:N37" si="7">SUM(D38:D43)</f>
        <v>590311</v>
      </c>
      <c r="E37" s="32">
        <f t="shared" si="7"/>
        <v>27477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2029031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 t="shared" si="7"/>
        <v>0</v>
      </c>
      <c r="O37" s="32">
        <f>SUM(D37:N37)</f>
        <v>2646819</v>
      </c>
      <c r="P37" s="45">
        <f t="shared" ref="P37:P55" si="8">(O37/P$57)</f>
        <v>679.54274711168159</v>
      </c>
      <c r="Q37" s="10"/>
    </row>
    <row r="38" spans="1:17">
      <c r="A38" s="12"/>
      <c r="B38" s="25">
        <v>341.9</v>
      </c>
      <c r="C38" s="20" t="s">
        <v>103</v>
      </c>
      <c r="D38" s="46">
        <v>159647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43" si="9">SUM(D38:N38)</f>
        <v>159647</v>
      </c>
      <c r="P38" s="47">
        <f t="shared" si="8"/>
        <v>40.98767650834403</v>
      </c>
      <c r="Q38" s="9"/>
    </row>
    <row r="39" spans="1:17">
      <c r="A39" s="12"/>
      <c r="B39" s="25">
        <v>342.1</v>
      </c>
      <c r="C39" s="20" t="s">
        <v>40</v>
      </c>
      <c r="D39" s="46">
        <v>59096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59096</v>
      </c>
      <c r="P39" s="47">
        <f t="shared" si="8"/>
        <v>15.17227214377407</v>
      </c>
      <c r="Q39" s="9"/>
    </row>
    <row r="40" spans="1:17">
      <c r="A40" s="12"/>
      <c r="B40" s="25">
        <v>342.5</v>
      </c>
      <c r="C40" s="20" t="s">
        <v>124</v>
      </c>
      <c r="D40" s="46">
        <v>371558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371558</v>
      </c>
      <c r="P40" s="47">
        <f t="shared" si="8"/>
        <v>95.393581514762516</v>
      </c>
      <c r="Q40" s="9"/>
    </row>
    <row r="41" spans="1:17">
      <c r="A41" s="12"/>
      <c r="B41" s="25">
        <v>343.3</v>
      </c>
      <c r="C41" s="20" t="s">
        <v>41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1741966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1741966</v>
      </c>
      <c r="P41" s="47">
        <f t="shared" si="8"/>
        <v>447.2313222079589</v>
      </c>
      <c r="Q41" s="9"/>
    </row>
    <row r="42" spans="1:17">
      <c r="A42" s="12"/>
      <c r="B42" s="25">
        <v>343.4</v>
      </c>
      <c r="C42" s="20" t="s">
        <v>42</v>
      </c>
      <c r="D42" s="46">
        <v>10</v>
      </c>
      <c r="E42" s="46">
        <v>0</v>
      </c>
      <c r="F42" s="46">
        <v>0</v>
      </c>
      <c r="G42" s="46">
        <v>0</v>
      </c>
      <c r="H42" s="46">
        <v>0</v>
      </c>
      <c r="I42" s="46">
        <v>287065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287075</v>
      </c>
      <c r="P42" s="47">
        <f t="shared" si="8"/>
        <v>73.703465982028234</v>
      </c>
      <c r="Q42" s="9"/>
    </row>
    <row r="43" spans="1:17">
      <c r="A43" s="12"/>
      <c r="B43" s="25">
        <v>347.8</v>
      </c>
      <c r="C43" s="20" t="s">
        <v>59</v>
      </c>
      <c r="D43" s="46">
        <v>0</v>
      </c>
      <c r="E43" s="46">
        <v>27477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27477</v>
      </c>
      <c r="P43" s="47">
        <f t="shared" si="8"/>
        <v>7.0544287548138636</v>
      </c>
      <c r="Q43" s="9"/>
    </row>
    <row r="44" spans="1:17" ht="15.75">
      <c r="A44" s="29" t="s">
        <v>37</v>
      </c>
      <c r="B44" s="30"/>
      <c r="C44" s="31"/>
      <c r="D44" s="32">
        <f t="shared" ref="D44:N44" si="10">SUM(D45:D45)</f>
        <v>11229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si="10"/>
        <v>0</v>
      </c>
      <c r="O44" s="32">
        <f t="shared" ref="O44:O55" si="11">SUM(D44:N44)</f>
        <v>11229</v>
      </c>
      <c r="P44" s="45">
        <f t="shared" si="8"/>
        <v>2.8829268292682926</v>
      </c>
      <c r="Q44" s="10"/>
    </row>
    <row r="45" spans="1:17">
      <c r="A45" s="13"/>
      <c r="B45" s="39">
        <v>351.1</v>
      </c>
      <c r="C45" s="21" t="s">
        <v>46</v>
      </c>
      <c r="D45" s="46">
        <v>11229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1"/>
        <v>11229</v>
      </c>
      <c r="P45" s="47">
        <f t="shared" si="8"/>
        <v>2.8829268292682926</v>
      </c>
      <c r="Q45" s="9"/>
    </row>
    <row r="46" spans="1:17" ht="15.75">
      <c r="A46" s="29" t="s">
        <v>3</v>
      </c>
      <c r="B46" s="30"/>
      <c r="C46" s="31"/>
      <c r="D46" s="32">
        <f t="shared" ref="D46:N46" si="12">SUM(D47:D50)</f>
        <v>1469094</v>
      </c>
      <c r="E46" s="32">
        <f t="shared" si="12"/>
        <v>315755</v>
      </c>
      <c r="F46" s="32">
        <f t="shared" si="12"/>
        <v>0</v>
      </c>
      <c r="G46" s="32">
        <f t="shared" si="12"/>
        <v>0</v>
      </c>
      <c r="H46" s="32">
        <f t="shared" si="12"/>
        <v>0</v>
      </c>
      <c r="I46" s="32">
        <f t="shared" si="12"/>
        <v>13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 t="shared" si="12"/>
        <v>0</v>
      </c>
      <c r="O46" s="32">
        <f t="shared" si="11"/>
        <v>1784862</v>
      </c>
      <c r="P46" s="45">
        <f t="shared" si="8"/>
        <v>458.24441591784341</v>
      </c>
      <c r="Q46" s="10"/>
    </row>
    <row r="47" spans="1:17">
      <c r="A47" s="12"/>
      <c r="B47" s="25">
        <v>361.1</v>
      </c>
      <c r="C47" s="20" t="s">
        <v>48</v>
      </c>
      <c r="D47" s="46">
        <v>14914</v>
      </c>
      <c r="E47" s="46">
        <v>645</v>
      </c>
      <c r="F47" s="46">
        <v>0</v>
      </c>
      <c r="G47" s="46">
        <v>0</v>
      </c>
      <c r="H47" s="46">
        <v>0</v>
      </c>
      <c r="I47" s="46">
        <v>13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1"/>
        <v>15572</v>
      </c>
      <c r="P47" s="47">
        <f t="shared" si="8"/>
        <v>3.9979460847240049</v>
      </c>
      <c r="Q47" s="9"/>
    </row>
    <row r="48" spans="1:17">
      <c r="A48" s="12"/>
      <c r="B48" s="25">
        <v>362</v>
      </c>
      <c r="C48" s="20" t="s">
        <v>49</v>
      </c>
      <c r="D48" s="46">
        <v>762945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1"/>
        <v>762945</v>
      </c>
      <c r="P48" s="47">
        <f t="shared" si="8"/>
        <v>195.8780487804878</v>
      </c>
      <c r="Q48" s="9"/>
    </row>
    <row r="49" spans="1:120">
      <c r="A49" s="12"/>
      <c r="B49" s="25">
        <v>366</v>
      </c>
      <c r="C49" s="20" t="s">
        <v>112</v>
      </c>
      <c r="D49" s="46">
        <v>566299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1"/>
        <v>566299</v>
      </c>
      <c r="P49" s="47">
        <f t="shared" si="8"/>
        <v>145.39127086007701</v>
      </c>
      <c r="Q49" s="9"/>
    </row>
    <row r="50" spans="1:120">
      <c r="A50" s="12"/>
      <c r="B50" s="25">
        <v>369.9</v>
      </c>
      <c r="C50" s="20" t="s">
        <v>51</v>
      </c>
      <c r="D50" s="46">
        <v>124936</v>
      </c>
      <c r="E50" s="46">
        <v>315110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1"/>
        <v>440046</v>
      </c>
      <c r="P50" s="47">
        <f t="shared" si="8"/>
        <v>112.97715019255456</v>
      </c>
      <c r="Q50" s="9"/>
    </row>
    <row r="51" spans="1:120" ht="15.75">
      <c r="A51" s="29" t="s">
        <v>66</v>
      </c>
      <c r="B51" s="30"/>
      <c r="C51" s="31"/>
      <c r="D51" s="32">
        <f t="shared" ref="D51:N51" si="13">SUM(D52:D54)</f>
        <v>3088499</v>
      </c>
      <c r="E51" s="32">
        <f t="shared" si="13"/>
        <v>0</v>
      </c>
      <c r="F51" s="32">
        <f t="shared" si="13"/>
        <v>0</v>
      </c>
      <c r="G51" s="32">
        <f t="shared" si="13"/>
        <v>0</v>
      </c>
      <c r="H51" s="32">
        <f t="shared" si="13"/>
        <v>0</v>
      </c>
      <c r="I51" s="32">
        <f t="shared" si="13"/>
        <v>1734852</v>
      </c>
      <c r="J51" s="32">
        <f t="shared" si="13"/>
        <v>0</v>
      </c>
      <c r="K51" s="32">
        <f t="shared" si="13"/>
        <v>0</v>
      </c>
      <c r="L51" s="32">
        <f t="shared" si="13"/>
        <v>0</v>
      </c>
      <c r="M51" s="32">
        <f t="shared" si="13"/>
        <v>0</v>
      </c>
      <c r="N51" s="32">
        <f t="shared" si="13"/>
        <v>0</v>
      </c>
      <c r="O51" s="32">
        <f t="shared" si="11"/>
        <v>4823351</v>
      </c>
      <c r="P51" s="45">
        <f t="shared" si="8"/>
        <v>1238.3442875481387</v>
      </c>
      <c r="Q51" s="9"/>
    </row>
    <row r="52" spans="1:120">
      <c r="A52" s="12"/>
      <c r="B52" s="25">
        <v>381</v>
      </c>
      <c r="C52" s="20" t="s">
        <v>67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203524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1"/>
        <v>203524</v>
      </c>
      <c r="P52" s="47">
        <f t="shared" si="8"/>
        <v>52.252631578947366</v>
      </c>
      <c r="Q52" s="9"/>
    </row>
    <row r="53" spans="1:120">
      <c r="A53" s="12"/>
      <c r="B53" s="25">
        <v>383</v>
      </c>
      <c r="C53" s="20" t="s">
        <v>120</v>
      </c>
      <c r="D53" s="46">
        <v>3088499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1"/>
        <v>3088499</v>
      </c>
      <c r="P53" s="47">
        <f t="shared" si="8"/>
        <v>792.93940949935813</v>
      </c>
      <c r="Q53" s="9"/>
    </row>
    <row r="54" spans="1:120" ht="15.75" thickBot="1">
      <c r="A54" s="12"/>
      <c r="B54" s="25">
        <v>389.9</v>
      </c>
      <c r="C54" s="20" t="s">
        <v>154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1531328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1"/>
        <v>1531328</v>
      </c>
      <c r="P54" s="47">
        <f t="shared" si="8"/>
        <v>393.15224646983313</v>
      </c>
      <c r="Q54" s="9"/>
    </row>
    <row r="55" spans="1:120" ht="16.5" thickBot="1">
      <c r="A55" s="14" t="s">
        <v>44</v>
      </c>
      <c r="B55" s="23"/>
      <c r="C55" s="22"/>
      <c r="D55" s="15">
        <f t="shared" ref="D55:N55" si="14">SUM(D5,D13,D26,D37,D44,D46,D51)</f>
        <v>10325017</v>
      </c>
      <c r="E55" s="15">
        <f t="shared" si="14"/>
        <v>6215473</v>
      </c>
      <c r="F55" s="15">
        <f t="shared" si="14"/>
        <v>0</v>
      </c>
      <c r="G55" s="15">
        <f t="shared" si="14"/>
        <v>0</v>
      </c>
      <c r="H55" s="15">
        <f t="shared" si="14"/>
        <v>0</v>
      </c>
      <c r="I55" s="15">
        <f t="shared" si="14"/>
        <v>4617330</v>
      </c>
      <c r="J55" s="15">
        <f t="shared" si="14"/>
        <v>0</v>
      </c>
      <c r="K55" s="15">
        <f t="shared" si="14"/>
        <v>0</v>
      </c>
      <c r="L55" s="15">
        <f t="shared" si="14"/>
        <v>0</v>
      </c>
      <c r="M55" s="15">
        <f t="shared" si="14"/>
        <v>509472</v>
      </c>
      <c r="N55" s="15">
        <f t="shared" si="14"/>
        <v>0</v>
      </c>
      <c r="O55" s="15">
        <f t="shared" si="11"/>
        <v>21667292</v>
      </c>
      <c r="P55" s="38">
        <f t="shared" si="8"/>
        <v>5562.8477535301672</v>
      </c>
      <c r="Q55" s="6"/>
      <c r="R55" s="2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</row>
    <row r="56" spans="1:120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9"/>
    </row>
    <row r="57" spans="1:120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42"/>
      <c r="M57" s="118" t="s">
        <v>155</v>
      </c>
      <c r="N57" s="118"/>
      <c r="O57" s="118"/>
      <c r="P57" s="43">
        <v>3895</v>
      </c>
    </row>
    <row r="58" spans="1:120">
      <c r="A58" s="119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7"/>
    </row>
    <row r="59" spans="1:120" ht="15.75" customHeight="1" thickBot="1">
      <c r="A59" s="120" t="s">
        <v>70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100"/>
    </row>
  </sheetData>
  <mergeCells count="10">
    <mergeCell ref="M57:O57"/>
    <mergeCell ref="A58:P58"/>
    <mergeCell ref="A59:P5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52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57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53</v>
      </c>
      <c r="F4" s="34" t="s">
        <v>54</v>
      </c>
      <c r="G4" s="34" t="s">
        <v>55</v>
      </c>
      <c r="H4" s="34" t="s">
        <v>5</v>
      </c>
      <c r="I4" s="34" t="s">
        <v>6</v>
      </c>
      <c r="J4" s="35" t="s">
        <v>56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2717968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2717968</v>
      </c>
      <c r="O5" s="33">
        <f t="shared" ref="O5:O50" si="1">(N5/O$52)</f>
        <v>713.56471514833288</v>
      </c>
      <c r="P5" s="6"/>
    </row>
    <row r="6" spans="1:133">
      <c r="A6" s="12"/>
      <c r="B6" s="25">
        <v>311</v>
      </c>
      <c r="C6" s="20" t="s">
        <v>2</v>
      </c>
      <c r="D6" s="46">
        <v>2069048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2069048</v>
      </c>
      <c r="O6" s="47">
        <f t="shared" si="1"/>
        <v>543.19978997112105</v>
      </c>
      <c r="P6" s="9"/>
    </row>
    <row r="7" spans="1:133">
      <c r="A7" s="12"/>
      <c r="B7" s="25">
        <v>312.41000000000003</v>
      </c>
      <c r="C7" s="20" t="s">
        <v>10</v>
      </c>
      <c r="D7" s="46">
        <v>93037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93037</v>
      </c>
      <c r="O7" s="47">
        <f t="shared" si="1"/>
        <v>24.4255710160147</v>
      </c>
      <c r="P7" s="9"/>
    </row>
    <row r="8" spans="1:133">
      <c r="A8" s="12"/>
      <c r="B8" s="25">
        <v>314.10000000000002</v>
      </c>
      <c r="C8" s="20" t="s">
        <v>11</v>
      </c>
      <c r="D8" s="46">
        <v>319427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319427</v>
      </c>
      <c r="O8" s="47">
        <f t="shared" si="1"/>
        <v>83.861118403780523</v>
      </c>
      <c r="P8" s="9"/>
    </row>
    <row r="9" spans="1:133">
      <c r="A9" s="12"/>
      <c r="B9" s="25">
        <v>314.3</v>
      </c>
      <c r="C9" s="20" t="s">
        <v>12</v>
      </c>
      <c r="D9" s="46">
        <v>132381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132381</v>
      </c>
      <c r="O9" s="47">
        <f t="shared" si="1"/>
        <v>34.754791283801524</v>
      </c>
      <c r="P9" s="9"/>
    </row>
    <row r="10" spans="1:133">
      <c r="A10" s="12"/>
      <c r="B10" s="25">
        <v>314.8</v>
      </c>
      <c r="C10" s="20" t="s">
        <v>13</v>
      </c>
      <c r="D10" s="46">
        <v>7616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7616</v>
      </c>
      <c r="O10" s="47">
        <f t="shared" si="1"/>
        <v>1.9994749278025727</v>
      </c>
      <c r="P10" s="9"/>
    </row>
    <row r="11" spans="1:133">
      <c r="A11" s="12"/>
      <c r="B11" s="25">
        <v>315</v>
      </c>
      <c r="C11" s="20" t="s">
        <v>96</v>
      </c>
      <c r="D11" s="46">
        <v>79435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79435</v>
      </c>
      <c r="O11" s="47">
        <f t="shared" si="1"/>
        <v>20.854555001312679</v>
      </c>
      <c r="P11" s="9"/>
    </row>
    <row r="12" spans="1:133">
      <c r="A12" s="12"/>
      <c r="B12" s="25">
        <v>316</v>
      </c>
      <c r="C12" s="20" t="s">
        <v>118</v>
      </c>
      <c r="D12" s="46">
        <v>17024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17024</v>
      </c>
      <c r="O12" s="47">
        <f t="shared" si="1"/>
        <v>4.4694145444998687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SUM(D14:D20)</f>
        <v>1393487</v>
      </c>
      <c r="E13" s="32">
        <f t="shared" si="3"/>
        <v>2528810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0" si="4">SUM(D13:M13)</f>
        <v>3922297</v>
      </c>
      <c r="O13" s="45">
        <f t="shared" si="1"/>
        <v>1029.7445523759518</v>
      </c>
      <c r="P13" s="10"/>
    </row>
    <row r="14" spans="1:133">
      <c r="A14" s="12"/>
      <c r="B14" s="25">
        <v>322</v>
      </c>
      <c r="C14" s="20" t="s">
        <v>0</v>
      </c>
      <c r="D14" s="46">
        <v>1197454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1197454</v>
      </c>
      <c r="O14" s="47">
        <f t="shared" si="1"/>
        <v>314.37490154896301</v>
      </c>
      <c r="P14" s="9"/>
    </row>
    <row r="15" spans="1:133">
      <c r="A15" s="12"/>
      <c r="B15" s="25">
        <v>323.10000000000002</v>
      </c>
      <c r="C15" s="20" t="s">
        <v>16</v>
      </c>
      <c r="D15" s="46">
        <v>196033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196033</v>
      </c>
      <c r="O15" s="47">
        <f t="shared" si="1"/>
        <v>51.465739039117878</v>
      </c>
      <c r="P15" s="9"/>
    </row>
    <row r="16" spans="1:133">
      <c r="A16" s="12"/>
      <c r="B16" s="25">
        <v>324.11</v>
      </c>
      <c r="C16" s="20" t="s">
        <v>17</v>
      </c>
      <c r="D16" s="46">
        <v>0</v>
      </c>
      <c r="E16" s="46">
        <v>239180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239180</v>
      </c>
      <c r="O16" s="47">
        <f t="shared" si="1"/>
        <v>62.793384090312415</v>
      </c>
      <c r="P16" s="9"/>
    </row>
    <row r="17" spans="1:16">
      <c r="A17" s="12"/>
      <c r="B17" s="25">
        <v>324.20999999999998</v>
      </c>
      <c r="C17" s="20" t="s">
        <v>18</v>
      </c>
      <c r="D17" s="46">
        <v>0</v>
      </c>
      <c r="E17" s="46">
        <v>460077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460077</v>
      </c>
      <c r="O17" s="47">
        <f t="shared" si="1"/>
        <v>120.78682068784458</v>
      </c>
      <c r="P17" s="9"/>
    </row>
    <row r="18" spans="1:16">
      <c r="A18" s="12"/>
      <c r="B18" s="25">
        <v>324.31</v>
      </c>
      <c r="C18" s="20" t="s">
        <v>19</v>
      </c>
      <c r="D18" s="46">
        <v>0</v>
      </c>
      <c r="E18" s="46">
        <v>1013718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1013718</v>
      </c>
      <c r="O18" s="47">
        <f t="shared" si="1"/>
        <v>266.13756891572592</v>
      </c>
      <c r="P18" s="9"/>
    </row>
    <row r="19" spans="1:16">
      <c r="A19" s="12"/>
      <c r="B19" s="25">
        <v>324.61</v>
      </c>
      <c r="C19" s="20" t="s">
        <v>20</v>
      </c>
      <c r="D19" s="46">
        <v>0</v>
      </c>
      <c r="E19" s="46">
        <v>632574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632574</v>
      </c>
      <c r="O19" s="47">
        <f t="shared" si="1"/>
        <v>166.07351010763981</v>
      </c>
      <c r="P19" s="9"/>
    </row>
    <row r="20" spans="1:16">
      <c r="A20" s="12"/>
      <c r="B20" s="25">
        <v>324.91000000000003</v>
      </c>
      <c r="C20" s="20" t="s">
        <v>21</v>
      </c>
      <c r="D20" s="46">
        <v>0</v>
      </c>
      <c r="E20" s="46">
        <v>183261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183261</v>
      </c>
      <c r="O20" s="47">
        <f t="shared" si="1"/>
        <v>48.112627986348123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SUM(D22:D30)</f>
        <v>693722</v>
      </c>
      <c r="E21" s="32">
        <f t="shared" si="5"/>
        <v>4528543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310890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ref="N21:N31" si="6">SUM(D21:M21)</f>
        <v>5533155</v>
      </c>
      <c r="O21" s="45">
        <f t="shared" si="1"/>
        <v>1452.6529272775006</v>
      </c>
      <c r="P21" s="10"/>
    </row>
    <row r="22" spans="1:16">
      <c r="A22" s="12"/>
      <c r="B22" s="25">
        <v>331.2</v>
      </c>
      <c r="C22" s="20" t="s">
        <v>23</v>
      </c>
      <c r="D22" s="46">
        <v>21000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21000</v>
      </c>
      <c r="O22" s="47">
        <f t="shared" si="1"/>
        <v>5.5132580729850353</v>
      </c>
      <c r="P22" s="9"/>
    </row>
    <row r="23" spans="1:16">
      <c r="A23" s="12"/>
      <c r="B23" s="25">
        <v>331.35</v>
      </c>
      <c r="C23" s="20" t="s">
        <v>137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55830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55830</v>
      </c>
      <c r="O23" s="47">
        <f t="shared" si="1"/>
        <v>14.657390391178787</v>
      </c>
      <c r="P23" s="9"/>
    </row>
    <row r="24" spans="1:16">
      <c r="A24" s="12"/>
      <c r="B24" s="25">
        <v>331.39</v>
      </c>
      <c r="C24" s="20" t="s">
        <v>83</v>
      </c>
      <c r="D24" s="46">
        <v>88953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88953</v>
      </c>
      <c r="O24" s="47">
        <f t="shared" si="1"/>
        <v>23.353373588868468</v>
      </c>
      <c r="P24" s="9"/>
    </row>
    <row r="25" spans="1:16">
      <c r="A25" s="12"/>
      <c r="B25" s="25">
        <v>334.35</v>
      </c>
      <c r="C25" s="20" t="s">
        <v>119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255060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255060</v>
      </c>
      <c r="O25" s="47">
        <f t="shared" si="1"/>
        <v>66.962457337883961</v>
      </c>
      <c r="P25" s="9"/>
    </row>
    <row r="26" spans="1:16">
      <c r="A26" s="12"/>
      <c r="B26" s="25">
        <v>334.7</v>
      </c>
      <c r="C26" s="20" t="s">
        <v>129</v>
      </c>
      <c r="D26" s="46">
        <v>0</v>
      </c>
      <c r="E26" s="46">
        <v>4528543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4528543</v>
      </c>
      <c r="O26" s="47">
        <f t="shared" si="1"/>
        <v>1188.9060120766605</v>
      </c>
      <c r="P26" s="9"/>
    </row>
    <row r="27" spans="1:16">
      <c r="A27" s="12"/>
      <c r="B27" s="25">
        <v>335.12</v>
      </c>
      <c r="C27" s="20" t="s">
        <v>110</v>
      </c>
      <c r="D27" s="46">
        <v>128582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128582</v>
      </c>
      <c r="O27" s="47">
        <f t="shared" si="1"/>
        <v>33.757416644788655</v>
      </c>
      <c r="P27" s="9"/>
    </row>
    <row r="28" spans="1:16">
      <c r="A28" s="12"/>
      <c r="B28" s="25">
        <v>335.18</v>
      </c>
      <c r="C28" s="20" t="s">
        <v>100</v>
      </c>
      <c r="D28" s="46">
        <v>430153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430153</v>
      </c>
      <c r="O28" s="47">
        <f t="shared" si="1"/>
        <v>112.93069046993962</v>
      </c>
      <c r="P28" s="9"/>
    </row>
    <row r="29" spans="1:16">
      <c r="A29" s="12"/>
      <c r="B29" s="25">
        <v>335.49</v>
      </c>
      <c r="C29" s="20" t="s">
        <v>30</v>
      </c>
      <c r="D29" s="46">
        <v>3536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3536</v>
      </c>
      <c r="O29" s="47">
        <f t="shared" si="1"/>
        <v>0.92832764505119458</v>
      </c>
      <c r="P29" s="9"/>
    </row>
    <row r="30" spans="1:16">
      <c r="A30" s="12"/>
      <c r="B30" s="25">
        <v>338</v>
      </c>
      <c r="C30" s="20" t="s">
        <v>86</v>
      </c>
      <c r="D30" s="46">
        <v>21498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21498</v>
      </c>
      <c r="O30" s="47">
        <f t="shared" si="1"/>
        <v>5.6440010501443947</v>
      </c>
      <c r="P30" s="9"/>
    </row>
    <row r="31" spans="1:16" ht="15.75">
      <c r="A31" s="29" t="s">
        <v>36</v>
      </c>
      <c r="B31" s="30"/>
      <c r="C31" s="31"/>
      <c r="D31" s="32">
        <f t="shared" ref="D31:M31" si="7">SUM(D32:D37)</f>
        <v>659247</v>
      </c>
      <c r="E31" s="32">
        <f t="shared" si="7"/>
        <v>97948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2022094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6"/>
        <v>2779289</v>
      </c>
      <c r="O31" s="45">
        <f t="shared" si="1"/>
        <v>729.66369125754795</v>
      </c>
      <c r="P31" s="10"/>
    </row>
    <row r="32" spans="1:16">
      <c r="A32" s="12"/>
      <c r="B32" s="25">
        <v>341.9</v>
      </c>
      <c r="C32" s="20" t="s">
        <v>103</v>
      </c>
      <c r="D32" s="46">
        <v>158150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8">SUM(D32:M32)</f>
        <v>158150</v>
      </c>
      <c r="O32" s="47">
        <f t="shared" si="1"/>
        <v>41.520084011551589</v>
      </c>
      <c r="P32" s="9"/>
    </row>
    <row r="33" spans="1:16">
      <c r="A33" s="12"/>
      <c r="B33" s="25">
        <v>342.1</v>
      </c>
      <c r="C33" s="20" t="s">
        <v>40</v>
      </c>
      <c r="D33" s="46">
        <v>74839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74839</v>
      </c>
      <c r="O33" s="47">
        <f t="shared" si="1"/>
        <v>19.647939091625098</v>
      </c>
      <c r="P33" s="9"/>
    </row>
    <row r="34" spans="1:16">
      <c r="A34" s="12"/>
      <c r="B34" s="25">
        <v>342.5</v>
      </c>
      <c r="C34" s="20" t="s">
        <v>124</v>
      </c>
      <c r="D34" s="46">
        <v>426091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426091</v>
      </c>
      <c r="O34" s="47">
        <f t="shared" si="1"/>
        <v>111.86426883696508</v>
      </c>
      <c r="P34" s="9"/>
    </row>
    <row r="35" spans="1:16">
      <c r="A35" s="12"/>
      <c r="B35" s="25">
        <v>343.3</v>
      </c>
      <c r="C35" s="20" t="s">
        <v>41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1770723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1770723</v>
      </c>
      <c r="O35" s="47">
        <f t="shared" si="1"/>
        <v>464.87870832239435</v>
      </c>
      <c r="P35" s="9"/>
    </row>
    <row r="36" spans="1:16">
      <c r="A36" s="12"/>
      <c r="B36" s="25">
        <v>343.4</v>
      </c>
      <c r="C36" s="20" t="s">
        <v>42</v>
      </c>
      <c r="D36" s="46">
        <v>167</v>
      </c>
      <c r="E36" s="46">
        <v>0</v>
      </c>
      <c r="F36" s="46">
        <v>0</v>
      </c>
      <c r="G36" s="46">
        <v>0</v>
      </c>
      <c r="H36" s="46">
        <v>0</v>
      </c>
      <c r="I36" s="46">
        <v>251371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251538</v>
      </c>
      <c r="O36" s="47">
        <f t="shared" si="1"/>
        <v>66.037805198214755</v>
      </c>
      <c r="P36" s="9"/>
    </row>
    <row r="37" spans="1:16">
      <c r="A37" s="12"/>
      <c r="B37" s="25">
        <v>347.8</v>
      </c>
      <c r="C37" s="20" t="s">
        <v>59</v>
      </c>
      <c r="D37" s="46">
        <v>0</v>
      </c>
      <c r="E37" s="46">
        <v>97948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97948</v>
      </c>
      <c r="O37" s="47">
        <f t="shared" si="1"/>
        <v>25.714885796797059</v>
      </c>
      <c r="P37" s="9"/>
    </row>
    <row r="38" spans="1:16" ht="15.75">
      <c r="A38" s="29" t="s">
        <v>37</v>
      </c>
      <c r="B38" s="30"/>
      <c r="C38" s="31"/>
      <c r="D38" s="32">
        <f t="shared" ref="D38:M38" si="9">SUM(D39:D40)</f>
        <v>9304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ref="N38:N50" si="10">SUM(D38:M38)</f>
        <v>9304</v>
      </c>
      <c r="O38" s="45">
        <f t="shared" si="1"/>
        <v>2.4426358624310844</v>
      </c>
      <c r="P38" s="10"/>
    </row>
    <row r="39" spans="1:16">
      <c r="A39" s="13"/>
      <c r="B39" s="39">
        <v>351.1</v>
      </c>
      <c r="C39" s="21" t="s">
        <v>46</v>
      </c>
      <c r="D39" s="46">
        <v>6104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6104</v>
      </c>
      <c r="O39" s="47">
        <f t="shared" si="1"/>
        <v>1.6025203465476503</v>
      </c>
      <c r="P39" s="9"/>
    </row>
    <row r="40" spans="1:16">
      <c r="A40" s="13"/>
      <c r="B40" s="39">
        <v>354</v>
      </c>
      <c r="C40" s="21" t="s">
        <v>47</v>
      </c>
      <c r="D40" s="46">
        <v>3200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3200</v>
      </c>
      <c r="O40" s="47">
        <f t="shared" si="1"/>
        <v>0.84011551588343403</v>
      </c>
      <c r="P40" s="9"/>
    </row>
    <row r="41" spans="1:16" ht="15.75">
      <c r="A41" s="29" t="s">
        <v>3</v>
      </c>
      <c r="B41" s="30"/>
      <c r="C41" s="31"/>
      <c r="D41" s="32">
        <f t="shared" ref="D41:M41" si="11">SUM(D42:D45)</f>
        <v>799066</v>
      </c>
      <c r="E41" s="32">
        <f t="shared" si="11"/>
        <v>153784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-45002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10"/>
        <v>907848</v>
      </c>
      <c r="O41" s="45">
        <f t="shared" si="1"/>
        <v>238.34287214491994</v>
      </c>
      <c r="P41" s="10"/>
    </row>
    <row r="42" spans="1:16">
      <c r="A42" s="12"/>
      <c r="B42" s="25">
        <v>361.1</v>
      </c>
      <c r="C42" s="20" t="s">
        <v>48</v>
      </c>
      <c r="D42" s="46">
        <v>11057</v>
      </c>
      <c r="E42" s="46">
        <v>0</v>
      </c>
      <c r="F42" s="46">
        <v>0</v>
      </c>
      <c r="G42" s="46">
        <v>0</v>
      </c>
      <c r="H42" s="46">
        <v>0</v>
      </c>
      <c r="I42" s="46">
        <v>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11060</v>
      </c>
      <c r="O42" s="47">
        <f t="shared" si="1"/>
        <v>2.9036492517721189</v>
      </c>
      <c r="P42" s="9"/>
    </row>
    <row r="43" spans="1:16">
      <c r="A43" s="12"/>
      <c r="B43" s="25">
        <v>362</v>
      </c>
      <c r="C43" s="20" t="s">
        <v>49</v>
      </c>
      <c r="D43" s="46">
        <v>744612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744612</v>
      </c>
      <c r="O43" s="47">
        <f t="shared" si="1"/>
        <v>195.4875295353111</v>
      </c>
      <c r="P43" s="9"/>
    </row>
    <row r="44" spans="1:16">
      <c r="A44" s="12"/>
      <c r="B44" s="25">
        <v>364</v>
      </c>
      <c r="C44" s="20" t="s">
        <v>138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-45005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-45005</v>
      </c>
      <c r="O44" s="47">
        <f t="shared" si="1"/>
        <v>-11.815437122604358</v>
      </c>
      <c r="P44" s="9"/>
    </row>
    <row r="45" spans="1:16">
      <c r="A45" s="12"/>
      <c r="B45" s="25">
        <v>369.9</v>
      </c>
      <c r="C45" s="20" t="s">
        <v>51</v>
      </c>
      <c r="D45" s="46">
        <v>43397</v>
      </c>
      <c r="E45" s="46">
        <v>153784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197181</v>
      </c>
      <c r="O45" s="47">
        <f t="shared" si="1"/>
        <v>51.767130480441061</v>
      </c>
      <c r="P45" s="9"/>
    </row>
    <row r="46" spans="1:16" ht="15.75">
      <c r="A46" s="29" t="s">
        <v>66</v>
      </c>
      <c r="B46" s="30"/>
      <c r="C46" s="31"/>
      <c r="D46" s="32">
        <f t="shared" ref="D46:M46" si="12">SUM(D47:D49)</f>
        <v>543747</v>
      </c>
      <c r="E46" s="32">
        <f t="shared" si="12"/>
        <v>0</v>
      </c>
      <c r="F46" s="32">
        <f t="shared" si="12"/>
        <v>0</v>
      </c>
      <c r="G46" s="32">
        <f t="shared" si="12"/>
        <v>0</v>
      </c>
      <c r="H46" s="32">
        <f t="shared" si="12"/>
        <v>0</v>
      </c>
      <c r="I46" s="32">
        <f t="shared" si="12"/>
        <v>1778276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 t="shared" si="10"/>
        <v>2322023</v>
      </c>
      <c r="O46" s="45">
        <f t="shared" si="1"/>
        <v>609.61485954318721</v>
      </c>
      <c r="P46" s="9"/>
    </row>
    <row r="47" spans="1:16">
      <c r="A47" s="12"/>
      <c r="B47" s="25">
        <v>381</v>
      </c>
      <c r="C47" s="20" t="s">
        <v>67</v>
      </c>
      <c r="D47" s="46">
        <v>271529</v>
      </c>
      <c r="E47" s="46">
        <v>0</v>
      </c>
      <c r="F47" s="46">
        <v>0</v>
      </c>
      <c r="G47" s="46">
        <v>0</v>
      </c>
      <c r="H47" s="46">
        <v>0</v>
      </c>
      <c r="I47" s="46">
        <v>149221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420750</v>
      </c>
      <c r="O47" s="47">
        <f t="shared" si="1"/>
        <v>110.46206353373589</v>
      </c>
      <c r="P47" s="9"/>
    </row>
    <row r="48" spans="1:16">
      <c r="A48" s="12"/>
      <c r="B48" s="25">
        <v>383</v>
      </c>
      <c r="C48" s="20" t="s">
        <v>120</v>
      </c>
      <c r="D48" s="46">
        <v>272218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272218</v>
      </c>
      <c r="O48" s="47">
        <f t="shared" si="1"/>
        <v>71.467051719611447</v>
      </c>
      <c r="P48" s="9"/>
    </row>
    <row r="49" spans="1:119" ht="15.75" thickBot="1">
      <c r="A49" s="12"/>
      <c r="B49" s="25">
        <v>389.9</v>
      </c>
      <c r="C49" s="20" t="s">
        <v>131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1629055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1629055</v>
      </c>
      <c r="O49" s="47">
        <f t="shared" si="1"/>
        <v>427.68574428983987</v>
      </c>
      <c r="P49" s="9"/>
    </row>
    <row r="50" spans="1:119" ht="16.5" thickBot="1">
      <c r="A50" s="14" t="s">
        <v>44</v>
      </c>
      <c r="B50" s="23"/>
      <c r="C50" s="22"/>
      <c r="D50" s="15">
        <f t="shared" ref="D50:M50" si="13">SUM(D5,D13,D21,D31,D38,D41,D46)</f>
        <v>6816541</v>
      </c>
      <c r="E50" s="15">
        <f t="shared" si="13"/>
        <v>7309085</v>
      </c>
      <c r="F50" s="15">
        <f t="shared" si="13"/>
        <v>0</v>
      </c>
      <c r="G50" s="15">
        <f t="shared" si="13"/>
        <v>0</v>
      </c>
      <c r="H50" s="15">
        <f t="shared" si="13"/>
        <v>0</v>
      </c>
      <c r="I50" s="15">
        <f t="shared" si="13"/>
        <v>4066258</v>
      </c>
      <c r="J50" s="15">
        <f t="shared" si="13"/>
        <v>0</v>
      </c>
      <c r="K50" s="15">
        <f t="shared" si="13"/>
        <v>0</v>
      </c>
      <c r="L50" s="15">
        <f t="shared" si="13"/>
        <v>0</v>
      </c>
      <c r="M50" s="15">
        <f t="shared" si="13"/>
        <v>0</v>
      </c>
      <c r="N50" s="15">
        <f t="shared" si="10"/>
        <v>18191884</v>
      </c>
      <c r="O50" s="38">
        <f t="shared" si="1"/>
        <v>4776.0262536098717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118" t="s">
        <v>139</v>
      </c>
      <c r="M52" s="118"/>
      <c r="N52" s="118"/>
      <c r="O52" s="43">
        <v>3809</v>
      </c>
    </row>
    <row r="53" spans="1:119">
      <c r="A53" s="119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7"/>
    </row>
    <row r="54" spans="1:119" ht="15.75" customHeight="1" thickBot="1">
      <c r="A54" s="120" t="s">
        <v>70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52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57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53</v>
      </c>
      <c r="F4" s="34" t="s">
        <v>54</v>
      </c>
      <c r="G4" s="34" t="s">
        <v>55</v>
      </c>
      <c r="H4" s="34" t="s">
        <v>5</v>
      </c>
      <c r="I4" s="34" t="s">
        <v>6</v>
      </c>
      <c r="J4" s="35" t="s">
        <v>56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2261817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2261817</v>
      </c>
      <c r="O5" s="33">
        <f t="shared" ref="O5:O47" si="1">(N5/O$49)</f>
        <v>672.15958395245173</v>
      </c>
      <c r="P5" s="6"/>
    </row>
    <row r="6" spans="1:133">
      <c r="A6" s="12"/>
      <c r="B6" s="25">
        <v>311</v>
      </c>
      <c r="C6" s="20" t="s">
        <v>2</v>
      </c>
      <c r="D6" s="46">
        <v>1694684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1694684</v>
      </c>
      <c r="O6" s="47">
        <f t="shared" si="1"/>
        <v>503.62080237741458</v>
      </c>
      <c r="P6" s="9"/>
    </row>
    <row r="7" spans="1:133">
      <c r="A7" s="12"/>
      <c r="B7" s="25">
        <v>312.41000000000003</v>
      </c>
      <c r="C7" s="20" t="s">
        <v>10</v>
      </c>
      <c r="D7" s="46">
        <v>93352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93352</v>
      </c>
      <c r="O7" s="47">
        <f t="shared" si="1"/>
        <v>27.742050520059436</v>
      </c>
      <c r="P7" s="9"/>
    </row>
    <row r="8" spans="1:133">
      <c r="A8" s="12"/>
      <c r="B8" s="25">
        <v>314.10000000000002</v>
      </c>
      <c r="C8" s="20" t="s">
        <v>11</v>
      </c>
      <c r="D8" s="46">
        <v>279688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279688</v>
      </c>
      <c r="O8" s="47">
        <f t="shared" si="1"/>
        <v>83.116790490341756</v>
      </c>
      <c r="P8" s="9"/>
    </row>
    <row r="9" spans="1:133">
      <c r="A9" s="12"/>
      <c r="B9" s="25">
        <v>314.3</v>
      </c>
      <c r="C9" s="20" t="s">
        <v>12</v>
      </c>
      <c r="D9" s="46">
        <v>96150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96150</v>
      </c>
      <c r="O9" s="47">
        <f t="shared" si="1"/>
        <v>28.573551263001487</v>
      </c>
      <c r="P9" s="9"/>
    </row>
    <row r="10" spans="1:133">
      <c r="A10" s="12"/>
      <c r="B10" s="25">
        <v>314.8</v>
      </c>
      <c r="C10" s="20" t="s">
        <v>13</v>
      </c>
      <c r="D10" s="46">
        <v>7347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7347</v>
      </c>
      <c r="O10" s="47">
        <f t="shared" si="1"/>
        <v>2.1833580980683505</v>
      </c>
      <c r="P10" s="9"/>
    </row>
    <row r="11" spans="1:133">
      <c r="A11" s="12"/>
      <c r="B11" s="25">
        <v>315</v>
      </c>
      <c r="C11" s="20" t="s">
        <v>96</v>
      </c>
      <c r="D11" s="46">
        <v>72874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72874</v>
      </c>
      <c r="O11" s="47">
        <f t="shared" si="1"/>
        <v>21.656463595839526</v>
      </c>
      <c r="P11" s="9"/>
    </row>
    <row r="12" spans="1:133">
      <c r="A12" s="12"/>
      <c r="B12" s="25">
        <v>316</v>
      </c>
      <c r="C12" s="20" t="s">
        <v>118</v>
      </c>
      <c r="D12" s="46">
        <v>17722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17722</v>
      </c>
      <c r="O12" s="47">
        <f t="shared" si="1"/>
        <v>5.2665676077265973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SUM(D14:D20)</f>
        <v>901306</v>
      </c>
      <c r="E13" s="32">
        <f t="shared" si="3"/>
        <v>1388697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2290003</v>
      </c>
      <c r="O13" s="45">
        <f t="shared" si="1"/>
        <v>680.53580980683512</v>
      </c>
      <c r="P13" s="10"/>
    </row>
    <row r="14" spans="1:133">
      <c r="A14" s="12"/>
      <c r="B14" s="25">
        <v>322</v>
      </c>
      <c r="C14" s="20" t="s">
        <v>0</v>
      </c>
      <c r="D14" s="46">
        <v>720123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720123</v>
      </c>
      <c r="O14" s="47">
        <f t="shared" si="1"/>
        <v>214.00386329866271</v>
      </c>
      <c r="P14" s="9"/>
    </row>
    <row r="15" spans="1:133">
      <c r="A15" s="12"/>
      <c r="B15" s="25">
        <v>323.10000000000002</v>
      </c>
      <c r="C15" s="20" t="s">
        <v>16</v>
      </c>
      <c r="D15" s="46">
        <v>181183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181183</v>
      </c>
      <c r="O15" s="47">
        <f t="shared" si="1"/>
        <v>53.843387815750368</v>
      </c>
      <c r="P15" s="9"/>
    </row>
    <row r="16" spans="1:133">
      <c r="A16" s="12"/>
      <c r="B16" s="25">
        <v>324.11</v>
      </c>
      <c r="C16" s="20" t="s">
        <v>17</v>
      </c>
      <c r="D16" s="46">
        <v>0</v>
      </c>
      <c r="E16" s="46">
        <v>125780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125780</v>
      </c>
      <c r="O16" s="47">
        <f t="shared" si="1"/>
        <v>37.378900445765233</v>
      </c>
      <c r="P16" s="9"/>
    </row>
    <row r="17" spans="1:16">
      <c r="A17" s="12"/>
      <c r="B17" s="25">
        <v>324.20999999999998</v>
      </c>
      <c r="C17" s="20" t="s">
        <v>18</v>
      </c>
      <c r="D17" s="46">
        <v>0</v>
      </c>
      <c r="E17" s="46">
        <v>252150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252150</v>
      </c>
      <c r="O17" s="47">
        <f t="shared" si="1"/>
        <v>74.933135215453191</v>
      </c>
      <c r="P17" s="9"/>
    </row>
    <row r="18" spans="1:16">
      <c r="A18" s="12"/>
      <c r="B18" s="25">
        <v>324.31</v>
      </c>
      <c r="C18" s="20" t="s">
        <v>19</v>
      </c>
      <c r="D18" s="46">
        <v>0</v>
      </c>
      <c r="E18" s="46">
        <v>778280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778280</v>
      </c>
      <c r="O18" s="47">
        <f t="shared" si="1"/>
        <v>231.28677563150075</v>
      </c>
      <c r="P18" s="9"/>
    </row>
    <row r="19" spans="1:16">
      <c r="A19" s="12"/>
      <c r="B19" s="25">
        <v>324.61</v>
      </c>
      <c r="C19" s="20" t="s">
        <v>20</v>
      </c>
      <c r="D19" s="46">
        <v>0</v>
      </c>
      <c r="E19" s="46">
        <v>157622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157622</v>
      </c>
      <c r="O19" s="47">
        <f t="shared" si="1"/>
        <v>46.84160475482912</v>
      </c>
      <c r="P19" s="9"/>
    </row>
    <row r="20" spans="1:16">
      <c r="A20" s="12"/>
      <c r="B20" s="25">
        <v>324.70999999999998</v>
      </c>
      <c r="C20" s="20" t="s">
        <v>21</v>
      </c>
      <c r="D20" s="46">
        <v>0</v>
      </c>
      <c r="E20" s="46">
        <v>74865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74865</v>
      </c>
      <c r="O20" s="47">
        <f t="shared" si="1"/>
        <v>22.248142644873699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SUM(D22:D28)</f>
        <v>834751</v>
      </c>
      <c r="E21" s="32">
        <f t="shared" si="5"/>
        <v>4471221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29363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ref="N21:N29" si="6">SUM(D21:M21)</f>
        <v>5335335</v>
      </c>
      <c r="O21" s="45">
        <f t="shared" si="1"/>
        <v>1585.5378900445764</v>
      </c>
      <c r="P21" s="10"/>
    </row>
    <row r="22" spans="1:16">
      <c r="A22" s="12"/>
      <c r="B22" s="25">
        <v>331.1</v>
      </c>
      <c r="C22" s="20" t="s">
        <v>64</v>
      </c>
      <c r="D22" s="46">
        <v>213044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213044</v>
      </c>
      <c r="O22" s="47">
        <f t="shared" si="1"/>
        <v>63.311738484398219</v>
      </c>
      <c r="P22" s="9"/>
    </row>
    <row r="23" spans="1:16">
      <c r="A23" s="12"/>
      <c r="B23" s="25">
        <v>334.1</v>
      </c>
      <c r="C23" s="20" t="s">
        <v>134</v>
      </c>
      <c r="D23" s="46">
        <v>23636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23636</v>
      </c>
      <c r="O23" s="47">
        <f t="shared" si="1"/>
        <v>7.0240713224368498</v>
      </c>
      <c r="P23" s="9"/>
    </row>
    <row r="24" spans="1:16">
      <c r="A24" s="12"/>
      <c r="B24" s="25">
        <v>334.35</v>
      </c>
      <c r="C24" s="20" t="s">
        <v>119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29363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29363</v>
      </c>
      <c r="O24" s="47">
        <f t="shared" si="1"/>
        <v>8.7260029717682013</v>
      </c>
      <c r="P24" s="9"/>
    </row>
    <row r="25" spans="1:16">
      <c r="A25" s="12"/>
      <c r="B25" s="25">
        <v>334.7</v>
      </c>
      <c r="C25" s="20" t="s">
        <v>129</v>
      </c>
      <c r="D25" s="46">
        <v>0</v>
      </c>
      <c r="E25" s="46">
        <v>4471221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4471221</v>
      </c>
      <c r="O25" s="47">
        <f t="shared" si="1"/>
        <v>1328.7432392273402</v>
      </c>
      <c r="P25" s="9"/>
    </row>
    <row r="26" spans="1:16">
      <c r="A26" s="12"/>
      <c r="B26" s="25">
        <v>335.16</v>
      </c>
      <c r="C26" s="20" t="s">
        <v>99</v>
      </c>
      <c r="D26" s="46">
        <v>128328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128328</v>
      </c>
      <c r="O26" s="47">
        <f t="shared" si="1"/>
        <v>38.136106983655274</v>
      </c>
      <c r="P26" s="9"/>
    </row>
    <row r="27" spans="1:16">
      <c r="A27" s="12"/>
      <c r="B27" s="25">
        <v>335.18</v>
      </c>
      <c r="C27" s="20" t="s">
        <v>100</v>
      </c>
      <c r="D27" s="46">
        <v>454439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454439</v>
      </c>
      <c r="O27" s="47">
        <f t="shared" si="1"/>
        <v>135.04873699851413</v>
      </c>
      <c r="P27" s="9"/>
    </row>
    <row r="28" spans="1:16">
      <c r="A28" s="12"/>
      <c r="B28" s="25">
        <v>338</v>
      </c>
      <c r="C28" s="20" t="s">
        <v>86</v>
      </c>
      <c r="D28" s="46">
        <v>15304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15304</v>
      </c>
      <c r="O28" s="47">
        <f t="shared" si="1"/>
        <v>4.5479940564635957</v>
      </c>
      <c r="P28" s="9"/>
    </row>
    <row r="29" spans="1:16" ht="15.75">
      <c r="A29" s="29" t="s">
        <v>36</v>
      </c>
      <c r="B29" s="30"/>
      <c r="C29" s="31"/>
      <c r="D29" s="32">
        <f t="shared" ref="D29:M29" si="7">SUM(D30:D35)</f>
        <v>839173</v>
      </c>
      <c r="E29" s="32">
        <f t="shared" si="7"/>
        <v>106859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1598256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6"/>
        <v>2544288</v>
      </c>
      <c r="O29" s="45">
        <f t="shared" si="1"/>
        <v>756.10341753343243</v>
      </c>
      <c r="P29" s="10"/>
    </row>
    <row r="30" spans="1:16">
      <c r="A30" s="12"/>
      <c r="B30" s="25">
        <v>341.9</v>
      </c>
      <c r="C30" s="20" t="s">
        <v>103</v>
      </c>
      <c r="D30" s="46">
        <v>219739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8">SUM(D30:M30)</f>
        <v>219739</v>
      </c>
      <c r="O30" s="47">
        <f t="shared" si="1"/>
        <v>65.301337295690942</v>
      </c>
      <c r="P30" s="9"/>
    </row>
    <row r="31" spans="1:16">
      <c r="A31" s="12"/>
      <c r="B31" s="25">
        <v>342.1</v>
      </c>
      <c r="C31" s="20" t="s">
        <v>40</v>
      </c>
      <c r="D31" s="46">
        <v>94734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94734</v>
      </c>
      <c r="O31" s="47">
        <f t="shared" si="1"/>
        <v>28.152748885586924</v>
      </c>
      <c r="P31" s="9"/>
    </row>
    <row r="32" spans="1:16">
      <c r="A32" s="12"/>
      <c r="B32" s="25">
        <v>342.5</v>
      </c>
      <c r="C32" s="20" t="s">
        <v>124</v>
      </c>
      <c r="D32" s="46">
        <v>308350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308350</v>
      </c>
      <c r="O32" s="47">
        <f t="shared" si="1"/>
        <v>91.634472511144125</v>
      </c>
      <c r="P32" s="9"/>
    </row>
    <row r="33" spans="1:119">
      <c r="A33" s="12"/>
      <c r="B33" s="25">
        <v>343.3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1598256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1598256</v>
      </c>
      <c r="O33" s="47">
        <f t="shared" si="1"/>
        <v>474.96463595839526</v>
      </c>
      <c r="P33" s="9"/>
    </row>
    <row r="34" spans="1:119">
      <c r="A34" s="12"/>
      <c r="B34" s="25">
        <v>343.4</v>
      </c>
      <c r="C34" s="20" t="s">
        <v>42</v>
      </c>
      <c r="D34" s="46">
        <v>216350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216350</v>
      </c>
      <c r="O34" s="47">
        <f t="shared" si="1"/>
        <v>64.29420505200595</v>
      </c>
      <c r="P34" s="9"/>
    </row>
    <row r="35" spans="1:119">
      <c r="A35" s="12"/>
      <c r="B35" s="25">
        <v>347.8</v>
      </c>
      <c r="C35" s="20" t="s">
        <v>59</v>
      </c>
      <c r="D35" s="46">
        <v>0</v>
      </c>
      <c r="E35" s="46">
        <v>106859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106859</v>
      </c>
      <c r="O35" s="47">
        <f t="shared" si="1"/>
        <v>31.756017830609213</v>
      </c>
      <c r="P35" s="9"/>
    </row>
    <row r="36" spans="1:119" ht="15.75">
      <c r="A36" s="29" t="s">
        <v>37</v>
      </c>
      <c r="B36" s="30"/>
      <c r="C36" s="31"/>
      <c r="D36" s="32">
        <f t="shared" ref="D36:M36" si="9">SUM(D37:D37)</f>
        <v>15258</v>
      </c>
      <c r="E36" s="32">
        <f t="shared" si="9"/>
        <v>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ref="N36:N47" si="10">SUM(D36:M36)</f>
        <v>15258</v>
      </c>
      <c r="O36" s="45">
        <f t="shared" si="1"/>
        <v>4.5343239227340266</v>
      </c>
      <c r="P36" s="10"/>
    </row>
    <row r="37" spans="1:119">
      <c r="A37" s="13"/>
      <c r="B37" s="39">
        <v>351.1</v>
      </c>
      <c r="C37" s="21" t="s">
        <v>46</v>
      </c>
      <c r="D37" s="46">
        <v>15258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15258</v>
      </c>
      <c r="O37" s="47">
        <f t="shared" si="1"/>
        <v>4.5343239227340266</v>
      </c>
      <c r="P37" s="9"/>
    </row>
    <row r="38" spans="1:119" ht="15.75">
      <c r="A38" s="29" t="s">
        <v>3</v>
      </c>
      <c r="B38" s="30"/>
      <c r="C38" s="31"/>
      <c r="D38" s="32">
        <f t="shared" ref="D38:M38" si="11">SUM(D39:D42)</f>
        <v>1511709</v>
      </c>
      <c r="E38" s="32">
        <f t="shared" si="11"/>
        <v>179704</v>
      </c>
      <c r="F38" s="32">
        <f t="shared" si="11"/>
        <v>0</v>
      </c>
      <c r="G38" s="32">
        <f t="shared" si="11"/>
        <v>0</v>
      </c>
      <c r="H38" s="32">
        <f t="shared" si="11"/>
        <v>0</v>
      </c>
      <c r="I38" s="32">
        <f t="shared" si="11"/>
        <v>439</v>
      </c>
      <c r="J38" s="32">
        <f t="shared" si="11"/>
        <v>0</v>
      </c>
      <c r="K38" s="32">
        <f t="shared" si="11"/>
        <v>0</v>
      </c>
      <c r="L38" s="32">
        <f t="shared" si="11"/>
        <v>0</v>
      </c>
      <c r="M38" s="32">
        <f t="shared" si="11"/>
        <v>0</v>
      </c>
      <c r="N38" s="32">
        <f t="shared" si="10"/>
        <v>1691852</v>
      </c>
      <c r="O38" s="45">
        <f t="shared" si="1"/>
        <v>502.77919762258546</v>
      </c>
      <c r="P38" s="10"/>
    </row>
    <row r="39" spans="1:119">
      <c r="A39" s="12"/>
      <c r="B39" s="25">
        <v>361.1</v>
      </c>
      <c r="C39" s="20" t="s">
        <v>48</v>
      </c>
      <c r="D39" s="46">
        <v>26410</v>
      </c>
      <c r="E39" s="46">
        <v>975</v>
      </c>
      <c r="F39" s="46">
        <v>0</v>
      </c>
      <c r="G39" s="46">
        <v>0</v>
      </c>
      <c r="H39" s="46">
        <v>0</v>
      </c>
      <c r="I39" s="46">
        <v>439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27824</v>
      </c>
      <c r="O39" s="47">
        <f t="shared" si="1"/>
        <v>8.2686478454680543</v>
      </c>
      <c r="P39" s="9"/>
    </row>
    <row r="40" spans="1:119">
      <c r="A40" s="12"/>
      <c r="B40" s="25">
        <v>362</v>
      </c>
      <c r="C40" s="20" t="s">
        <v>49</v>
      </c>
      <c r="D40" s="46">
        <v>764894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764894</v>
      </c>
      <c r="O40" s="47">
        <f t="shared" si="1"/>
        <v>227.30876671619615</v>
      </c>
      <c r="P40" s="9"/>
    </row>
    <row r="41" spans="1:119">
      <c r="A41" s="12"/>
      <c r="B41" s="25">
        <v>366</v>
      </c>
      <c r="C41" s="20" t="s">
        <v>112</v>
      </c>
      <c r="D41" s="46">
        <v>702500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702500</v>
      </c>
      <c r="O41" s="47">
        <f t="shared" si="1"/>
        <v>208.76671619613671</v>
      </c>
      <c r="P41" s="9"/>
    </row>
    <row r="42" spans="1:119">
      <c r="A42" s="12"/>
      <c r="B42" s="25">
        <v>369.9</v>
      </c>
      <c r="C42" s="20" t="s">
        <v>51</v>
      </c>
      <c r="D42" s="46">
        <v>17905</v>
      </c>
      <c r="E42" s="46">
        <v>178729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196634</v>
      </c>
      <c r="O42" s="47">
        <f t="shared" si="1"/>
        <v>58.435066864784545</v>
      </c>
      <c r="P42" s="9"/>
    </row>
    <row r="43" spans="1:119" ht="15.75">
      <c r="A43" s="29" t="s">
        <v>66</v>
      </c>
      <c r="B43" s="30"/>
      <c r="C43" s="31"/>
      <c r="D43" s="32">
        <f t="shared" ref="D43:M43" si="12">SUM(D44:D46)</f>
        <v>394100</v>
      </c>
      <c r="E43" s="32">
        <f t="shared" si="12"/>
        <v>0</v>
      </c>
      <c r="F43" s="32">
        <f t="shared" si="12"/>
        <v>0</v>
      </c>
      <c r="G43" s="32">
        <f t="shared" si="12"/>
        <v>0</v>
      </c>
      <c r="H43" s="32">
        <f t="shared" si="12"/>
        <v>0</v>
      </c>
      <c r="I43" s="32">
        <f t="shared" si="12"/>
        <v>89396</v>
      </c>
      <c r="J43" s="32">
        <f t="shared" si="12"/>
        <v>0</v>
      </c>
      <c r="K43" s="32">
        <f t="shared" si="12"/>
        <v>0</v>
      </c>
      <c r="L43" s="32">
        <f t="shared" si="12"/>
        <v>0</v>
      </c>
      <c r="M43" s="32">
        <f t="shared" si="12"/>
        <v>0</v>
      </c>
      <c r="N43" s="32">
        <f t="shared" si="10"/>
        <v>483496</v>
      </c>
      <c r="O43" s="45">
        <f t="shared" si="1"/>
        <v>143.68380386329866</v>
      </c>
      <c r="P43" s="9"/>
    </row>
    <row r="44" spans="1:119">
      <c r="A44" s="12"/>
      <c r="B44" s="25">
        <v>381</v>
      </c>
      <c r="C44" s="20" t="s">
        <v>67</v>
      </c>
      <c r="D44" s="46">
        <v>301514</v>
      </c>
      <c r="E44" s="46">
        <v>0</v>
      </c>
      <c r="F44" s="46">
        <v>0</v>
      </c>
      <c r="G44" s="46">
        <v>0</v>
      </c>
      <c r="H44" s="46">
        <v>0</v>
      </c>
      <c r="I44" s="46">
        <v>19396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320910</v>
      </c>
      <c r="O44" s="47">
        <f t="shared" si="1"/>
        <v>95.367013372956905</v>
      </c>
      <c r="P44" s="9"/>
    </row>
    <row r="45" spans="1:119">
      <c r="A45" s="12"/>
      <c r="B45" s="25">
        <v>383</v>
      </c>
      <c r="C45" s="20" t="s">
        <v>120</v>
      </c>
      <c r="D45" s="46">
        <v>92586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92586</v>
      </c>
      <c r="O45" s="47">
        <f t="shared" si="1"/>
        <v>27.514413075780091</v>
      </c>
      <c r="P45" s="9"/>
    </row>
    <row r="46" spans="1:119" ht="15.75" thickBot="1">
      <c r="A46" s="12"/>
      <c r="B46" s="25">
        <v>389.9</v>
      </c>
      <c r="C46" s="20" t="s">
        <v>131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70000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70000</v>
      </c>
      <c r="O46" s="47">
        <f t="shared" si="1"/>
        <v>20.802377414561665</v>
      </c>
      <c r="P46" s="9"/>
    </row>
    <row r="47" spans="1:119" ht="16.5" thickBot="1">
      <c r="A47" s="14" t="s">
        <v>44</v>
      </c>
      <c r="B47" s="23"/>
      <c r="C47" s="22"/>
      <c r="D47" s="15">
        <f t="shared" ref="D47:M47" si="13">SUM(D5,D13,D21,D29,D36,D38,D43)</f>
        <v>6758114</v>
      </c>
      <c r="E47" s="15">
        <f t="shared" si="13"/>
        <v>6146481</v>
      </c>
      <c r="F47" s="15">
        <f t="shared" si="13"/>
        <v>0</v>
      </c>
      <c r="G47" s="15">
        <f t="shared" si="13"/>
        <v>0</v>
      </c>
      <c r="H47" s="15">
        <f t="shared" si="13"/>
        <v>0</v>
      </c>
      <c r="I47" s="15">
        <f t="shared" si="13"/>
        <v>1717454</v>
      </c>
      <c r="J47" s="15">
        <f t="shared" si="13"/>
        <v>0</v>
      </c>
      <c r="K47" s="15">
        <f t="shared" si="13"/>
        <v>0</v>
      </c>
      <c r="L47" s="15">
        <f t="shared" si="13"/>
        <v>0</v>
      </c>
      <c r="M47" s="15">
        <f t="shared" si="13"/>
        <v>0</v>
      </c>
      <c r="N47" s="15">
        <f t="shared" si="10"/>
        <v>14622049</v>
      </c>
      <c r="O47" s="38">
        <f t="shared" si="1"/>
        <v>4345.3340267459134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118" t="s">
        <v>135</v>
      </c>
      <c r="M49" s="118"/>
      <c r="N49" s="118"/>
      <c r="O49" s="43">
        <v>3365</v>
      </c>
    </row>
    <row r="50" spans="1:15">
      <c r="A50" s="119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7"/>
    </row>
    <row r="51" spans="1:15" ht="15.75" customHeight="1" thickBot="1">
      <c r="A51" s="120" t="s">
        <v>70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100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52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57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53</v>
      </c>
      <c r="F4" s="34" t="s">
        <v>54</v>
      </c>
      <c r="G4" s="34" t="s">
        <v>55</v>
      </c>
      <c r="H4" s="34" t="s">
        <v>5</v>
      </c>
      <c r="I4" s="34" t="s">
        <v>6</v>
      </c>
      <c r="J4" s="35" t="s">
        <v>56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2048504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2048504</v>
      </c>
      <c r="O5" s="33">
        <f t="shared" ref="O5:O50" si="1">(N5/O$52)</f>
        <v>656.78230201987822</v>
      </c>
      <c r="P5" s="6"/>
    </row>
    <row r="6" spans="1:133">
      <c r="A6" s="12"/>
      <c r="B6" s="25">
        <v>311</v>
      </c>
      <c r="C6" s="20" t="s">
        <v>2</v>
      </c>
      <c r="D6" s="46">
        <v>1553720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1553720</v>
      </c>
      <c r="O6" s="47">
        <f t="shared" si="1"/>
        <v>498.14684193651811</v>
      </c>
      <c r="P6" s="9"/>
    </row>
    <row r="7" spans="1:133">
      <c r="A7" s="12"/>
      <c r="B7" s="25">
        <v>312.41000000000003</v>
      </c>
      <c r="C7" s="20" t="s">
        <v>10</v>
      </c>
      <c r="D7" s="46">
        <v>92776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92776</v>
      </c>
      <c r="O7" s="47">
        <f t="shared" si="1"/>
        <v>29.745431227957678</v>
      </c>
      <c r="P7" s="9"/>
    </row>
    <row r="8" spans="1:133">
      <c r="A8" s="12"/>
      <c r="B8" s="25">
        <v>314.10000000000002</v>
      </c>
      <c r="C8" s="20" t="s">
        <v>11</v>
      </c>
      <c r="D8" s="46">
        <v>235106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235106</v>
      </c>
      <c r="O8" s="47">
        <f t="shared" si="1"/>
        <v>75.378647002244307</v>
      </c>
      <c r="P8" s="9"/>
    </row>
    <row r="9" spans="1:133">
      <c r="A9" s="12"/>
      <c r="B9" s="25">
        <v>314.3</v>
      </c>
      <c r="C9" s="20" t="s">
        <v>12</v>
      </c>
      <c r="D9" s="46">
        <v>70786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70786</v>
      </c>
      <c r="O9" s="47">
        <f t="shared" si="1"/>
        <v>22.695094581596667</v>
      </c>
      <c r="P9" s="9"/>
    </row>
    <row r="10" spans="1:133">
      <c r="A10" s="12"/>
      <c r="B10" s="25">
        <v>314.8</v>
      </c>
      <c r="C10" s="20" t="s">
        <v>13</v>
      </c>
      <c r="D10" s="46">
        <v>8199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8199</v>
      </c>
      <c r="O10" s="47">
        <f t="shared" si="1"/>
        <v>2.6287271561397882</v>
      </c>
      <c r="P10" s="9"/>
    </row>
    <row r="11" spans="1:133">
      <c r="A11" s="12"/>
      <c r="B11" s="25">
        <v>315</v>
      </c>
      <c r="C11" s="20" t="s">
        <v>96</v>
      </c>
      <c r="D11" s="46">
        <v>74720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74720</v>
      </c>
      <c r="O11" s="47">
        <f t="shared" si="1"/>
        <v>23.956396280859249</v>
      </c>
      <c r="P11" s="9"/>
    </row>
    <row r="12" spans="1:133">
      <c r="A12" s="12"/>
      <c r="B12" s="25">
        <v>316</v>
      </c>
      <c r="C12" s="20" t="s">
        <v>118</v>
      </c>
      <c r="D12" s="46">
        <v>13197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13197</v>
      </c>
      <c r="O12" s="47">
        <f t="shared" si="1"/>
        <v>4.2311638345623601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SUM(D14:D20)</f>
        <v>855238</v>
      </c>
      <c r="E13" s="32">
        <f t="shared" si="3"/>
        <v>1415205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2270443</v>
      </c>
      <c r="O13" s="45">
        <f t="shared" si="1"/>
        <v>727.9394036550176</v>
      </c>
      <c r="P13" s="10"/>
    </row>
    <row r="14" spans="1:133">
      <c r="A14" s="12"/>
      <c r="B14" s="25">
        <v>322</v>
      </c>
      <c r="C14" s="20" t="s">
        <v>0</v>
      </c>
      <c r="D14" s="46">
        <v>694626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694626</v>
      </c>
      <c r="O14" s="47">
        <f t="shared" si="1"/>
        <v>222.70791920487335</v>
      </c>
      <c r="P14" s="9"/>
    </row>
    <row r="15" spans="1:133">
      <c r="A15" s="12"/>
      <c r="B15" s="25">
        <v>323.10000000000002</v>
      </c>
      <c r="C15" s="20" t="s">
        <v>16</v>
      </c>
      <c r="D15" s="46">
        <v>160612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160612</v>
      </c>
      <c r="O15" s="47">
        <f t="shared" si="1"/>
        <v>51.494709842898367</v>
      </c>
      <c r="P15" s="9"/>
    </row>
    <row r="16" spans="1:133">
      <c r="A16" s="12"/>
      <c r="B16" s="25">
        <v>324.11</v>
      </c>
      <c r="C16" s="20" t="s">
        <v>17</v>
      </c>
      <c r="D16" s="46">
        <v>0</v>
      </c>
      <c r="E16" s="46">
        <v>92856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92856</v>
      </c>
      <c r="O16" s="47">
        <f t="shared" si="1"/>
        <v>29.771080474511063</v>
      </c>
      <c r="P16" s="9"/>
    </row>
    <row r="17" spans="1:16">
      <c r="A17" s="12"/>
      <c r="B17" s="25">
        <v>324.20999999999998</v>
      </c>
      <c r="C17" s="20" t="s">
        <v>18</v>
      </c>
      <c r="D17" s="46">
        <v>0</v>
      </c>
      <c r="E17" s="46">
        <v>287957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287957</v>
      </c>
      <c r="O17" s="47">
        <f t="shared" si="1"/>
        <v>92.323501122154539</v>
      </c>
      <c r="P17" s="9"/>
    </row>
    <row r="18" spans="1:16">
      <c r="A18" s="12"/>
      <c r="B18" s="25">
        <v>324.31</v>
      </c>
      <c r="C18" s="20" t="s">
        <v>19</v>
      </c>
      <c r="D18" s="46">
        <v>0</v>
      </c>
      <c r="E18" s="46">
        <v>759211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759211</v>
      </c>
      <c r="O18" s="47">
        <f t="shared" si="1"/>
        <v>243.41487656300097</v>
      </c>
      <c r="P18" s="9"/>
    </row>
    <row r="19" spans="1:16">
      <c r="A19" s="12"/>
      <c r="B19" s="25">
        <v>324.61</v>
      </c>
      <c r="C19" s="20" t="s">
        <v>20</v>
      </c>
      <c r="D19" s="46">
        <v>0</v>
      </c>
      <c r="E19" s="46">
        <v>214602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214602</v>
      </c>
      <c r="O19" s="47">
        <f t="shared" si="1"/>
        <v>68.804745110612373</v>
      </c>
      <c r="P19" s="9"/>
    </row>
    <row r="20" spans="1:16">
      <c r="A20" s="12"/>
      <c r="B20" s="25">
        <v>324.70999999999998</v>
      </c>
      <c r="C20" s="20" t="s">
        <v>21</v>
      </c>
      <c r="D20" s="46">
        <v>0</v>
      </c>
      <c r="E20" s="46">
        <v>60579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60579</v>
      </c>
      <c r="O20" s="47">
        <f t="shared" si="1"/>
        <v>19.422571336966978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SUM(D22:D30)</f>
        <v>1042490</v>
      </c>
      <c r="E21" s="32">
        <f t="shared" si="5"/>
        <v>4364258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968750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ref="N21:N31" si="6">SUM(D21:M21)</f>
        <v>6375498</v>
      </c>
      <c r="O21" s="45">
        <f t="shared" si="1"/>
        <v>2044.0840012824624</v>
      </c>
      <c r="P21" s="10"/>
    </row>
    <row r="22" spans="1:16">
      <c r="A22" s="12"/>
      <c r="B22" s="25">
        <v>331.2</v>
      </c>
      <c r="C22" s="20" t="s">
        <v>23</v>
      </c>
      <c r="D22" s="46">
        <v>2485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2485</v>
      </c>
      <c r="O22" s="47">
        <f t="shared" si="1"/>
        <v>0.79672972106444373</v>
      </c>
      <c r="P22" s="9"/>
    </row>
    <row r="23" spans="1:16">
      <c r="A23" s="12"/>
      <c r="B23" s="25">
        <v>334.35</v>
      </c>
      <c r="C23" s="20" t="s">
        <v>119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968750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968750</v>
      </c>
      <c r="O23" s="47">
        <f t="shared" si="1"/>
        <v>310.59634498236613</v>
      </c>
      <c r="P23" s="9"/>
    </row>
    <row r="24" spans="1:16">
      <c r="A24" s="12"/>
      <c r="B24" s="25">
        <v>334.36</v>
      </c>
      <c r="C24" s="20" t="s">
        <v>128</v>
      </c>
      <c r="D24" s="46">
        <v>449488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449488</v>
      </c>
      <c r="O24" s="47">
        <f t="shared" si="1"/>
        <v>144.1128566848349</v>
      </c>
      <c r="P24" s="9"/>
    </row>
    <row r="25" spans="1:16">
      <c r="A25" s="12"/>
      <c r="B25" s="25">
        <v>334.7</v>
      </c>
      <c r="C25" s="20" t="s">
        <v>129</v>
      </c>
      <c r="D25" s="46">
        <v>0</v>
      </c>
      <c r="E25" s="46">
        <v>4364258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4364258</v>
      </c>
      <c r="O25" s="47">
        <f t="shared" si="1"/>
        <v>1399.2491183071497</v>
      </c>
      <c r="P25" s="9"/>
    </row>
    <row r="26" spans="1:16">
      <c r="A26" s="12"/>
      <c r="B26" s="25">
        <v>335.16</v>
      </c>
      <c r="C26" s="20" t="s">
        <v>99</v>
      </c>
      <c r="D26" s="46">
        <v>116759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116759</v>
      </c>
      <c r="O26" s="47">
        <f t="shared" si="1"/>
        <v>37.434754729079835</v>
      </c>
      <c r="P26" s="9"/>
    </row>
    <row r="27" spans="1:16">
      <c r="A27" s="12"/>
      <c r="B27" s="25">
        <v>335.18</v>
      </c>
      <c r="C27" s="20" t="s">
        <v>100</v>
      </c>
      <c r="D27" s="46">
        <v>441111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441111</v>
      </c>
      <c r="O27" s="47">
        <f t="shared" si="1"/>
        <v>141.4270599551138</v>
      </c>
      <c r="P27" s="9"/>
    </row>
    <row r="28" spans="1:16">
      <c r="A28" s="12"/>
      <c r="B28" s="25">
        <v>335.49</v>
      </c>
      <c r="C28" s="20" t="s">
        <v>30</v>
      </c>
      <c r="D28" s="46">
        <v>1852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1852</v>
      </c>
      <c r="O28" s="47">
        <f t="shared" si="1"/>
        <v>0.59378005771080478</v>
      </c>
      <c r="P28" s="9"/>
    </row>
    <row r="29" spans="1:16">
      <c r="A29" s="12"/>
      <c r="B29" s="25">
        <v>337.3</v>
      </c>
      <c r="C29" s="20" t="s">
        <v>123</v>
      </c>
      <c r="D29" s="46">
        <v>13077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13077</v>
      </c>
      <c r="O29" s="47">
        <f t="shared" si="1"/>
        <v>4.1926899647322857</v>
      </c>
      <c r="P29" s="9"/>
    </row>
    <row r="30" spans="1:16">
      <c r="A30" s="12"/>
      <c r="B30" s="25">
        <v>338</v>
      </c>
      <c r="C30" s="20" t="s">
        <v>86</v>
      </c>
      <c r="D30" s="46">
        <v>17718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17718</v>
      </c>
      <c r="O30" s="47">
        <f t="shared" si="1"/>
        <v>5.6806668804103877</v>
      </c>
      <c r="P30" s="9"/>
    </row>
    <row r="31" spans="1:16" ht="15.75">
      <c r="A31" s="29" t="s">
        <v>36</v>
      </c>
      <c r="B31" s="30"/>
      <c r="C31" s="31"/>
      <c r="D31" s="32">
        <f t="shared" ref="D31:M31" si="7">SUM(D32:D37)</f>
        <v>567643</v>
      </c>
      <c r="E31" s="32">
        <f t="shared" si="7"/>
        <v>84375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1186882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6"/>
        <v>1838900</v>
      </c>
      <c r="O31" s="45">
        <f t="shared" si="1"/>
        <v>589.57999358768836</v>
      </c>
      <c r="P31" s="10"/>
    </row>
    <row r="32" spans="1:16">
      <c r="A32" s="12"/>
      <c r="B32" s="25">
        <v>341.9</v>
      </c>
      <c r="C32" s="20" t="s">
        <v>103</v>
      </c>
      <c r="D32" s="46">
        <v>197514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8">SUM(D32:M32)</f>
        <v>197514</v>
      </c>
      <c r="O32" s="47">
        <f t="shared" si="1"/>
        <v>63.326066046809878</v>
      </c>
      <c r="P32" s="9"/>
    </row>
    <row r="33" spans="1:16">
      <c r="A33" s="12"/>
      <c r="B33" s="25">
        <v>342.1</v>
      </c>
      <c r="C33" s="20" t="s">
        <v>40</v>
      </c>
      <c r="D33" s="46">
        <v>35130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35130</v>
      </c>
      <c r="O33" s="47">
        <f t="shared" si="1"/>
        <v>11.263225392754087</v>
      </c>
      <c r="P33" s="9"/>
    </row>
    <row r="34" spans="1:16">
      <c r="A34" s="12"/>
      <c r="B34" s="25">
        <v>342.5</v>
      </c>
      <c r="C34" s="20" t="s">
        <v>124</v>
      </c>
      <c r="D34" s="46">
        <v>142849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142849</v>
      </c>
      <c r="O34" s="47">
        <f t="shared" si="1"/>
        <v>45.799615261301696</v>
      </c>
      <c r="P34" s="9"/>
    </row>
    <row r="35" spans="1:16">
      <c r="A35" s="12"/>
      <c r="B35" s="25">
        <v>343.3</v>
      </c>
      <c r="C35" s="20" t="s">
        <v>41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1186882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1186882</v>
      </c>
      <c r="O35" s="47">
        <f t="shared" si="1"/>
        <v>380.5328630971465</v>
      </c>
      <c r="P35" s="9"/>
    </row>
    <row r="36" spans="1:16">
      <c r="A36" s="12"/>
      <c r="B36" s="25">
        <v>343.4</v>
      </c>
      <c r="C36" s="20" t="s">
        <v>42</v>
      </c>
      <c r="D36" s="46">
        <v>192150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192150</v>
      </c>
      <c r="O36" s="47">
        <f t="shared" si="1"/>
        <v>61.606284065405582</v>
      </c>
      <c r="P36" s="9"/>
    </row>
    <row r="37" spans="1:16">
      <c r="A37" s="12"/>
      <c r="B37" s="25">
        <v>347.8</v>
      </c>
      <c r="C37" s="20" t="s">
        <v>59</v>
      </c>
      <c r="D37" s="46">
        <v>0</v>
      </c>
      <c r="E37" s="46">
        <v>84375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84375</v>
      </c>
      <c r="O37" s="47">
        <f t="shared" si="1"/>
        <v>27.0519397242706</v>
      </c>
      <c r="P37" s="9"/>
    </row>
    <row r="38" spans="1:16" ht="15.75">
      <c r="A38" s="29" t="s">
        <v>37</v>
      </c>
      <c r="B38" s="30"/>
      <c r="C38" s="31"/>
      <c r="D38" s="32">
        <f t="shared" ref="D38:M38" si="9">SUM(D39:D40)</f>
        <v>17176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ref="N38:N50" si="10">SUM(D38:M38)</f>
        <v>17176</v>
      </c>
      <c r="O38" s="45">
        <f t="shared" si="1"/>
        <v>5.5068932350112219</v>
      </c>
      <c r="P38" s="10"/>
    </row>
    <row r="39" spans="1:16">
      <c r="A39" s="13"/>
      <c r="B39" s="39">
        <v>351.1</v>
      </c>
      <c r="C39" s="21" t="s">
        <v>46</v>
      </c>
      <c r="D39" s="46">
        <v>15422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15422</v>
      </c>
      <c r="O39" s="47">
        <f t="shared" si="1"/>
        <v>4.9445335043283105</v>
      </c>
      <c r="P39" s="9"/>
    </row>
    <row r="40" spans="1:16">
      <c r="A40" s="13"/>
      <c r="B40" s="39">
        <v>354</v>
      </c>
      <c r="C40" s="21" t="s">
        <v>47</v>
      </c>
      <c r="D40" s="46">
        <v>1754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1754</v>
      </c>
      <c r="O40" s="47">
        <f t="shared" si="1"/>
        <v>0.56235973068291123</v>
      </c>
      <c r="P40" s="9"/>
    </row>
    <row r="41" spans="1:16" ht="15.75">
      <c r="A41" s="29" t="s">
        <v>3</v>
      </c>
      <c r="B41" s="30"/>
      <c r="C41" s="31"/>
      <c r="D41" s="32">
        <f t="shared" ref="D41:M41" si="11">SUM(D42:D45)</f>
        <v>1046289</v>
      </c>
      <c r="E41" s="32">
        <f t="shared" si="11"/>
        <v>102247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434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10"/>
        <v>1148970</v>
      </c>
      <c r="O41" s="45">
        <f t="shared" si="1"/>
        <v>368.37768515549857</v>
      </c>
      <c r="P41" s="10"/>
    </row>
    <row r="42" spans="1:16">
      <c r="A42" s="12"/>
      <c r="B42" s="25">
        <v>361.1</v>
      </c>
      <c r="C42" s="20" t="s">
        <v>48</v>
      </c>
      <c r="D42" s="46">
        <v>14106</v>
      </c>
      <c r="E42" s="46">
        <v>1200</v>
      </c>
      <c r="F42" s="46">
        <v>0</v>
      </c>
      <c r="G42" s="46">
        <v>0</v>
      </c>
      <c r="H42" s="46">
        <v>0</v>
      </c>
      <c r="I42" s="46">
        <v>434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15740</v>
      </c>
      <c r="O42" s="47">
        <f t="shared" si="1"/>
        <v>5.0464892593780055</v>
      </c>
      <c r="P42" s="9"/>
    </row>
    <row r="43" spans="1:16">
      <c r="A43" s="12"/>
      <c r="B43" s="25">
        <v>362</v>
      </c>
      <c r="C43" s="20" t="s">
        <v>49</v>
      </c>
      <c r="D43" s="46">
        <v>759440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759440</v>
      </c>
      <c r="O43" s="47">
        <f t="shared" si="1"/>
        <v>243.48829753126003</v>
      </c>
      <c r="P43" s="9"/>
    </row>
    <row r="44" spans="1:16">
      <c r="A44" s="12"/>
      <c r="B44" s="25">
        <v>369.3</v>
      </c>
      <c r="C44" s="20" t="s">
        <v>105</v>
      </c>
      <c r="D44" s="46">
        <v>245172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245172</v>
      </c>
      <c r="O44" s="47">
        <f t="shared" si="1"/>
        <v>78.605963449823662</v>
      </c>
      <c r="P44" s="9"/>
    </row>
    <row r="45" spans="1:16">
      <c r="A45" s="12"/>
      <c r="B45" s="25">
        <v>369.9</v>
      </c>
      <c r="C45" s="20" t="s">
        <v>51</v>
      </c>
      <c r="D45" s="46">
        <v>27571</v>
      </c>
      <c r="E45" s="46">
        <v>101047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128618</v>
      </c>
      <c r="O45" s="47">
        <f t="shared" si="1"/>
        <v>41.236934915036869</v>
      </c>
      <c r="P45" s="9"/>
    </row>
    <row r="46" spans="1:16" ht="15.75">
      <c r="A46" s="29" t="s">
        <v>66</v>
      </c>
      <c r="B46" s="30"/>
      <c r="C46" s="31"/>
      <c r="D46" s="32">
        <f t="shared" ref="D46:M46" si="12">SUM(D47:D49)</f>
        <v>1025221</v>
      </c>
      <c r="E46" s="32">
        <f t="shared" si="12"/>
        <v>0</v>
      </c>
      <c r="F46" s="32">
        <f t="shared" si="12"/>
        <v>0</v>
      </c>
      <c r="G46" s="32">
        <f t="shared" si="12"/>
        <v>0</v>
      </c>
      <c r="H46" s="32">
        <f t="shared" si="12"/>
        <v>0</v>
      </c>
      <c r="I46" s="32">
        <f t="shared" si="12"/>
        <v>472851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 t="shared" si="10"/>
        <v>1498072</v>
      </c>
      <c r="O46" s="45">
        <f t="shared" si="1"/>
        <v>480.30522603398526</v>
      </c>
      <c r="P46" s="9"/>
    </row>
    <row r="47" spans="1:16">
      <c r="A47" s="12"/>
      <c r="B47" s="25">
        <v>381</v>
      </c>
      <c r="C47" s="20" t="s">
        <v>67</v>
      </c>
      <c r="D47" s="46">
        <v>25221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25221</v>
      </c>
      <c r="O47" s="47">
        <f t="shared" si="1"/>
        <v>8.0862455915357483</v>
      </c>
      <c r="P47" s="9"/>
    </row>
    <row r="48" spans="1:16">
      <c r="A48" s="12"/>
      <c r="B48" s="25">
        <v>384</v>
      </c>
      <c r="C48" s="20" t="s">
        <v>130</v>
      </c>
      <c r="D48" s="46">
        <v>1000000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1000000</v>
      </c>
      <c r="O48" s="47">
        <f t="shared" si="1"/>
        <v>320.61558191728119</v>
      </c>
      <c r="P48" s="9"/>
    </row>
    <row r="49" spans="1:119" ht="15.75" thickBot="1">
      <c r="A49" s="12"/>
      <c r="B49" s="25">
        <v>389.9</v>
      </c>
      <c r="C49" s="20" t="s">
        <v>131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472851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472851</v>
      </c>
      <c r="O49" s="47">
        <f t="shared" si="1"/>
        <v>151.60339852516833</v>
      </c>
      <c r="P49" s="9"/>
    </row>
    <row r="50" spans="1:119" ht="16.5" thickBot="1">
      <c r="A50" s="14" t="s">
        <v>44</v>
      </c>
      <c r="B50" s="23"/>
      <c r="C50" s="22"/>
      <c r="D50" s="15">
        <f t="shared" ref="D50:M50" si="13">SUM(D5,D13,D21,D31,D38,D41,D46)</f>
        <v>6602561</v>
      </c>
      <c r="E50" s="15">
        <f t="shared" si="13"/>
        <v>5966085</v>
      </c>
      <c r="F50" s="15">
        <f t="shared" si="13"/>
        <v>0</v>
      </c>
      <c r="G50" s="15">
        <f t="shared" si="13"/>
        <v>0</v>
      </c>
      <c r="H50" s="15">
        <f t="shared" si="13"/>
        <v>0</v>
      </c>
      <c r="I50" s="15">
        <f t="shared" si="13"/>
        <v>2628917</v>
      </c>
      <c r="J50" s="15">
        <f t="shared" si="13"/>
        <v>0</v>
      </c>
      <c r="K50" s="15">
        <f t="shared" si="13"/>
        <v>0</v>
      </c>
      <c r="L50" s="15">
        <f t="shared" si="13"/>
        <v>0</v>
      </c>
      <c r="M50" s="15">
        <f t="shared" si="13"/>
        <v>0</v>
      </c>
      <c r="N50" s="15">
        <f t="shared" si="10"/>
        <v>15197563</v>
      </c>
      <c r="O50" s="38">
        <f t="shared" si="1"/>
        <v>4872.5755049695417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118" t="s">
        <v>132</v>
      </c>
      <c r="M52" s="118"/>
      <c r="N52" s="118"/>
      <c r="O52" s="43">
        <v>3119</v>
      </c>
    </row>
    <row r="53" spans="1:119">
      <c r="A53" s="119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7"/>
    </row>
    <row r="54" spans="1:119" ht="15.75" customHeight="1" thickBot="1">
      <c r="A54" s="120" t="s">
        <v>70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52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57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53</v>
      </c>
      <c r="F4" s="34" t="s">
        <v>54</v>
      </c>
      <c r="G4" s="34" t="s">
        <v>55</v>
      </c>
      <c r="H4" s="34" t="s">
        <v>5</v>
      </c>
      <c r="I4" s="34" t="s">
        <v>6</v>
      </c>
      <c r="J4" s="35" t="s">
        <v>56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1910885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1910885</v>
      </c>
      <c r="O5" s="33">
        <f t="shared" ref="O5:O48" si="1">(N5/O$50)</f>
        <v>718.91835966892404</v>
      </c>
      <c r="P5" s="6"/>
    </row>
    <row r="6" spans="1:133">
      <c r="A6" s="12"/>
      <c r="B6" s="25">
        <v>311</v>
      </c>
      <c r="C6" s="20" t="s">
        <v>2</v>
      </c>
      <c r="D6" s="46">
        <v>1501634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1501634</v>
      </c>
      <c r="O6" s="47">
        <f t="shared" si="1"/>
        <v>564.94883370955608</v>
      </c>
      <c r="P6" s="9"/>
    </row>
    <row r="7" spans="1:133">
      <c r="A7" s="12"/>
      <c r="B7" s="25">
        <v>312.41000000000003</v>
      </c>
      <c r="C7" s="20" t="s">
        <v>10</v>
      </c>
      <c r="D7" s="46">
        <v>92195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92195</v>
      </c>
      <c r="O7" s="47">
        <f t="shared" si="1"/>
        <v>34.685854025583147</v>
      </c>
      <c r="P7" s="9"/>
    </row>
    <row r="8" spans="1:133">
      <c r="A8" s="12"/>
      <c r="B8" s="25">
        <v>314.10000000000002</v>
      </c>
      <c r="C8" s="20" t="s">
        <v>11</v>
      </c>
      <c r="D8" s="46">
        <v>165639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165639</v>
      </c>
      <c r="O8" s="47">
        <f t="shared" si="1"/>
        <v>62.317155756207676</v>
      </c>
      <c r="P8" s="9"/>
    </row>
    <row r="9" spans="1:133">
      <c r="A9" s="12"/>
      <c r="B9" s="25">
        <v>314.3</v>
      </c>
      <c r="C9" s="20" t="s">
        <v>12</v>
      </c>
      <c r="D9" s="46">
        <v>59508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59508</v>
      </c>
      <c r="O9" s="47">
        <f t="shared" si="1"/>
        <v>22.388261851015802</v>
      </c>
      <c r="P9" s="9"/>
    </row>
    <row r="10" spans="1:133">
      <c r="A10" s="12"/>
      <c r="B10" s="25">
        <v>314.8</v>
      </c>
      <c r="C10" s="20" t="s">
        <v>13</v>
      </c>
      <c r="D10" s="46">
        <v>6653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6653</v>
      </c>
      <c r="O10" s="47">
        <f t="shared" si="1"/>
        <v>2.5030097817908201</v>
      </c>
      <c r="P10" s="9"/>
    </row>
    <row r="11" spans="1:133">
      <c r="A11" s="12"/>
      <c r="B11" s="25">
        <v>315</v>
      </c>
      <c r="C11" s="20" t="s">
        <v>96</v>
      </c>
      <c r="D11" s="46">
        <v>75045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75045</v>
      </c>
      <c r="O11" s="47">
        <f t="shared" si="1"/>
        <v>28.233634311512414</v>
      </c>
      <c r="P11" s="9"/>
    </row>
    <row r="12" spans="1:133">
      <c r="A12" s="12"/>
      <c r="B12" s="25">
        <v>316</v>
      </c>
      <c r="C12" s="20" t="s">
        <v>118</v>
      </c>
      <c r="D12" s="46">
        <v>10211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10211</v>
      </c>
      <c r="O12" s="47">
        <f t="shared" si="1"/>
        <v>3.8416102332580886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SUM(D14:D20)</f>
        <v>397725</v>
      </c>
      <c r="E13" s="32">
        <f t="shared" si="3"/>
        <v>453587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851312</v>
      </c>
      <c r="O13" s="45">
        <f t="shared" si="1"/>
        <v>320.28291948833709</v>
      </c>
      <c r="P13" s="10"/>
    </row>
    <row r="14" spans="1:133">
      <c r="A14" s="12"/>
      <c r="B14" s="25">
        <v>322</v>
      </c>
      <c r="C14" s="20" t="s">
        <v>0</v>
      </c>
      <c r="D14" s="46">
        <v>284448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284448</v>
      </c>
      <c r="O14" s="47">
        <f t="shared" si="1"/>
        <v>107.0158013544018</v>
      </c>
      <c r="P14" s="9"/>
    </row>
    <row r="15" spans="1:133">
      <c r="A15" s="12"/>
      <c r="B15" s="25">
        <v>323.10000000000002</v>
      </c>
      <c r="C15" s="20" t="s">
        <v>16</v>
      </c>
      <c r="D15" s="46">
        <v>113277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113277</v>
      </c>
      <c r="O15" s="47">
        <f t="shared" si="1"/>
        <v>42.617381489841989</v>
      </c>
      <c r="P15" s="9"/>
    </row>
    <row r="16" spans="1:133">
      <c r="A16" s="12"/>
      <c r="B16" s="25">
        <v>324.11</v>
      </c>
      <c r="C16" s="20" t="s">
        <v>17</v>
      </c>
      <c r="D16" s="46">
        <v>0</v>
      </c>
      <c r="E16" s="46">
        <v>42619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42619</v>
      </c>
      <c r="O16" s="47">
        <f t="shared" si="1"/>
        <v>16.034236267870579</v>
      </c>
      <c r="P16" s="9"/>
    </row>
    <row r="17" spans="1:16">
      <c r="A17" s="12"/>
      <c r="B17" s="25">
        <v>324.20999999999998</v>
      </c>
      <c r="C17" s="20" t="s">
        <v>18</v>
      </c>
      <c r="D17" s="46">
        <v>0</v>
      </c>
      <c r="E17" s="46">
        <v>95415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95415</v>
      </c>
      <c r="O17" s="47">
        <f t="shared" si="1"/>
        <v>35.897291196388259</v>
      </c>
      <c r="P17" s="9"/>
    </row>
    <row r="18" spans="1:16">
      <c r="A18" s="12"/>
      <c r="B18" s="25">
        <v>324.31</v>
      </c>
      <c r="C18" s="20" t="s">
        <v>19</v>
      </c>
      <c r="D18" s="46">
        <v>0</v>
      </c>
      <c r="E18" s="46">
        <v>228015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228015</v>
      </c>
      <c r="O18" s="47">
        <f t="shared" si="1"/>
        <v>85.784424379232505</v>
      </c>
      <c r="P18" s="9"/>
    </row>
    <row r="19" spans="1:16">
      <c r="A19" s="12"/>
      <c r="B19" s="25">
        <v>324.61</v>
      </c>
      <c r="C19" s="20" t="s">
        <v>20</v>
      </c>
      <c r="D19" s="46">
        <v>0</v>
      </c>
      <c r="E19" s="46">
        <v>60358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60358</v>
      </c>
      <c r="O19" s="47">
        <f t="shared" si="1"/>
        <v>22.708051166290446</v>
      </c>
      <c r="P19" s="9"/>
    </row>
    <row r="20" spans="1:16">
      <c r="A20" s="12"/>
      <c r="B20" s="25">
        <v>324.70999999999998</v>
      </c>
      <c r="C20" s="20" t="s">
        <v>21</v>
      </c>
      <c r="D20" s="46">
        <v>0</v>
      </c>
      <c r="E20" s="46">
        <v>27180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27180</v>
      </c>
      <c r="O20" s="47">
        <f t="shared" si="1"/>
        <v>10.225733634311512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SUM(D22:D28)</f>
        <v>739965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154999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ref="N21:N29" si="6">SUM(D21:M21)</f>
        <v>894964</v>
      </c>
      <c r="O21" s="45">
        <f t="shared" si="1"/>
        <v>336.70579382994731</v>
      </c>
      <c r="P21" s="10"/>
    </row>
    <row r="22" spans="1:16">
      <c r="A22" s="12"/>
      <c r="B22" s="25">
        <v>331.2</v>
      </c>
      <c r="C22" s="20" t="s">
        <v>23</v>
      </c>
      <c r="D22" s="46">
        <v>17213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17213</v>
      </c>
      <c r="O22" s="47">
        <f t="shared" si="1"/>
        <v>6.475921745673439</v>
      </c>
      <c r="P22" s="9"/>
    </row>
    <row r="23" spans="1:16">
      <c r="A23" s="12"/>
      <c r="B23" s="25">
        <v>334.35</v>
      </c>
      <c r="C23" s="20" t="s">
        <v>119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154999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154999</v>
      </c>
      <c r="O23" s="47">
        <f t="shared" si="1"/>
        <v>58.314145974416853</v>
      </c>
      <c r="P23" s="9"/>
    </row>
    <row r="24" spans="1:16">
      <c r="A24" s="12"/>
      <c r="B24" s="25">
        <v>335.16</v>
      </c>
      <c r="C24" s="20" t="s">
        <v>99</v>
      </c>
      <c r="D24" s="46">
        <v>111382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111382</v>
      </c>
      <c r="O24" s="47">
        <f t="shared" si="1"/>
        <v>41.904439428141458</v>
      </c>
      <c r="P24" s="9"/>
    </row>
    <row r="25" spans="1:16">
      <c r="A25" s="12"/>
      <c r="B25" s="25">
        <v>335.18</v>
      </c>
      <c r="C25" s="20" t="s">
        <v>100</v>
      </c>
      <c r="D25" s="46">
        <v>415394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415394</v>
      </c>
      <c r="O25" s="47">
        <f t="shared" si="1"/>
        <v>156.28066215199399</v>
      </c>
      <c r="P25" s="9"/>
    </row>
    <row r="26" spans="1:16">
      <c r="A26" s="12"/>
      <c r="B26" s="25">
        <v>335.49</v>
      </c>
      <c r="C26" s="20" t="s">
        <v>30</v>
      </c>
      <c r="D26" s="46">
        <v>2896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2896</v>
      </c>
      <c r="O26" s="47">
        <f t="shared" si="1"/>
        <v>1.0895410082768999</v>
      </c>
      <c r="P26" s="9"/>
    </row>
    <row r="27" spans="1:16">
      <c r="A27" s="12"/>
      <c r="B27" s="25">
        <v>337.3</v>
      </c>
      <c r="C27" s="20" t="s">
        <v>123</v>
      </c>
      <c r="D27" s="46">
        <v>171726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171726</v>
      </c>
      <c r="O27" s="47">
        <f t="shared" si="1"/>
        <v>64.607223476297975</v>
      </c>
      <c r="P27" s="9"/>
    </row>
    <row r="28" spans="1:16">
      <c r="A28" s="12"/>
      <c r="B28" s="25">
        <v>338</v>
      </c>
      <c r="C28" s="20" t="s">
        <v>86</v>
      </c>
      <c r="D28" s="46">
        <v>21354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21354</v>
      </c>
      <c r="O28" s="47">
        <f t="shared" si="1"/>
        <v>8.0338600451467261</v>
      </c>
      <c r="P28" s="9"/>
    </row>
    <row r="29" spans="1:16" ht="15.75">
      <c r="A29" s="29" t="s">
        <v>36</v>
      </c>
      <c r="B29" s="30"/>
      <c r="C29" s="31"/>
      <c r="D29" s="32">
        <f t="shared" ref="D29:M29" si="7">SUM(D30:D35)</f>
        <v>614950</v>
      </c>
      <c r="E29" s="32">
        <f t="shared" si="7"/>
        <v>4304827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819774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6"/>
        <v>5739551</v>
      </c>
      <c r="O29" s="45">
        <f t="shared" si="1"/>
        <v>2159.3495109104588</v>
      </c>
      <c r="P29" s="10"/>
    </row>
    <row r="30" spans="1:16">
      <c r="A30" s="12"/>
      <c r="B30" s="25">
        <v>341.9</v>
      </c>
      <c r="C30" s="20" t="s">
        <v>103</v>
      </c>
      <c r="D30" s="46">
        <v>194748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8">SUM(D30:M30)</f>
        <v>194748</v>
      </c>
      <c r="O30" s="47">
        <f t="shared" si="1"/>
        <v>73.268623024830703</v>
      </c>
      <c r="P30" s="9"/>
    </row>
    <row r="31" spans="1:16">
      <c r="A31" s="12"/>
      <c r="B31" s="25">
        <v>342.1</v>
      </c>
      <c r="C31" s="20" t="s">
        <v>40</v>
      </c>
      <c r="D31" s="46">
        <v>18213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18213</v>
      </c>
      <c r="O31" s="47">
        <f t="shared" si="1"/>
        <v>6.8521444695259595</v>
      </c>
      <c r="P31" s="9"/>
    </row>
    <row r="32" spans="1:16">
      <c r="A32" s="12"/>
      <c r="B32" s="25">
        <v>342.5</v>
      </c>
      <c r="C32" s="20" t="s">
        <v>124</v>
      </c>
      <c r="D32" s="46">
        <v>222302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222302</v>
      </c>
      <c r="O32" s="47">
        <f t="shared" si="1"/>
        <v>83.635063957863053</v>
      </c>
      <c r="P32" s="9"/>
    </row>
    <row r="33" spans="1:119">
      <c r="A33" s="12"/>
      <c r="B33" s="25">
        <v>343.3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819774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819774</v>
      </c>
      <c r="O33" s="47">
        <f t="shared" si="1"/>
        <v>308.4176072234763</v>
      </c>
      <c r="P33" s="9"/>
    </row>
    <row r="34" spans="1:119">
      <c r="A34" s="12"/>
      <c r="B34" s="25">
        <v>343.4</v>
      </c>
      <c r="C34" s="20" t="s">
        <v>42</v>
      </c>
      <c r="D34" s="46">
        <v>179687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179687</v>
      </c>
      <c r="O34" s="47">
        <f t="shared" si="1"/>
        <v>67.602332580887889</v>
      </c>
      <c r="P34" s="9"/>
    </row>
    <row r="35" spans="1:119">
      <c r="A35" s="12"/>
      <c r="B35" s="25">
        <v>347.8</v>
      </c>
      <c r="C35" s="20" t="s">
        <v>59</v>
      </c>
      <c r="D35" s="46">
        <v>0</v>
      </c>
      <c r="E35" s="46">
        <v>4304827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4304827</v>
      </c>
      <c r="O35" s="47">
        <f t="shared" si="1"/>
        <v>1619.573739653875</v>
      </c>
      <c r="P35" s="9"/>
    </row>
    <row r="36" spans="1:119" ht="15.75">
      <c r="A36" s="29" t="s">
        <v>37</v>
      </c>
      <c r="B36" s="30"/>
      <c r="C36" s="31"/>
      <c r="D36" s="32">
        <f t="shared" ref="D36:M36" si="9">SUM(D37:D38)</f>
        <v>14188</v>
      </c>
      <c r="E36" s="32">
        <f t="shared" si="9"/>
        <v>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ref="N36:N48" si="10">SUM(D36:M36)</f>
        <v>14188</v>
      </c>
      <c r="O36" s="45">
        <f t="shared" si="1"/>
        <v>5.3378480060195637</v>
      </c>
      <c r="P36" s="10"/>
    </row>
    <row r="37" spans="1:119">
      <c r="A37" s="13"/>
      <c r="B37" s="39">
        <v>351.1</v>
      </c>
      <c r="C37" s="21" t="s">
        <v>46</v>
      </c>
      <c r="D37" s="46">
        <v>13001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13001</v>
      </c>
      <c r="O37" s="47">
        <f t="shared" si="1"/>
        <v>4.8912716328066219</v>
      </c>
      <c r="P37" s="9"/>
    </row>
    <row r="38" spans="1:119">
      <c r="A38" s="13"/>
      <c r="B38" s="39">
        <v>354</v>
      </c>
      <c r="C38" s="21" t="s">
        <v>47</v>
      </c>
      <c r="D38" s="46">
        <v>1187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1187</v>
      </c>
      <c r="O38" s="47">
        <f t="shared" si="1"/>
        <v>0.44657637321294208</v>
      </c>
      <c r="P38" s="9"/>
    </row>
    <row r="39" spans="1:119" ht="15.75">
      <c r="A39" s="29" t="s">
        <v>3</v>
      </c>
      <c r="B39" s="30"/>
      <c r="C39" s="31"/>
      <c r="D39" s="32">
        <f t="shared" ref="D39:M39" si="11">SUM(D40:D43)</f>
        <v>809430</v>
      </c>
      <c r="E39" s="32">
        <f t="shared" si="11"/>
        <v>1570</v>
      </c>
      <c r="F39" s="32">
        <f t="shared" si="11"/>
        <v>0</v>
      </c>
      <c r="G39" s="32">
        <f t="shared" si="11"/>
        <v>0</v>
      </c>
      <c r="H39" s="32">
        <f t="shared" si="11"/>
        <v>0</v>
      </c>
      <c r="I39" s="32">
        <f t="shared" si="11"/>
        <v>714</v>
      </c>
      <c r="J39" s="32">
        <f t="shared" si="11"/>
        <v>0</v>
      </c>
      <c r="K39" s="32">
        <f t="shared" si="11"/>
        <v>0</v>
      </c>
      <c r="L39" s="32">
        <f t="shared" si="11"/>
        <v>0</v>
      </c>
      <c r="M39" s="32">
        <f t="shared" si="11"/>
        <v>0</v>
      </c>
      <c r="N39" s="32">
        <f t="shared" si="10"/>
        <v>811714</v>
      </c>
      <c r="O39" s="45">
        <f t="shared" si="1"/>
        <v>305.38525206922498</v>
      </c>
      <c r="P39" s="10"/>
    </row>
    <row r="40" spans="1:119">
      <c r="A40" s="12"/>
      <c r="B40" s="25">
        <v>361.1</v>
      </c>
      <c r="C40" s="20" t="s">
        <v>48</v>
      </c>
      <c r="D40" s="46">
        <v>8269</v>
      </c>
      <c r="E40" s="46">
        <v>1570</v>
      </c>
      <c r="F40" s="46">
        <v>0</v>
      </c>
      <c r="G40" s="46">
        <v>0</v>
      </c>
      <c r="H40" s="46">
        <v>0</v>
      </c>
      <c r="I40" s="46">
        <v>714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10553</v>
      </c>
      <c r="O40" s="47">
        <f t="shared" si="1"/>
        <v>3.9702784048156508</v>
      </c>
      <c r="P40" s="9"/>
    </row>
    <row r="41" spans="1:119">
      <c r="A41" s="12"/>
      <c r="B41" s="25">
        <v>362</v>
      </c>
      <c r="C41" s="20" t="s">
        <v>49</v>
      </c>
      <c r="D41" s="46">
        <v>760884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760884</v>
      </c>
      <c r="O41" s="47">
        <f t="shared" si="1"/>
        <v>286.26185101580137</v>
      </c>
      <c r="P41" s="9"/>
    </row>
    <row r="42" spans="1:119">
      <c r="A42" s="12"/>
      <c r="B42" s="25">
        <v>366</v>
      </c>
      <c r="C42" s="20" t="s">
        <v>112</v>
      </c>
      <c r="D42" s="46">
        <v>1250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1250</v>
      </c>
      <c r="O42" s="47">
        <f t="shared" si="1"/>
        <v>0.47027840481565086</v>
      </c>
      <c r="P42" s="9"/>
    </row>
    <row r="43" spans="1:119">
      <c r="A43" s="12"/>
      <c r="B43" s="25">
        <v>369.9</v>
      </c>
      <c r="C43" s="20" t="s">
        <v>51</v>
      </c>
      <c r="D43" s="46">
        <v>39027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39027</v>
      </c>
      <c r="O43" s="47">
        <f t="shared" si="1"/>
        <v>14.682844243792324</v>
      </c>
      <c r="P43" s="9"/>
    </row>
    <row r="44" spans="1:119" ht="15.75">
      <c r="A44" s="29" t="s">
        <v>66</v>
      </c>
      <c r="B44" s="30"/>
      <c r="C44" s="31"/>
      <c r="D44" s="32">
        <f t="shared" ref="D44:M44" si="12">SUM(D45:D47)</f>
        <v>880956</v>
      </c>
      <c r="E44" s="32">
        <f t="shared" si="12"/>
        <v>0</v>
      </c>
      <c r="F44" s="32">
        <f t="shared" si="12"/>
        <v>0</v>
      </c>
      <c r="G44" s="32">
        <f t="shared" si="12"/>
        <v>0</v>
      </c>
      <c r="H44" s="32">
        <f t="shared" si="12"/>
        <v>0</v>
      </c>
      <c r="I44" s="32">
        <f t="shared" si="12"/>
        <v>1214407</v>
      </c>
      <c r="J44" s="32">
        <f t="shared" si="12"/>
        <v>0</v>
      </c>
      <c r="K44" s="32">
        <f t="shared" si="12"/>
        <v>0</v>
      </c>
      <c r="L44" s="32">
        <f t="shared" si="12"/>
        <v>0</v>
      </c>
      <c r="M44" s="32">
        <f t="shared" si="12"/>
        <v>0</v>
      </c>
      <c r="N44" s="32">
        <f t="shared" si="10"/>
        <v>2095363</v>
      </c>
      <c r="O44" s="45">
        <f t="shared" si="1"/>
        <v>788.32317531978936</v>
      </c>
      <c r="P44" s="9"/>
    </row>
    <row r="45" spans="1:119">
      <c r="A45" s="12"/>
      <c r="B45" s="25">
        <v>381</v>
      </c>
      <c r="C45" s="20" t="s">
        <v>67</v>
      </c>
      <c r="D45" s="46">
        <v>657585</v>
      </c>
      <c r="E45" s="46">
        <v>0</v>
      </c>
      <c r="F45" s="46">
        <v>0</v>
      </c>
      <c r="G45" s="46">
        <v>0</v>
      </c>
      <c r="H45" s="46">
        <v>0</v>
      </c>
      <c r="I45" s="46">
        <v>52340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709925</v>
      </c>
      <c r="O45" s="47">
        <f t="shared" si="1"/>
        <v>267.08991723100075</v>
      </c>
      <c r="P45" s="9"/>
    </row>
    <row r="46" spans="1:119">
      <c r="A46" s="12"/>
      <c r="B46" s="25">
        <v>383</v>
      </c>
      <c r="C46" s="20" t="s">
        <v>120</v>
      </c>
      <c r="D46" s="46">
        <v>223371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223371</v>
      </c>
      <c r="O46" s="47">
        <f t="shared" si="1"/>
        <v>84.037246049661405</v>
      </c>
      <c r="P46" s="9"/>
    </row>
    <row r="47" spans="1:119" ht="15.75" thickBot="1">
      <c r="A47" s="12"/>
      <c r="B47" s="25">
        <v>389.8</v>
      </c>
      <c r="C47" s="20" t="s">
        <v>125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1162067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1162067</v>
      </c>
      <c r="O47" s="47">
        <f t="shared" si="1"/>
        <v>437.19601203912714</v>
      </c>
      <c r="P47" s="9"/>
    </row>
    <row r="48" spans="1:119" ht="16.5" thickBot="1">
      <c r="A48" s="14" t="s">
        <v>44</v>
      </c>
      <c r="B48" s="23"/>
      <c r="C48" s="22"/>
      <c r="D48" s="15">
        <f t="shared" ref="D48:M48" si="13">SUM(D5,D13,D21,D29,D36,D39,D44)</f>
        <v>5368099</v>
      </c>
      <c r="E48" s="15">
        <f t="shared" si="13"/>
        <v>4759984</v>
      </c>
      <c r="F48" s="15">
        <f t="shared" si="13"/>
        <v>0</v>
      </c>
      <c r="G48" s="15">
        <f t="shared" si="13"/>
        <v>0</v>
      </c>
      <c r="H48" s="15">
        <f t="shared" si="13"/>
        <v>0</v>
      </c>
      <c r="I48" s="15">
        <f t="shared" si="13"/>
        <v>2189894</v>
      </c>
      <c r="J48" s="15">
        <f t="shared" si="13"/>
        <v>0</v>
      </c>
      <c r="K48" s="15">
        <f t="shared" si="13"/>
        <v>0</v>
      </c>
      <c r="L48" s="15">
        <f t="shared" si="13"/>
        <v>0</v>
      </c>
      <c r="M48" s="15">
        <f t="shared" si="13"/>
        <v>0</v>
      </c>
      <c r="N48" s="15">
        <f t="shared" si="10"/>
        <v>12317977</v>
      </c>
      <c r="O48" s="38">
        <f t="shared" si="1"/>
        <v>4634.3028592927012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118" t="s">
        <v>126</v>
      </c>
      <c r="M50" s="118"/>
      <c r="N50" s="118"/>
      <c r="O50" s="43">
        <v>2658</v>
      </c>
    </row>
    <row r="51" spans="1:15">
      <c r="A51" s="119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7"/>
    </row>
    <row r="52" spans="1:15" ht="15.75" customHeight="1" thickBot="1">
      <c r="A52" s="120" t="s">
        <v>70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100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52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57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53</v>
      </c>
      <c r="F4" s="34" t="s">
        <v>54</v>
      </c>
      <c r="G4" s="34" t="s">
        <v>55</v>
      </c>
      <c r="H4" s="34" t="s">
        <v>5</v>
      </c>
      <c r="I4" s="34" t="s">
        <v>6</v>
      </c>
      <c r="J4" s="35" t="s">
        <v>56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1813642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1813642</v>
      </c>
      <c r="O5" s="33">
        <f t="shared" ref="O5:O48" si="1">(N5/O$50)</f>
        <v>688.28918406072103</v>
      </c>
      <c r="P5" s="6"/>
    </row>
    <row r="6" spans="1:133">
      <c r="A6" s="12"/>
      <c r="B6" s="25">
        <v>311</v>
      </c>
      <c r="C6" s="20" t="s">
        <v>2</v>
      </c>
      <c r="D6" s="46">
        <v>1397064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1397064</v>
      </c>
      <c r="O6" s="47">
        <f t="shared" si="1"/>
        <v>530.19506641366229</v>
      </c>
      <c r="P6" s="9"/>
    </row>
    <row r="7" spans="1:133">
      <c r="A7" s="12"/>
      <c r="B7" s="25">
        <v>312.41000000000003</v>
      </c>
      <c r="C7" s="20" t="s">
        <v>10</v>
      </c>
      <c r="D7" s="46">
        <v>90408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90408</v>
      </c>
      <c r="O7" s="47">
        <f t="shared" si="1"/>
        <v>34.310436432637573</v>
      </c>
      <c r="P7" s="9"/>
    </row>
    <row r="8" spans="1:133">
      <c r="A8" s="12"/>
      <c r="B8" s="25">
        <v>314.10000000000002</v>
      </c>
      <c r="C8" s="20" t="s">
        <v>11</v>
      </c>
      <c r="D8" s="46">
        <v>170093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170093</v>
      </c>
      <c r="O8" s="47">
        <f t="shared" si="1"/>
        <v>64.551423149905119</v>
      </c>
      <c r="P8" s="9"/>
    </row>
    <row r="9" spans="1:133">
      <c r="A9" s="12"/>
      <c r="B9" s="25">
        <v>314.3</v>
      </c>
      <c r="C9" s="20" t="s">
        <v>12</v>
      </c>
      <c r="D9" s="46">
        <v>60089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60089</v>
      </c>
      <c r="O9" s="47">
        <f t="shared" si="1"/>
        <v>22.804174573055029</v>
      </c>
      <c r="P9" s="9"/>
    </row>
    <row r="10" spans="1:133">
      <c r="A10" s="12"/>
      <c r="B10" s="25">
        <v>314.8</v>
      </c>
      <c r="C10" s="20" t="s">
        <v>13</v>
      </c>
      <c r="D10" s="46">
        <v>4913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4913</v>
      </c>
      <c r="O10" s="47">
        <f t="shared" si="1"/>
        <v>1.8645161290322581</v>
      </c>
      <c r="P10" s="9"/>
    </row>
    <row r="11" spans="1:133">
      <c r="A11" s="12"/>
      <c r="B11" s="25">
        <v>315</v>
      </c>
      <c r="C11" s="20" t="s">
        <v>96</v>
      </c>
      <c r="D11" s="46">
        <v>74800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74800</v>
      </c>
      <c r="O11" s="47">
        <f t="shared" si="1"/>
        <v>28.387096774193548</v>
      </c>
      <c r="P11" s="9"/>
    </row>
    <row r="12" spans="1:133">
      <c r="A12" s="12"/>
      <c r="B12" s="25">
        <v>316</v>
      </c>
      <c r="C12" s="20" t="s">
        <v>118</v>
      </c>
      <c r="D12" s="46">
        <v>16275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16275</v>
      </c>
      <c r="O12" s="47">
        <f t="shared" si="1"/>
        <v>6.1764705882352944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SUM(D14:D19)</f>
        <v>183251</v>
      </c>
      <c r="E13" s="32">
        <f t="shared" si="3"/>
        <v>37237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9" si="4">SUM(D13:M13)</f>
        <v>220488</v>
      </c>
      <c r="O13" s="45">
        <f t="shared" si="1"/>
        <v>83.676660341555973</v>
      </c>
      <c r="P13" s="10"/>
    </row>
    <row r="14" spans="1:133">
      <c r="A14" s="12"/>
      <c r="B14" s="25">
        <v>322</v>
      </c>
      <c r="C14" s="20" t="s">
        <v>0</v>
      </c>
      <c r="D14" s="46">
        <v>67317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67317</v>
      </c>
      <c r="O14" s="47">
        <f t="shared" si="1"/>
        <v>25.547248576850095</v>
      </c>
      <c r="P14" s="9"/>
    </row>
    <row r="15" spans="1:133">
      <c r="A15" s="12"/>
      <c r="B15" s="25">
        <v>323.10000000000002</v>
      </c>
      <c r="C15" s="20" t="s">
        <v>16</v>
      </c>
      <c r="D15" s="46">
        <v>115934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115934</v>
      </c>
      <c r="O15" s="47">
        <f t="shared" si="1"/>
        <v>43.997722960151805</v>
      </c>
      <c r="P15" s="9"/>
    </row>
    <row r="16" spans="1:133">
      <c r="A16" s="12"/>
      <c r="B16" s="25">
        <v>324.11</v>
      </c>
      <c r="C16" s="20" t="s">
        <v>17</v>
      </c>
      <c r="D16" s="46">
        <v>0</v>
      </c>
      <c r="E16" s="46">
        <v>3504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3504</v>
      </c>
      <c r="O16" s="47">
        <f t="shared" si="1"/>
        <v>1.3297912713472486</v>
      </c>
      <c r="P16" s="9"/>
    </row>
    <row r="17" spans="1:16">
      <c r="A17" s="12"/>
      <c r="B17" s="25">
        <v>324.20999999999998</v>
      </c>
      <c r="C17" s="20" t="s">
        <v>18</v>
      </c>
      <c r="D17" s="46">
        <v>0</v>
      </c>
      <c r="E17" s="46">
        <v>12913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12913</v>
      </c>
      <c r="O17" s="47">
        <f t="shared" si="1"/>
        <v>4.9005692599620492</v>
      </c>
      <c r="P17" s="9"/>
    </row>
    <row r="18" spans="1:16">
      <c r="A18" s="12"/>
      <c r="B18" s="25">
        <v>324.31</v>
      </c>
      <c r="C18" s="20" t="s">
        <v>19</v>
      </c>
      <c r="D18" s="46">
        <v>0</v>
      </c>
      <c r="E18" s="46">
        <v>17778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17778</v>
      </c>
      <c r="O18" s="47">
        <f t="shared" si="1"/>
        <v>6.7468690702087288</v>
      </c>
      <c r="P18" s="9"/>
    </row>
    <row r="19" spans="1:16">
      <c r="A19" s="12"/>
      <c r="B19" s="25">
        <v>324.61</v>
      </c>
      <c r="C19" s="20" t="s">
        <v>20</v>
      </c>
      <c r="D19" s="46">
        <v>0</v>
      </c>
      <c r="E19" s="46">
        <v>3042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3042</v>
      </c>
      <c r="O19" s="47">
        <f t="shared" si="1"/>
        <v>1.1544592030360532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SUM(D21:D28)</f>
        <v>523954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250000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773954</v>
      </c>
      <c r="O20" s="45">
        <f t="shared" si="1"/>
        <v>293.72068311195449</v>
      </c>
      <c r="P20" s="10"/>
    </row>
    <row r="21" spans="1:16">
      <c r="A21" s="12"/>
      <c r="B21" s="25">
        <v>331.2</v>
      </c>
      <c r="C21" s="20" t="s">
        <v>23</v>
      </c>
      <c r="D21" s="46">
        <v>3762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3762</v>
      </c>
      <c r="O21" s="47">
        <f t="shared" si="1"/>
        <v>1.4277039848197344</v>
      </c>
      <c r="P21" s="9"/>
    </row>
    <row r="22" spans="1:16">
      <c r="A22" s="12"/>
      <c r="B22" s="25">
        <v>334.35</v>
      </c>
      <c r="C22" s="20" t="s">
        <v>119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250000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250000</v>
      </c>
      <c r="O22" s="47">
        <f t="shared" si="1"/>
        <v>94.876660341555976</v>
      </c>
      <c r="P22" s="9"/>
    </row>
    <row r="23" spans="1:16">
      <c r="A23" s="12"/>
      <c r="B23" s="25">
        <v>335.12</v>
      </c>
      <c r="C23" s="20" t="s">
        <v>110</v>
      </c>
      <c r="D23" s="46">
        <v>104148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104148</v>
      </c>
      <c r="O23" s="47">
        <f t="shared" si="1"/>
        <v>39.524857685009486</v>
      </c>
      <c r="P23" s="9"/>
    </row>
    <row r="24" spans="1:16">
      <c r="A24" s="12"/>
      <c r="B24" s="25">
        <v>335.15</v>
      </c>
      <c r="C24" s="20" t="s">
        <v>98</v>
      </c>
      <c r="D24" s="46">
        <v>98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98</v>
      </c>
      <c r="O24" s="47">
        <f t="shared" si="1"/>
        <v>3.7191650853889945E-2</v>
      </c>
      <c r="P24" s="9"/>
    </row>
    <row r="25" spans="1:16">
      <c r="A25" s="12"/>
      <c r="B25" s="25">
        <v>335.18</v>
      </c>
      <c r="C25" s="20" t="s">
        <v>100</v>
      </c>
      <c r="D25" s="46">
        <v>400051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400051</v>
      </c>
      <c r="O25" s="47">
        <f t="shared" si="1"/>
        <v>151.82201138519923</v>
      </c>
      <c r="P25" s="9"/>
    </row>
    <row r="26" spans="1:16">
      <c r="A26" s="12"/>
      <c r="B26" s="25">
        <v>335.19</v>
      </c>
      <c r="C26" s="20" t="s">
        <v>101</v>
      </c>
      <c r="D26" s="46">
        <v>334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334</v>
      </c>
      <c r="O26" s="47">
        <f t="shared" si="1"/>
        <v>0.1267552182163188</v>
      </c>
      <c r="P26" s="9"/>
    </row>
    <row r="27" spans="1:16">
      <c r="A27" s="12"/>
      <c r="B27" s="25">
        <v>335.49</v>
      </c>
      <c r="C27" s="20" t="s">
        <v>30</v>
      </c>
      <c r="D27" s="46">
        <v>1896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1896</v>
      </c>
      <c r="O27" s="47">
        <f t="shared" si="1"/>
        <v>0.71954459203036059</v>
      </c>
      <c r="P27" s="9"/>
    </row>
    <row r="28" spans="1:16">
      <c r="A28" s="12"/>
      <c r="B28" s="25">
        <v>338</v>
      </c>
      <c r="C28" s="20" t="s">
        <v>86</v>
      </c>
      <c r="D28" s="46">
        <v>13665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13665</v>
      </c>
      <c r="O28" s="47">
        <f t="shared" si="1"/>
        <v>5.1859582542694493</v>
      </c>
      <c r="P28" s="9"/>
    </row>
    <row r="29" spans="1:16" ht="15.75">
      <c r="A29" s="29" t="s">
        <v>36</v>
      </c>
      <c r="B29" s="30"/>
      <c r="C29" s="31"/>
      <c r="D29" s="32">
        <f t="shared" ref="D29:M29" si="6">SUM(D30:D35)</f>
        <v>565662</v>
      </c>
      <c r="E29" s="32">
        <f t="shared" si="6"/>
        <v>4324899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658259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5548820</v>
      </c>
      <c r="O29" s="45">
        <f t="shared" si="1"/>
        <v>2105.8140417457307</v>
      </c>
      <c r="P29" s="10"/>
    </row>
    <row r="30" spans="1:16">
      <c r="A30" s="12"/>
      <c r="B30" s="25">
        <v>341.3</v>
      </c>
      <c r="C30" s="20" t="s">
        <v>111</v>
      </c>
      <c r="D30" s="46">
        <v>170626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7">SUM(D30:M30)</f>
        <v>170626</v>
      </c>
      <c r="O30" s="47">
        <f t="shared" si="1"/>
        <v>64.753700189753317</v>
      </c>
      <c r="P30" s="9"/>
    </row>
    <row r="31" spans="1:16">
      <c r="A31" s="12"/>
      <c r="B31" s="25">
        <v>341.9</v>
      </c>
      <c r="C31" s="20" t="s">
        <v>103</v>
      </c>
      <c r="D31" s="46">
        <v>195659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195659</v>
      </c>
      <c r="O31" s="47">
        <f t="shared" si="1"/>
        <v>74.253889943074</v>
      </c>
      <c r="P31" s="9"/>
    </row>
    <row r="32" spans="1:16">
      <c r="A32" s="12"/>
      <c r="B32" s="25">
        <v>342.1</v>
      </c>
      <c r="C32" s="20" t="s">
        <v>40</v>
      </c>
      <c r="D32" s="46">
        <v>23989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23989</v>
      </c>
      <c r="O32" s="47">
        <f t="shared" si="1"/>
        <v>9.1039848197343449</v>
      </c>
      <c r="P32" s="9"/>
    </row>
    <row r="33" spans="1:119">
      <c r="A33" s="12"/>
      <c r="B33" s="25">
        <v>343.3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658259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658259</v>
      </c>
      <c r="O33" s="47">
        <f t="shared" si="1"/>
        <v>249.81366223908918</v>
      </c>
      <c r="P33" s="9"/>
    </row>
    <row r="34" spans="1:119">
      <c r="A34" s="12"/>
      <c r="B34" s="25">
        <v>343.4</v>
      </c>
      <c r="C34" s="20" t="s">
        <v>42</v>
      </c>
      <c r="D34" s="46">
        <v>175388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175388</v>
      </c>
      <c r="O34" s="47">
        <f t="shared" si="1"/>
        <v>66.56091081593928</v>
      </c>
      <c r="P34" s="9"/>
    </row>
    <row r="35" spans="1:119">
      <c r="A35" s="12"/>
      <c r="B35" s="25">
        <v>347.8</v>
      </c>
      <c r="C35" s="20" t="s">
        <v>59</v>
      </c>
      <c r="D35" s="46">
        <v>0</v>
      </c>
      <c r="E35" s="46">
        <v>4324899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4324899</v>
      </c>
      <c r="O35" s="47">
        <f t="shared" si="1"/>
        <v>1641.3278937381403</v>
      </c>
      <c r="P35" s="9"/>
    </row>
    <row r="36" spans="1:119" ht="15.75">
      <c r="A36" s="29" t="s">
        <v>37</v>
      </c>
      <c r="B36" s="30"/>
      <c r="C36" s="31"/>
      <c r="D36" s="32">
        <f t="shared" ref="D36:M36" si="8">SUM(D37:D38)</f>
        <v>16559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ref="N36:N48" si="9">SUM(D36:M36)</f>
        <v>16559</v>
      </c>
      <c r="O36" s="45">
        <f t="shared" si="1"/>
        <v>6.2842504743833016</v>
      </c>
      <c r="P36" s="10"/>
    </row>
    <row r="37" spans="1:119">
      <c r="A37" s="13"/>
      <c r="B37" s="39">
        <v>351.1</v>
      </c>
      <c r="C37" s="21" t="s">
        <v>46</v>
      </c>
      <c r="D37" s="46">
        <v>13897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13897</v>
      </c>
      <c r="O37" s="47">
        <f t="shared" si="1"/>
        <v>5.274003795066414</v>
      </c>
      <c r="P37" s="9"/>
    </row>
    <row r="38" spans="1:119">
      <c r="A38" s="13"/>
      <c r="B38" s="39">
        <v>354</v>
      </c>
      <c r="C38" s="21" t="s">
        <v>47</v>
      </c>
      <c r="D38" s="46">
        <v>2662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2662</v>
      </c>
      <c r="O38" s="47">
        <f t="shared" si="1"/>
        <v>1.0102466793168881</v>
      </c>
      <c r="P38" s="9"/>
    </row>
    <row r="39" spans="1:119" ht="15.75">
      <c r="A39" s="29" t="s">
        <v>3</v>
      </c>
      <c r="B39" s="30"/>
      <c r="C39" s="31"/>
      <c r="D39" s="32">
        <f t="shared" ref="D39:M39" si="10">SUM(D40:D42)</f>
        <v>724587</v>
      </c>
      <c r="E39" s="32">
        <f t="shared" si="10"/>
        <v>668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0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9"/>
        <v>725255</v>
      </c>
      <c r="O39" s="45">
        <f t="shared" si="1"/>
        <v>275.23908918406073</v>
      </c>
      <c r="P39" s="10"/>
    </row>
    <row r="40" spans="1:119">
      <c r="A40" s="12"/>
      <c r="B40" s="25">
        <v>361.1</v>
      </c>
      <c r="C40" s="20" t="s">
        <v>48</v>
      </c>
      <c r="D40" s="46">
        <v>45</v>
      </c>
      <c r="E40" s="46">
        <v>668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713</v>
      </c>
      <c r="O40" s="47">
        <f t="shared" si="1"/>
        <v>0.27058823529411763</v>
      </c>
      <c r="P40" s="9"/>
    </row>
    <row r="41" spans="1:119">
      <c r="A41" s="12"/>
      <c r="B41" s="25">
        <v>362</v>
      </c>
      <c r="C41" s="20" t="s">
        <v>49</v>
      </c>
      <c r="D41" s="46">
        <v>720000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720000</v>
      </c>
      <c r="O41" s="47">
        <f t="shared" si="1"/>
        <v>273.24478178368122</v>
      </c>
      <c r="P41" s="9"/>
    </row>
    <row r="42" spans="1:119">
      <c r="A42" s="12"/>
      <c r="B42" s="25">
        <v>369.9</v>
      </c>
      <c r="C42" s="20" t="s">
        <v>51</v>
      </c>
      <c r="D42" s="46">
        <v>4542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4542</v>
      </c>
      <c r="O42" s="47">
        <f t="shared" si="1"/>
        <v>1.7237191650853889</v>
      </c>
      <c r="P42" s="9"/>
    </row>
    <row r="43" spans="1:119" ht="15.75">
      <c r="A43" s="29" t="s">
        <v>66</v>
      </c>
      <c r="B43" s="30"/>
      <c r="C43" s="31"/>
      <c r="D43" s="32">
        <f t="shared" ref="D43:M43" si="11">SUM(D44:D47)</f>
        <v>2693138</v>
      </c>
      <c r="E43" s="32">
        <f t="shared" si="11"/>
        <v>0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105724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9"/>
        <v>2798862</v>
      </c>
      <c r="O43" s="45">
        <f t="shared" si="1"/>
        <v>1062.1867172675522</v>
      </c>
      <c r="P43" s="9"/>
    </row>
    <row r="44" spans="1:119">
      <c r="A44" s="12"/>
      <c r="B44" s="25">
        <v>381</v>
      </c>
      <c r="C44" s="20" t="s">
        <v>67</v>
      </c>
      <c r="D44" s="46">
        <v>540585</v>
      </c>
      <c r="E44" s="46">
        <v>0</v>
      </c>
      <c r="F44" s="46">
        <v>0</v>
      </c>
      <c r="G44" s="46">
        <v>0</v>
      </c>
      <c r="H44" s="46">
        <v>0</v>
      </c>
      <c r="I44" s="46">
        <v>105452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646037</v>
      </c>
      <c r="O44" s="47">
        <f t="shared" si="1"/>
        <v>245.17533206831121</v>
      </c>
      <c r="P44" s="9"/>
    </row>
    <row r="45" spans="1:119">
      <c r="A45" s="12"/>
      <c r="B45" s="25">
        <v>383</v>
      </c>
      <c r="C45" s="20" t="s">
        <v>120</v>
      </c>
      <c r="D45" s="46">
        <v>242129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242129</v>
      </c>
      <c r="O45" s="47">
        <f t="shared" si="1"/>
        <v>91.88956356736243</v>
      </c>
      <c r="P45" s="9"/>
    </row>
    <row r="46" spans="1:119">
      <c r="A46" s="12"/>
      <c r="B46" s="25">
        <v>385</v>
      </c>
      <c r="C46" s="20" t="s">
        <v>106</v>
      </c>
      <c r="D46" s="46">
        <v>1910424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1910424</v>
      </c>
      <c r="O46" s="47">
        <f t="shared" si="1"/>
        <v>725.01859582542693</v>
      </c>
      <c r="P46" s="9"/>
    </row>
    <row r="47" spans="1:119" ht="15.75" thickBot="1">
      <c r="A47" s="12"/>
      <c r="B47" s="25">
        <v>389.1</v>
      </c>
      <c r="C47" s="20" t="s">
        <v>107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272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272</v>
      </c>
      <c r="O47" s="47">
        <f t="shared" si="1"/>
        <v>0.1032258064516129</v>
      </c>
      <c r="P47" s="9"/>
    </row>
    <row r="48" spans="1:119" ht="16.5" thickBot="1">
      <c r="A48" s="14" t="s">
        <v>44</v>
      </c>
      <c r="B48" s="23"/>
      <c r="C48" s="22"/>
      <c r="D48" s="15">
        <f t="shared" ref="D48:M48" si="12">SUM(D5,D13,D20,D29,D36,D39,D43)</f>
        <v>6520793</v>
      </c>
      <c r="E48" s="15">
        <f t="shared" si="12"/>
        <v>4362804</v>
      </c>
      <c r="F48" s="15">
        <f t="shared" si="12"/>
        <v>0</v>
      </c>
      <c r="G48" s="15">
        <f t="shared" si="12"/>
        <v>0</v>
      </c>
      <c r="H48" s="15">
        <f t="shared" si="12"/>
        <v>0</v>
      </c>
      <c r="I48" s="15">
        <f t="shared" si="12"/>
        <v>1013983</v>
      </c>
      <c r="J48" s="15">
        <f t="shared" si="12"/>
        <v>0</v>
      </c>
      <c r="K48" s="15">
        <f t="shared" si="12"/>
        <v>0</v>
      </c>
      <c r="L48" s="15">
        <f t="shared" si="12"/>
        <v>0</v>
      </c>
      <c r="M48" s="15">
        <f t="shared" si="12"/>
        <v>0</v>
      </c>
      <c r="N48" s="15">
        <f t="shared" si="9"/>
        <v>11897580</v>
      </c>
      <c r="O48" s="38">
        <f t="shared" si="1"/>
        <v>4515.2106261859581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118" t="s">
        <v>121</v>
      </c>
      <c r="M50" s="118"/>
      <c r="N50" s="118"/>
      <c r="O50" s="43">
        <v>2635</v>
      </c>
    </row>
    <row r="51" spans="1:15">
      <c r="A51" s="119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7"/>
    </row>
    <row r="52" spans="1:15" ht="15.75" customHeight="1" thickBot="1">
      <c r="A52" s="120" t="s">
        <v>70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100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52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57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53</v>
      </c>
      <c r="F4" s="34" t="s">
        <v>54</v>
      </c>
      <c r="G4" s="34" t="s">
        <v>55</v>
      </c>
      <c r="H4" s="34" t="s">
        <v>5</v>
      </c>
      <c r="I4" s="34" t="s">
        <v>6</v>
      </c>
      <c r="J4" s="35" t="s">
        <v>56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1721731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8" si="1">SUM(D5:M5)</f>
        <v>1721731</v>
      </c>
      <c r="O5" s="33">
        <f t="shared" ref="O5:O45" si="2">(N5/O$47)</f>
        <v>656.14748475609758</v>
      </c>
      <c r="P5" s="6"/>
    </row>
    <row r="6" spans="1:133">
      <c r="A6" s="12"/>
      <c r="B6" s="25">
        <v>311</v>
      </c>
      <c r="C6" s="20" t="s">
        <v>2</v>
      </c>
      <c r="D6" s="46">
        <v>1329036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1329036</v>
      </c>
      <c r="O6" s="47">
        <f t="shared" si="2"/>
        <v>506.49237804878049</v>
      </c>
      <c r="P6" s="9"/>
    </row>
    <row r="7" spans="1:133">
      <c r="A7" s="12"/>
      <c r="B7" s="25">
        <v>312.10000000000002</v>
      </c>
      <c r="C7" s="20" t="s">
        <v>62</v>
      </c>
      <c r="D7" s="46">
        <v>85679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85679</v>
      </c>
      <c r="O7" s="47">
        <f t="shared" si="2"/>
        <v>32.652057926829265</v>
      </c>
      <c r="P7" s="9"/>
    </row>
    <row r="8" spans="1:133">
      <c r="A8" s="12"/>
      <c r="B8" s="25">
        <v>314.10000000000002</v>
      </c>
      <c r="C8" s="20" t="s">
        <v>11</v>
      </c>
      <c r="D8" s="46">
        <v>164795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164795</v>
      </c>
      <c r="O8" s="47">
        <f t="shared" si="2"/>
        <v>62.802972560975611</v>
      </c>
      <c r="P8" s="9"/>
    </row>
    <row r="9" spans="1:133">
      <c r="A9" s="12"/>
      <c r="B9" s="25">
        <v>314.3</v>
      </c>
      <c r="C9" s="20" t="s">
        <v>12</v>
      </c>
      <c r="D9" s="46">
        <v>56043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56043</v>
      </c>
      <c r="O9" s="47">
        <f t="shared" si="2"/>
        <v>21.357850609756099</v>
      </c>
      <c r="P9" s="9"/>
    </row>
    <row r="10" spans="1:133">
      <c r="A10" s="12"/>
      <c r="B10" s="25">
        <v>314.8</v>
      </c>
      <c r="C10" s="20" t="s">
        <v>13</v>
      </c>
      <c r="D10" s="46">
        <v>6232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6232</v>
      </c>
      <c r="O10" s="47">
        <f t="shared" si="2"/>
        <v>2.375</v>
      </c>
      <c r="P10" s="9"/>
    </row>
    <row r="11" spans="1:133">
      <c r="A11" s="12"/>
      <c r="B11" s="25">
        <v>315</v>
      </c>
      <c r="C11" s="20" t="s">
        <v>96</v>
      </c>
      <c r="D11" s="46">
        <v>79946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79946</v>
      </c>
      <c r="O11" s="47">
        <f t="shared" si="2"/>
        <v>30.467225609756099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SUM(D13:D19)</f>
        <v>168192</v>
      </c>
      <c r="E12" s="32">
        <f t="shared" si="3"/>
        <v>22819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191011</v>
      </c>
      <c r="O12" s="45">
        <f t="shared" si="2"/>
        <v>72.793826219512198</v>
      </c>
      <c r="P12" s="10"/>
    </row>
    <row r="13" spans="1:133">
      <c r="A13" s="12"/>
      <c r="B13" s="25">
        <v>322</v>
      </c>
      <c r="C13" s="20" t="s">
        <v>0</v>
      </c>
      <c r="D13" s="46">
        <v>23723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23723</v>
      </c>
      <c r="O13" s="47">
        <f t="shared" si="2"/>
        <v>9.0407774390243905</v>
      </c>
      <c r="P13" s="9"/>
    </row>
    <row r="14" spans="1:133">
      <c r="A14" s="12"/>
      <c r="B14" s="25">
        <v>323.10000000000002</v>
      </c>
      <c r="C14" s="20" t="s">
        <v>16</v>
      </c>
      <c r="D14" s="46">
        <v>124396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124396</v>
      </c>
      <c r="O14" s="47">
        <f t="shared" si="2"/>
        <v>47.407012195121951</v>
      </c>
      <c r="P14" s="9"/>
    </row>
    <row r="15" spans="1:133">
      <c r="A15" s="12"/>
      <c r="B15" s="25">
        <v>324.11</v>
      </c>
      <c r="C15" s="20" t="s">
        <v>17</v>
      </c>
      <c r="D15" s="46">
        <v>0</v>
      </c>
      <c r="E15" s="46">
        <v>3813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3813</v>
      </c>
      <c r="O15" s="47">
        <f t="shared" si="2"/>
        <v>1.453125</v>
      </c>
      <c r="P15" s="9"/>
    </row>
    <row r="16" spans="1:133">
      <c r="A16" s="12"/>
      <c r="B16" s="25">
        <v>324.20999999999998</v>
      </c>
      <c r="C16" s="20" t="s">
        <v>18</v>
      </c>
      <c r="D16" s="46">
        <v>0</v>
      </c>
      <c r="E16" s="46">
        <v>8700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8700</v>
      </c>
      <c r="O16" s="47">
        <f t="shared" si="2"/>
        <v>3.3155487804878048</v>
      </c>
      <c r="P16" s="9"/>
    </row>
    <row r="17" spans="1:16">
      <c r="A17" s="12"/>
      <c r="B17" s="25">
        <v>324.31</v>
      </c>
      <c r="C17" s="20" t="s">
        <v>19</v>
      </c>
      <c r="D17" s="46">
        <v>0</v>
      </c>
      <c r="E17" s="46">
        <v>8906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8906</v>
      </c>
      <c r="O17" s="47">
        <f t="shared" si="2"/>
        <v>3.3940548780487805</v>
      </c>
      <c r="P17" s="9"/>
    </row>
    <row r="18" spans="1:16">
      <c r="A18" s="12"/>
      <c r="B18" s="25">
        <v>324.61</v>
      </c>
      <c r="C18" s="20" t="s">
        <v>20</v>
      </c>
      <c r="D18" s="46">
        <v>0</v>
      </c>
      <c r="E18" s="46">
        <v>1400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1400</v>
      </c>
      <c r="O18" s="47">
        <f t="shared" si="2"/>
        <v>0.53353658536585369</v>
      </c>
      <c r="P18" s="9"/>
    </row>
    <row r="19" spans="1:16">
      <c r="A19" s="12"/>
      <c r="B19" s="25">
        <v>329</v>
      </c>
      <c r="C19" s="20" t="s">
        <v>22</v>
      </c>
      <c r="D19" s="46">
        <v>20073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20073</v>
      </c>
      <c r="O19" s="47">
        <f t="shared" si="2"/>
        <v>7.6497713414634143</v>
      </c>
      <c r="P19" s="9"/>
    </row>
    <row r="20" spans="1:16" ht="15.75">
      <c r="A20" s="29" t="s">
        <v>24</v>
      </c>
      <c r="B20" s="30"/>
      <c r="C20" s="31"/>
      <c r="D20" s="32">
        <f t="shared" ref="D20:M20" si="4">SUM(D21:D27)</f>
        <v>513872</v>
      </c>
      <c r="E20" s="32">
        <f t="shared" si="4"/>
        <v>0</v>
      </c>
      <c r="F20" s="32">
        <f t="shared" si="4"/>
        <v>0</v>
      </c>
      <c r="G20" s="32">
        <f t="shared" si="4"/>
        <v>0</v>
      </c>
      <c r="H20" s="32">
        <f t="shared" si="4"/>
        <v>0</v>
      </c>
      <c r="I20" s="32">
        <f t="shared" si="4"/>
        <v>0</v>
      </c>
      <c r="J20" s="32">
        <f t="shared" si="4"/>
        <v>0</v>
      </c>
      <c r="K20" s="32">
        <f t="shared" si="4"/>
        <v>0</v>
      </c>
      <c r="L20" s="32">
        <f t="shared" si="4"/>
        <v>0</v>
      </c>
      <c r="M20" s="32">
        <f t="shared" si="4"/>
        <v>0</v>
      </c>
      <c r="N20" s="44">
        <f t="shared" si="1"/>
        <v>513872</v>
      </c>
      <c r="O20" s="45">
        <f t="shared" si="2"/>
        <v>195.83536585365854</v>
      </c>
      <c r="P20" s="10"/>
    </row>
    <row r="21" spans="1:16">
      <c r="A21" s="12"/>
      <c r="B21" s="25">
        <v>331.2</v>
      </c>
      <c r="C21" s="20" t="s">
        <v>23</v>
      </c>
      <c r="D21" s="46">
        <v>10088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10088</v>
      </c>
      <c r="O21" s="47">
        <f t="shared" si="2"/>
        <v>3.8445121951219514</v>
      </c>
      <c r="P21" s="9"/>
    </row>
    <row r="22" spans="1:16">
      <c r="A22" s="12"/>
      <c r="B22" s="25">
        <v>335.12</v>
      </c>
      <c r="C22" s="20" t="s">
        <v>110</v>
      </c>
      <c r="D22" s="46">
        <v>99471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99471</v>
      </c>
      <c r="O22" s="47">
        <f t="shared" si="2"/>
        <v>37.908155487804876</v>
      </c>
      <c r="P22" s="9"/>
    </row>
    <row r="23" spans="1:16">
      <c r="A23" s="12"/>
      <c r="B23" s="25">
        <v>335.15</v>
      </c>
      <c r="C23" s="20" t="s">
        <v>98</v>
      </c>
      <c r="D23" s="46">
        <v>147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147</v>
      </c>
      <c r="O23" s="47">
        <f t="shared" si="2"/>
        <v>5.6021341463414635E-2</v>
      </c>
      <c r="P23" s="9"/>
    </row>
    <row r="24" spans="1:16">
      <c r="A24" s="12"/>
      <c r="B24" s="25">
        <v>335.18</v>
      </c>
      <c r="C24" s="20" t="s">
        <v>100</v>
      </c>
      <c r="D24" s="46">
        <v>387026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387026</v>
      </c>
      <c r="O24" s="47">
        <f t="shared" si="2"/>
        <v>147.49466463414635</v>
      </c>
      <c r="P24" s="9"/>
    </row>
    <row r="25" spans="1:16">
      <c r="A25" s="12"/>
      <c r="B25" s="25">
        <v>335.19</v>
      </c>
      <c r="C25" s="20" t="s">
        <v>101</v>
      </c>
      <c r="D25" s="46">
        <v>618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618</v>
      </c>
      <c r="O25" s="47">
        <f t="shared" si="2"/>
        <v>0.23551829268292682</v>
      </c>
      <c r="P25" s="9"/>
    </row>
    <row r="26" spans="1:16">
      <c r="A26" s="12"/>
      <c r="B26" s="25">
        <v>335.42</v>
      </c>
      <c r="C26" s="20" t="s">
        <v>115</v>
      </c>
      <c r="D26" s="46">
        <v>2142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2142</v>
      </c>
      <c r="O26" s="47">
        <f t="shared" si="2"/>
        <v>0.81631097560975607</v>
      </c>
      <c r="P26" s="9"/>
    </row>
    <row r="27" spans="1:16">
      <c r="A27" s="12"/>
      <c r="B27" s="25">
        <v>338</v>
      </c>
      <c r="C27" s="20" t="s">
        <v>86</v>
      </c>
      <c r="D27" s="46">
        <v>14380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14380</v>
      </c>
      <c r="O27" s="47">
        <f t="shared" si="2"/>
        <v>5.4801829268292686</v>
      </c>
      <c r="P27" s="9"/>
    </row>
    <row r="28" spans="1:16" ht="15.75">
      <c r="A28" s="29" t="s">
        <v>36</v>
      </c>
      <c r="B28" s="30"/>
      <c r="C28" s="31"/>
      <c r="D28" s="32">
        <f t="shared" ref="D28:M28" si="5">SUM(D29:D34)</f>
        <v>469854</v>
      </c>
      <c r="E28" s="32">
        <f t="shared" si="5"/>
        <v>4216823</v>
      </c>
      <c r="F28" s="32">
        <f t="shared" si="5"/>
        <v>0</v>
      </c>
      <c r="G28" s="32">
        <f t="shared" si="5"/>
        <v>0</v>
      </c>
      <c r="H28" s="32">
        <f t="shared" si="5"/>
        <v>0</v>
      </c>
      <c r="I28" s="32">
        <f t="shared" si="5"/>
        <v>599906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32">
        <f t="shared" si="1"/>
        <v>5286583</v>
      </c>
      <c r="O28" s="45">
        <f t="shared" si="2"/>
        <v>2014.703887195122</v>
      </c>
      <c r="P28" s="10"/>
    </row>
    <row r="29" spans="1:16">
      <c r="A29" s="12"/>
      <c r="B29" s="25">
        <v>341.3</v>
      </c>
      <c r="C29" s="20" t="s">
        <v>111</v>
      </c>
      <c r="D29" s="46">
        <v>162656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6">SUM(D29:M29)</f>
        <v>162656</v>
      </c>
      <c r="O29" s="47">
        <f t="shared" si="2"/>
        <v>61.987804878048777</v>
      </c>
      <c r="P29" s="9"/>
    </row>
    <row r="30" spans="1:16">
      <c r="A30" s="12"/>
      <c r="B30" s="25">
        <v>341.9</v>
      </c>
      <c r="C30" s="20" t="s">
        <v>103</v>
      </c>
      <c r="D30" s="46">
        <v>113430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113430</v>
      </c>
      <c r="O30" s="47">
        <f t="shared" si="2"/>
        <v>43.227896341463413</v>
      </c>
      <c r="P30" s="9"/>
    </row>
    <row r="31" spans="1:16">
      <c r="A31" s="12"/>
      <c r="B31" s="25">
        <v>342.1</v>
      </c>
      <c r="C31" s="20" t="s">
        <v>40</v>
      </c>
      <c r="D31" s="46">
        <v>15210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15210</v>
      </c>
      <c r="O31" s="47">
        <f t="shared" si="2"/>
        <v>5.7964939024390247</v>
      </c>
      <c r="P31" s="9"/>
    </row>
    <row r="32" spans="1:16">
      <c r="A32" s="12"/>
      <c r="B32" s="25">
        <v>343.3</v>
      </c>
      <c r="C32" s="20" t="s">
        <v>41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599906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599906</v>
      </c>
      <c r="O32" s="47">
        <f t="shared" si="2"/>
        <v>228.62271341463415</v>
      </c>
      <c r="P32" s="9"/>
    </row>
    <row r="33" spans="1:119">
      <c r="A33" s="12"/>
      <c r="B33" s="25">
        <v>343.4</v>
      </c>
      <c r="C33" s="20" t="s">
        <v>42</v>
      </c>
      <c r="D33" s="46">
        <v>178558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178558</v>
      </c>
      <c r="O33" s="47">
        <f t="shared" si="2"/>
        <v>68.048018292682926</v>
      </c>
      <c r="P33" s="9"/>
    </row>
    <row r="34" spans="1:119">
      <c r="A34" s="12"/>
      <c r="B34" s="25">
        <v>347.8</v>
      </c>
      <c r="C34" s="20" t="s">
        <v>59</v>
      </c>
      <c r="D34" s="46">
        <v>0</v>
      </c>
      <c r="E34" s="46">
        <v>4216823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4216823</v>
      </c>
      <c r="O34" s="47">
        <f t="shared" si="2"/>
        <v>1607.0209603658536</v>
      </c>
      <c r="P34" s="9"/>
    </row>
    <row r="35" spans="1:119" ht="15.75">
      <c r="A35" s="29" t="s">
        <v>37</v>
      </c>
      <c r="B35" s="30"/>
      <c r="C35" s="31"/>
      <c r="D35" s="32">
        <f t="shared" ref="D35:M35" si="7">SUM(D36:D37)</f>
        <v>30178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ref="N35:N45" si="8">SUM(D35:M35)</f>
        <v>30178</v>
      </c>
      <c r="O35" s="45">
        <f t="shared" si="2"/>
        <v>11.500762195121951</v>
      </c>
      <c r="P35" s="10"/>
    </row>
    <row r="36" spans="1:119">
      <c r="A36" s="13"/>
      <c r="B36" s="39">
        <v>351.1</v>
      </c>
      <c r="C36" s="21" t="s">
        <v>46</v>
      </c>
      <c r="D36" s="46">
        <v>17822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17822</v>
      </c>
      <c r="O36" s="47">
        <f t="shared" si="2"/>
        <v>6.7919207317073171</v>
      </c>
      <c r="P36" s="9"/>
    </row>
    <row r="37" spans="1:119">
      <c r="A37" s="13"/>
      <c r="B37" s="39">
        <v>354</v>
      </c>
      <c r="C37" s="21" t="s">
        <v>47</v>
      </c>
      <c r="D37" s="46">
        <v>12356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12356</v>
      </c>
      <c r="O37" s="47">
        <f t="shared" si="2"/>
        <v>4.7088414634146343</v>
      </c>
      <c r="P37" s="9"/>
    </row>
    <row r="38" spans="1:119" ht="15.75">
      <c r="A38" s="29" t="s">
        <v>3</v>
      </c>
      <c r="B38" s="30"/>
      <c r="C38" s="31"/>
      <c r="D38" s="32">
        <f t="shared" ref="D38:M38" si="9">SUM(D39:D42)</f>
        <v>727240</v>
      </c>
      <c r="E38" s="32">
        <f t="shared" si="9"/>
        <v>1004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15337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8"/>
        <v>743581</v>
      </c>
      <c r="O38" s="45">
        <f t="shared" si="2"/>
        <v>283.37690548780489</v>
      </c>
      <c r="P38" s="10"/>
    </row>
    <row r="39" spans="1:119">
      <c r="A39" s="12"/>
      <c r="B39" s="25">
        <v>361.1</v>
      </c>
      <c r="C39" s="20" t="s">
        <v>48</v>
      </c>
      <c r="D39" s="46">
        <v>178</v>
      </c>
      <c r="E39" s="46">
        <v>1004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1182</v>
      </c>
      <c r="O39" s="47">
        <f t="shared" si="2"/>
        <v>0.45045731707317072</v>
      </c>
      <c r="P39" s="9"/>
    </row>
    <row r="40" spans="1:119">
      <c r="A40" s="12"/>
      <c r="B40" s="25">
        <v>362</v>
      </c>
      <c r="C40" s="20" t="s">
        <v>49</v>
      </c>
      <c r="D40" s="46">
        <v>720000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720000</v>
      </c>
      <c r="O40" s="47">
        <f t="shared" si="2"/>
        <v>274.39024390243901</v>
      </c>
      <c r="P40" s="9"/>
    </row>
    <row r="41" spans="1:119">
      <c r="A41" s="12"/>
      <c r="B41" s="25">
        <v>365</v>
      </c>
      <c r="C41" s="20" t="s">
        <v>104</v>
      </c>
      <c r="D41" s="46">
        <v>234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234</v>
      </c>
      <c r="O41" s="47">
        <f t="shared" si="2"/>
        <v>8.9176829268292679E-2</v>
      </c>
      <c r="P41" s="9"/>
    </row>
    <row r="42" spans="1:119">
      <c r="A42" s="12"/>
      <c r="B42" s="25">
        <v>369.9</v>
      </c>
      <c r="C42" s="20" t="s">
        <v>51</v>
      </c>
      <c r="D42" s="46">
        <v>6828</v>
      </c>
      <c r="E42" s="46">
        <v>0</v>
      </c>
      <c r="F42" s="46">
        <v>0</v>
      </c>
      <c r="G42" s="46">
        <v>0</v>
      </c>
      <c r="H42" s="46">
        <v>0</v>
      </c>
      <c r="I42" s="46">
        <v>15337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22165</v>
      </c>
      <c r="O42" s="47">
        <f t="shared" si="2"/>
        <v>8.4470274390243905</v>
      </c>
      <c r="P42" s="9"/>
    </row>
    <row r="43" spans="1:119" ht="15.75">
      <c r="A43" s="29" t="s">
        <v>66</v>
      </c>
      <c r="B43" s="30"/>
      <c r="C43" s="31"/>
      <c r="D43" s="32">
        <f t="shared" ref="D43:M43" si="10">SUM(D44:D44)</f>
        <v>0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857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si="8"/>
        <v>857</v>
      </c>
      <c r="O43" s="45">
        <f t="shared" si="2"/>
        <v>0.32660060975609756</v>
      </c>
      <c r="P43" s="9"/>
    </row>
    <row r="44" spans="1:119" ht="15.75" thickBot="1">
      <c r="A44" s="12"/>
      <c r="B44" s="25">
        <v>389.1</v>
      </c>
      <c r="C44" s="20" t="s">
        <v>107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857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857</v>
      </c>
      <c r="O44" s="47">
        <f t="shared" si="2"/>
        <v>0.32660060975609756</v>
      </c>
      <c r="P44" s="9"/>
    </row>
    <row r="45" spans="1:119" ht="16.5" thickBot="1">
      <c r="A45" s="14" t="s">
        <v>44</v>
      </c>
      <c r="B45" s="23"/>
      <c r="C45" s="22"/>
      <c r="D45" s="15">
        <f t="shared" ref="D45:M45" si="11">SUM(D5,D12,D20,D28,D35,D38,D43)</f>
        <v>3631067</v>
      </c>
      <c r="E45" s="15">
        <f t="shared" si="11"/>
        <v>4240646</v>
      </c>
      <c r="F45" s="15">
        <f t="shared" si="11"/>
        <v>0</v>
      </c>
      <c r="G45" s="15">
        <f t="shared" si="11"/>
        <v>0</v>
      </c>
      <c r="H45" s="15">
        <f t="shared" si="11"/>
        <v>0</v>
      </c>
      <c r="I45" s="15">
        <f t="shared" si="11"/>
        <v>616100</v>
      </c>
      <c r="J45" s="15">
        <f t="shared" si="11"/>
        <v>0</v>
      </c>
      <c r="K45" s="15">
        <f t="shared" si="11"/>
        <v>0</v>
      </c>
      <c r="L45" s="15">
        <f t="shared" si="11"/>
        <v>0</v>
      </c>
      <c r="M45" s="15">
        <f t="shared" si="11"/>
        <v>0</v>
      </c>
      <c r="N45" s="15">
        <f t="shared" si="8"/>
        <v>8487813</v>
      </c>
      <c r="O45" s="38">
        <f t="shared" si="2"/>
        <v>3234.684832317073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118" t="s">
        <v>116</v>
      </c>
      <c r="M47" s="118"/>
      <c r="N47" s="118"/>
      <c r="O47" s="43">
        <v>2624</v>
      </c>
    </row>
    <row r="48" spans="1:119">
      <c r="A48" s="119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7"/>
    </row>
    <row r="49" spans="1:15" ht="15.75" customHeight="1" thickBot="1">
      <c r="A49" s="120" t="s">
        <v>70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100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2025-04-22T15:57:45Z</cp:lastPrinted>
  <dcterms:created xsi:type="dcterms:W3CDTF">2000-08-31T21:26:31Z</dcterms:created>
  <dcterms:modified xsi:type="dcterms:W3CDTF">2025-04-22T15:57:59Z</dcterms:modified>
</cp:coreProperties>
</file>