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1" documentId="11_789003E7462923782F53C0C2FE4472DF645496C5" xr6:coauthVersionLast="47" xr6:coauthVersionMax="47" xr10:uidLastSave="{40FE23DA-F0F4-4B2A-9C18-EC50C6C93C3E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'2007'!$A$1:$O$25</definedName>
    <definedName name="_xlnm.Print_Area" localSheetId="15">'2008'!$A$1:$O$28</definedName>
    <definedName name="_xlnm.Print_Area" localSheetId="14">'2009'!$A$1:$O$27</definedName>
    <definedName name="_xlnm.Print_Area" localSheetId="13">'2010'!$A$1:$O$24</definedName>
    <definedName name="_xlnm.Print_Area" localSheetId="12">'2011'!$A$1:$O$23</definedName>
    <definedName name="_xlnm.Print_Area" localSheetId="11">'2012'!$A$1:$O$27</definedName>
    <definedName name="_xlnm.Print_Area" localSheetId="10">'2013'!$A$1:$O$28</definedName>
    <definedName name="_xlnm.Print_Area" localSheetId="9">'2014'!$A$1:$O$29</definedName>
    <definedName name="_xlnm.Print_Area" localSheetId="8">'2015'!$A$1:$O$28</definedName>
    <definedName name="_xlnm.Print_Area" localSheetId="7">'2016'!$A$1:$O$33</definedName>
    <definedName name="_xlnm.Print_Area" localSheetId="6">'2017'!$A$1:$O$32</definedName>
    <definedName name="_xlnm.Print_Area" localSheetId="5">'2018'!$A$1:$O$32</definedName>
    <definedName name="_xlnm.Print_Area" localSheetId="4">'2019'!$A$1:$O$32</definedName>
    <definedName name="_xlnm.Print_Area" localSheetId="3">'2020'!$A$1:$O$32</definedName>
    <definedName name="_xlnm.Print_Area" localSheetId="2">'2021'!$A$1:$P$33</definedName>
    <definedName name="_xlnm.Print_Area" localSheetId="1">'2022'!$A$1:$P$33</definedName>
    <definedName name="_xlnm.Print_Area" localSheetId="0">'2023'!$A$1:$P$34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9" l="1"/>
  <c r="F30" i="49"/>
  <c r="G30" i="49"/>
  <c r="H30" i="49"/>
  <c r="I30" i="49"/>
  <c r="J30" i="49"/>
  <c r="K30" i="49"/>
  <c r="L30" i="49"/>
  <c r="M30" i="49"/>
  <c r="N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1" i="49" l="1"/>
  <c r="P21" i="49" s="1"/>
  <c r="O28" i="49"/>
  <c r="P28" i="49" s="1"/>
  <c r="O24" i="49"/>
  <c r="P24" i="49" s="1"/>
  <c r="O12" i="49"/>
  <c r="P12" i="49" s="1"/>
  <c r="O15" i="49"/>
  <c r="P15" i="49" s="1"/>
  <c r="O5" i="49"/>
  <c r="P5" i="49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I29" i="48" s="1"/>
  <c r="H5" i="48"/>
  <c r="H29" i="48" s="1"/>
  <c r="G5" i="48"/>
  <c r="F5" i="48"/>
  <c r="E5" i="48"/>
  <c r="D5" i="48"/>
  <c r="O30" i="49" l="1"/>
  <c r="P30" i="49" s="1"/>
  <c r="L29" i="48"/>
  <c r="J29" i="48"/>
  <c r="K29" i="48"/>
  <c r="M29" i="48"/>
  <c r="N29" i="48"/>
  <c r="D29" i="48"/>
  <c r="E29" i="48"/>
  <c r="F29" i="48"/>
  <c r="G29" i="48"/>
  <c r="O27" i="48"/>
  <c r="P27" i="48" s="1"/>
  <c r="O23" i="48"/>
  <c r="P23" i="48" s="1"/>
  <c r="O20" i="48"/>
  <c r="P20" i="48" s="1"/>
  <c r="O15" i="48"/>
  <c r="P15" i="48" s="1"/>
  <c r="O12" i="48"/>
  <c r="P12" i="48" s="1"/>
  <c r="O5" i="48"/>
  <c r="P5" i="48" s="1"/>
  <c r="D29" i="47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/>
  <c r="O21" i="47"/>
  <c r="P21" i="47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/>
  <c r="O6" i="47"/>
  <c r="P6" i="47" s="1"/>
  <c r="N5" i="47"/>
  <c r="M5" i="47"/>
  <c r="M29" i="47" s="1"/>
  <c r="L5" i="47"/>
  <c r="L29" i="47" s="1"/>
  <c r="K5" i="47"/>
  <c r="J5" i="47"/>
  <c r="I5" i="47"/>
  <c r="I29" i="47" s="1"/>
  <c r="H5" i="47"/>
  <c r="G5" i="47"/>
  <c r="F5" i="47"/>
  <c r="E5" i="47"/>
  <c r="D5" i="47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N24" i="46"/>
  <c r="O24" i="46"/>
  <c r="N23" i="46"/>
  <c r="O23" i="46" s="1"/>
  <c r="M22" i="46"/>
  <c r="L22" i="46"/>
  <c r="K22" i="46"/>
  <c r="J22" i="46"/>
  <c r="I22" i="46"/>
  <c r="H22" i="46"/>
  <c r="G22" i="46"/>
  <c r="N22" i="46" s="1"/>
  <c r="O22" i="46" s="1"/>
  <c r="F22" i="46"/>
  <c r="E22" i="46"/>
  <c r="D22" i="46"/>
  <c r="N21" i="46"/>
  <c r="O21" i="46"/>
  <c r="M20" i="46"/>
  <c r="L20" i="46"/>
  <c r="K20" i="46"/>
  <c r="J20" i="46"/>
  <c r="I20" i="46"/>
  <c r="H20" i="46"/>
  <c r="G20" i="46"/>
  <c r="N20" i="46" s="1"/>
  <c r="O20" i="46" s="1"/>
  <c r="F20" i="46"/>
  <c r="E20" i="46"/>
  <c r="D20" i="46"/>
  <c r="N19" i="46"/>
  <c r="O19" i="46"/>
  <c r="N18" i="46"/>
  <c r="O18" i="46"/>
  <c r="N17" i="46"/>
  <c r="O17" i="46" s="1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N12" i="46"/>
  <c r="O12" i="46" s="1"/>
  <c r="M11" i="46"/>
  <c r="L11" i="46"/>
  <c r="K11" i="46"/>
  <c r="J11" i="46"/>
  <c r="I11" i="46"/>
  <c r="H11" i="46"/>
  <c r="G11" i="46"/>
  <c r="F11" i="46"/>
  <c r="E11" i="46"/>
  <c r="D11" i="46"/>
  <c r="N10" i="46"/>
  <c r="O10" i="46"/>
  <c r="N9" i="46"/>
  <c r="O9" i="46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/>
  <c r="N16" i="45"/>
  <c r="O16" i="45"/>
  <c r="M15" i="45"/>
  <c r="M28" i="45" s="1"/>
  <c r="L15" i="45"/>
  <c r="L28" i="45" s="1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5" i="45" s="1"/>
  <c r="O5" i="45" s="1"/>
  <c r="N27" i="44"/>
  <c r="O27" i="44"/>
  <c r="M26" i="44"/>
  <c r="L26" i="44"/>
  <c r="K26" i="44"/>
  <c r="N26" i="44" s="1"/>
  <c r="O26" i="44" s="1"/>
  <c r="J26" i="44"/>
  <c r="I26" i="44"/>
  <c r="H26" i="44"/>
  <c r="G26" i="44"/>
  <c r="F26" i="44"/>
  <c r="E26" i="44"/>
  <c r="D26" i="44"/>
  <c r="N25" i="44"/>
  <c r="O25" i="44" s="1"/>
  <c r="N24" i="44"/>
  <c r="O24" i="44"/>
  <c r="N23" i="44"/>
  <c r="O23" i="44" s="1"/>
  <c r="M22" i="44"/>
  <c r="L22" i="44"/>
  <c r="K22" i="44"/>
  <c r="J22" i="44"/>
  <c r="I22" i="44"/>
  <c r="H22" i="44"/>
  <c r="G22" i="44"/>
  <c r="F22" i="44"/>
  <c r="N22" i="44" s="1"/>
  <c r="O22" i="44" s="1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/>
  <c r="M11" i="44"/>
  <c r="L11" i="44"/>
  <c r="K11" i="44"/>
  <c r="J11" i="44"/>
  <c r="I11" i="44"/>
  <c r="H11" i="44"/>
  <c r="G11" i="44"/>
  <c r="F11" i="44"/>
  <c r="E11" i="44"/>
  <c r="D11" i="44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H28" i="44" s="1"/>
  <c r="G5" i="44"/>
  <c r="G28" i="44" s="1"/>
  <c r="F5" i="44"/>
  <c r="E5" i="44"/>
  <c r="D5" i="44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/>
  <c r="N22" i="43"/>
  <c r="O22" i="43"/>
  <c r="M21" i="43"/>
  <c r="L21" i="43"/>
  <c r="K21" i="43"/>
  <c r="J21" i="43"/>
  <c r="I21" i="43"/>
  <c r="H21" i="43"/>
  <c r="G21" i="43"/>
  <c r="F21" i="43"/>
  <c r="E21" i="43"/>
  <c r="D21" i="43"/>
  <c r="N20" i="43"/>
  <c r="O20" i="43"/>
  <c r="M19" i="43"/>
  <c r="L19" i="43"/>
  <c r="K19" i="43"/>
  <c r="J19" i="43"/>
  <c r="I19" i="43"/>
  <c r="H19" i="43"/>
  <c r="G19" i="43"/>
  <c r="F19" i="43"/>
  <c r="E19" i="43"/>
  <c r="D19" i="43"/>
  <c r="N19" i="43" s="1"/>
  <c r="O19" i="43" s="1"/>
  <c r="N18" i="43"/>
  <c r="O18" i="43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E28" i="43" s="1"/>
  <c r="D5" i="43"/>
  <c r="N28" i="42"/>
  <c r="O28" i="42" s="1"/>
  <c r="N27" i="42"/>
  <c r="O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6" i="42" s="1"/>
  <c r="O16" i="42" s="1"/>
  <c r="N15" i="42"/>
  <c r="O15" i="42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/>
  <c r="N7" i="42"/>
  <c r="O7" i="42"/>
  <c r="N6" i="42"/>
  <c r="O6" i="42" s="1"/>
  <c r="M5" i="42"/>
  <c r="M29" i="42" s="1"/>
  <c r="L5" i="42"/>
  <c r="K5" i="42"/>
  <c r="J5" i="42"/>
  <c r="J29" i="42" s="1"/>
  <c r="I5" i="42"/>
  <c r="I29" i="42" s="1"/>
  <c r="H5" i="42"/>
  <c r="G5" i="42"/>
  <c r="F5" i="42"/>
  <c r="E5" i="42"/>
  <c r="D5" i="42"/>
  <c r="N23" i="41"/>
  <c r="O23" i="41"/>
  <c r="N22" i="41"/>
  <c r="O22" i="41" s="1"/>
  <c r="M21" i="41"/>
  <c r="L21" i="41"/>
  <c r="K21" i="41"/>
  <c r="J21" i="41"/>
  <c r="I21" i="41"/>
  <c r="H21" i="41"/>
  <c r="G21" i="41"/>
  <c r="F21" i="41"/>
  <c r="N21" i="41" s="1"/>
  <c r="O21" i="41" s="1"/>
  <c r="E21" i="41"/>
  <c r="D21" i="41"/>
  <c r="N20" i="41"/>
  <c r="O20" i="41" s="1"/>
  <c r="M19" i="41"/>
  <c r="L19" i="41"/>
  <c r="K19" i="41"/>
  <c r="J19" i="41"/>
  <c r="I19" i="41"/>
  <c r="H19" i="41"/>
  <c r="G19" i="41"/>
  <c r="F19" i="41"/>
  <c r="N19" i="41" s="1"/>
  <c r="O19" i="41" s="1"/>
  <c r="E19" i="41"/>
  <c r="D19" i="41"/>
  <c r="N18" i="41"/>
  <c r="O18" i="41" s="1"/>
  <c r="N17" i="41"/>
  <c r="O17" i="41" s="1"/>
  <c r="N16" i="41"/>
  <c r="O16" i="41" s="1"/>
  <c r="M15" i="41"/>
  <c r="L15" i="41"/>
  <c r="K15" i="41"/>
  <c r="J15" i="41"/>
  <c r="N15" i="41" s="1"/>
  <c r="O15" i="41" s="1"/>
  <c r="I15" i="41"/>
  <c r="H15" i="41"/>
  <c r="G15" i="41"/>
  <c r="F15" i="41"/>
  <c r="E15" i="41"/>
  <c r="D15" i="41"/>
  <c r="N14" i="41"/>
  <c r="O14" i="41" s="1"/>
  <c r="N13" i="41"/>
  <c r="O13" i="41" s="1"/>
  <c r="N12" i="41"/>
  <c r="O12" i="41"/>
  <c r="M11" i="41"/>
  <c r="L11" i="41"/>
  <c r="K11" i="41"/>
  <c r="J11" i="41"/>
  <c r="I11" i="41"/>
  <c r="H11" i="41"/>
  <c r="G11" i="41"/>
  <c r="F11" i="41"/>
  <c r="E11" i="41"/>
  <c r="D11" i="41"/>
  <c r="N11" i="41" s="1"/>
  <c r="O11" i="41" s="1"/>
  <c r="N10" i="41"/>
  <c r="O10" i="4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D24" i="41" s="1"/>
  <c r="N20" i="40"/>
  <c r="O20" i="40" s="1"/>
  <c r="M19" i="40"/>
  <c r="M21" i="40" s="1"/>
  <c r="L19" i="40"/>
  <c r="K19" i="40"/>
  <c r="J19" i="40"/>
  <c r="N19" i="40" s="1"/>
  <c r="O19" i="40" s="1"/>
  <c r="I19" i="40"/>
  <c r="H19" i="40"/>
  <c r="G19" i="40"/>
  <c r="F19" i="40"/>
  <c r="E19" i="40"/>
  <c r="D19" i="40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7" i="40" s="1"/>
  <c r="O17" i="40" s="1"/>
  <c r="N16" i="40"/>
  <c r="O16" i="40" s="1"/>
  <c r="M15" i="40"/>
  <c r="L15" i="40"/>
  <c r="N15" i="40" s="1"/>
  <c r="O15" i="40" s="1"/>
  <c r="K15" i="40"/>
  <c r="J15" i="40"/>
  <c r="I15" i="40"/>
  <c r="H15" i="40"/>
  <c r="G15" i="40"/>
  <c r="F15" i="40"/>
  <c r="E15" i="40"/>
  <c r="D15" i="40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M9" i="40"/>
  <c r="L9" i="40"/>
  <c r="K9" i="40"/>
  <c r="J9" i="40"/>
  <c r="I9" i="40"/>
  <c r="H9" i="40"/>
  <c r="G9" i="40"/>
  <c r="F9" i="40"/>
  <c r="E9" i="40"/>
  <c r="D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G21" i="40" s="1"/>
  <c r="F5" i="40"/>
  <c r="E5" i="40"/>
  <c r="D5" i="40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/>
  <c r="M19" i="39"/>
  <c r="L19" i="39"/>
  <c r="K19" i="39"/>
  <c r="J19" i="39"/>
  <c r="I19" i="39"/>
  <c r="H19" i="39"/>
  <c r="G19" i="39"/>
  <c r="F19" i="39"/>
  <c r="E19" i="39"/>
  <c r="D19" i="39"/>
  <c r="N19" i="39" s="1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N14" i="39"/>
  <c r="O14" i="39" s="1"/>
  <c r="M13" i="39"/>
  <c r="L13" i="39"/>
  <c r="K13" i="39"/>
  <c r="J13" i="39"/>
  <c r="J25" i="39" s="1"/>
  <c r="I13" i="39"/>
  <c r="H13" i="39"/>
  <c r="G13" i="39"/>
  <c r="F13" i="39"/>
  <c r="E13" i="39"/>
  <c r="D13" i="39"/>
  <c r="N13" i="39" s="1"/>
  <c r="O13" i="39" s="1"/>
  <c r="N12" i="39"/>
  <c r="O12" i="39" s="1"/>
  <c r="N11" i="39"/>
  <c r="O11" i="39" s="1"/>
  <c r="M10" i="39"/>
  <c r="L10" i="39"/>
  <c r="K10" i="39"/>
  <c r="J10" i="39"/>
  <c r="I10" i="39"/>
  <c r="I25" i="39" s="1"/>
  <c r="H10" i="39"/>
  <c r="G10" i="39"/>
  <c r="F10" i="39"/>
  <c r="E10" i="39"/>
  <c r="D10" i="39"/>
  <c r="N9" i="39"/>
  <c r="O9" i="39" s="1"/>
  <c r="N8" i="39"/>
  <c r="O8" i="39"/>
  <c r="N7" i="39"/>
  <c r="O7" i="39" s="1"/>
  <c r="N6" i="39"/>
  <c r="O6" i="39" s="1"/>
  <c r="M5" i="39"/>
  <c r="L5" i="39"/>
  <c r="K5" i="39"/>
  <c r="K25" i="39" s="1"/>
  <c r="J5" i="39"/>
  <c r="I5" i="39"/>
  <c r="H5" i="39"/>
  <c r="G5" i="39"/>
  <c r="F5" i="39"/>
  <c r="E5" i="39"/>
  <c r="D5" i="39"/>
  <c r="D25" i="39" s="1"/>
  <c r="N23" i="38"/>
  <c r="O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 s="1"/>
  <c r="M16" i="38"/>
  <c r="M24" i="38" s="1"/>
  <c r="L16" i="38"/>
  <c r="K16" i="38"/>
  <c r="J16" i="38"/>
  <c r="I16" i="38"/>
  <c r="H16" i="38"/>
  <c r="G16" i="38"/>
  <c r="F16" i="38"/>
  <c r="E16" i="38"/>
  <c r="D16" i="38"/>
  <c r="N15" i="38"/>
  <c r="O15" i="38"/>
  <c r="N14" i="38"/>
  <c r="O14" i="38" s="1"/>
  <c r="M13" i="38"/>
  <c r="L13" i="38"/>
  <c r="K13" i="38"/>
  <c r="K24" i="38" s="1"/>
  <c r="J13" i="38"/>
  <c r="I13" i="38"/>
  <c r="H13" i="38"/>
  <c r="G13" i="38"/>
  <c r="F13" i="38"/>
  <c r="E13" i="38"/>
  <c r="D13" i="38"/>
  <c r="D24" i="38" s="1"/>
  <c r="N12" i="38"/>
  <c r="O12" i="38"/>
  <c r="N11" i="38"/>
  <c r="O11" i="38" s="1"/>
  <c r="M10" i="38"/>
  <c r="L10" i="38"/>
  <c r="K10" i="38"/>
  <c r="J10" i="38"/>
  <c r="I10" i="38"/>
  <c r="H10" i="38"/>
  <c r="H24" i="38" s="1"/>
  <c r="G10" i="38"/>
  <c r="F10" i="38"/>
  <c r="E10" i="38"/>
  <c r="E24" i="38" s="1"/>
  <c r="D10" i="38"/>
  <c r="N10" i="38" s="1"/>
  <c r="O10" i="38" s="1"/>
  <c r="N9" i="38"/>
  <c r="O9" i="38" s="1"/>
  <c r="N8" i="38"/>
  <c r="O8" i="38" s="1"/>
  <c r="N7" i="38"/>
  <c r="O7" i="38" s="1"/>
  <c r="N6" i="38"/>
  <c r="O6" i="38" s="1"/>
  <c r="M5" i="38"/>
  <c r="L5" i="38"/>
  <c r="N5" i="38" s="1"/>
  <c r="O5" i="38" s="1"/>
  <c r="K5" i="38"/>
  <c r="J5" i="38"/>
  <c r="I5" i="38"/>
  <c r="I24" i="38" s="1"/>
  <c r="H5" i="38"/>
  <c r="G5" i="38"/>
  <c r="F5" i="38"/>
  <c r="E5" i="38"/>
  <c r="D5" i="38"/>
  <c r="N23" i="37"/>
  <c r="O23" i="37" s="1"/>
  <c r="M22" i="37"/>
  <c r="L22" i="37"/>
  <c r="K22" i="37"/>
  <c r="J22" i="37"/>
  <c r="I22" i="37"/>
  <c r="H22" i="37"/>
  <c r="G22" i="37"/>
  <c r="N22" i="37" s="1"/>
  <c r="O22" i="37" s="1"/>
  <c r="F22" i="37"/>
  <c r="E22" i="37"/>
  <c r="D22" i="37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N19" i="37" s="1"/>
  <c r="O19" i="37" s="1"/>
  <c r="D19" i="37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M15" i="37"/>
  <c r="L15" i="37"/>
  <c r="K15" i="37"/>
  <c r="J15" i="37"/>
  <c r="I15" i="37"/>
  <c r="H15" i="37"/>
  <c r="G15" i="37"/>
  <c r="F15" i="37"/>
  <c r="E15" i="37"/>
  <c r="N15" i="37" s="1"/>
  <c r="O15" i="37" s="1"/>
  <c r="D15" i="37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D24" i="37" s="1"/>
  <c r="N11" i="37"/>
  <c r="O11" i="37"/>
  <c r="N10" i="37"/>
  <c r="O10" i="37"/>
  <c r="M9" i="37"/>
  <c r="L9" i="37"/>
  <c r="K9" i="37"/>
  <c r="J9" i="37"/>
  <c r="I9" i="37"/>
  <c r="H9" i="37"/>
  <c r="G9" i="37"/>
  <c r="F9" i="37"/>
  <c r="F24" i="37" s="1"/>
  <c r="E9" i="37"/>
  <c r="D9" i="37"/>
  <c r="N8" i="37"/>
  <c r="O8" i="37"/>
  <c r="N7" i="37"/>
  <c r="O7" i="37" s="1"/>
  <c r="N6" i="37"/>
  <c r="O6" i="37" s="1"/>
  <c r="M5" i="37"/>
  <c r="L5" i="37"/>
  <c r="K5" i="37"/>
  <c r="K24" i="37" s="1"/>
  <c r="J5" i="37"/>
  <c r="J24" i="37" s="1"/>
  <c r="I5" i="37"/>
  <c r="H5" i="37"/>
  <c r="G5" i="37"/>
  <c r="F5" i="37"/>
  <c r="E5" i="37"/>
  <c r="D5" i="37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D23" i="36" s="1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M10" i="36"/>
  <c r="L10" i="36"/>
  <c r="K10" i="36"/>
  <c r="K23" i="36" s="1"/>
  <c r="J10" i="36"/>
  <c r="I10" i="36"/>
  <c r="H10" i="36"/>
  <c r="G10" i="36"/>
  <c r="F10" i="36"/>
  <c r="E10" i="36"/>
  <c r="D10" i="36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J23" i="36" s="1"/>
  <c r="I5" i="36"/>
  <c r="I23" i="36" s="1"/>
  <c r="H5" i="36"/>
  <c r="G5" i="36"/>
  <c r="F5" i="36"/>
  <c r="N5" i="36" s="1"/>
  <c r="O5" i="36" s="1"/>
  <c r="F23" i="36"/>
  <c r="E5" i="36"/>
  <c r="D5" i="36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6" i="35" s="1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M10" i="35"/>
  <c r="L10" i="35"/>
  <c r="K10" i="35"/>
  <c r="J10" i="35"/>
  <c r="I10" i="35"/>
  <c r="H10" i="35"/>
  <c r="H19" i="35" s="1"/>
  <c r="G10" i="35"/>
  <c r="F10" i="35"/>
  <c r="N10" i="35" s="1"/>
  <c r="O10" i="35" s="1"/>
  <c r="E10" i="35"/>
  <c r="D10" i="35"/>
  <c r="N9" i="35"/>
  <c r="O9" i="35" s="1"/>
  <c r="N8" i="35"/>
  <c r="O8" i="35" s="1"/>
  <c r="N7" i="35"/>
  <c r="O7" i="35" s="1"/>
  <c r="N6" i="35"/>
  <c r="O6" i="35"/>
  <c r="M5" i="35"/>
  <c r="M19" i="35" s="1"/>
  <c r="L5" i="35"/>
  <c r="K5" i="35"/>
  <c r="J5" i="35"/>
  <c r="I5" i="35"/>
  <c r="H5" i="35"/>
  <c r="G5" i="35"/>
  <c r="G19" i="35"/>
  <c r="F5" i="35"/>
  <c r="E5" i="35"/>
  <c r="N5" i="35" s="1"/>
  <c r="O5" i="35" s="1"/>
  <c r="E19" i="35"/>
  <c r="D5" i="35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 s="1"/>
  <c r="N16" i="34"/>
  <c r="O16" i="34"/>
  <c r="N15" i="34"/>
  <c r="O15" i="34"/>
  <c r="M14" i="34"/>
  <c r="L14" i="34"/>
  <c r="K14" i="34"/>
  <c r="J14" i="34"/>
  <c r="I14" i="34"/>
  <c r="H14" i="34"/>
  <c r="G14" i="34"/>
  <c r="F14" i="34"/>
  <c r="E14" i="34"/>
  <c r="D14" i="34"/>
  <c r="N14" i="34" s="1"/>
  <c r="O14" i="34" s="1"/>
  <c r="N13" i="34"/>
  <c r="O13" i="34" s="1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N10" i="34"/>
  <c r="O10" i="34"/>
  <c r="M9" i="34"/>
  <c r="L9" i="34"/>
  <c r="K9" i="34"/>
  <c r="J9" i="34"/>
  <c r="I9" i="34"/>
  <c r="H9" i="34"/>
  <c r="G9" i="34"/>
  <c r="F9" i="34"/>
  <c r="E9" i="34"/>
  <c r="D9" i="34"/>
  <c r="N9" i="34" s="1"/>
  <c r="O9" i="34" s="1"/>
  <c r="N8" i="34"/>
  <c r="O8" i="34"/>
  <c r="N7" i="34"/>
  <c r="O7" i="34" s="1"/>
  <c r="N6" i="34"/>
  <c r="O6" i="34" s="1"/>
  <c r="M5" i="34"/>
  <c r="M20" i="34" s="1"/>
  <c r="L5" i="34"/>
  <c r="K5" i="34"/>
  <c r="K20" i="34" s="1"/>
  <c r="J5" i="34"/>
  <c r="J20" i="34" s="1"/>
  <c r="I5" i="34"/>
  <c r="H5" i="34"/>
  <c r="G5" i="34"/>
  <c r="F5" i="34"/>
  <c r="F20" i="34" s="1"/>
  <c r="E5" i="34"/>
  <c r="D5" i="34"/>
  <c r="D20" i="34" s="1"/>
  <c r="E19" i="33"/>
  <c r="F19" i="33"/>
  <c r="G19" i="33"/>
  <c r="H19" i="33"/>
  <c r="I19" i="33"/>
  <c r="J19" i="33"/>
  <c r="K19" i="33"/>
  <c r="L19" i="33"/>
  <c r="L23" i="33" s="1"/>
  <c r="M19" i="33"/>
  <c r="E17" i="33"/>
  <c r="F17" i="33"/>
  <c r="G17" i="33"/>
  <c r="H17" i="33"/>
  <c r="I17" i="33"/>
  <c r="J17" i="33"/>
  <c r="K17" i="33"/>
  <c r="L17" i="33"/>
  <c r="M17" i="33"/>
  <c r="E13" i="33"/>
  <c r="F13" i="33"/>
  <c r="G13" i="33"/>
  <c r="H13" i="33"/>
  <c r="I13" i="33"/>
  <c r="J13" i="33"/>
  <c r="K13" i="33"/>
  <c r="L13" i="33"/>
  <c r="M13" i="33"/>
  <c r="E10" i="33"/>
  <c r="F10" i="33"/>
  <c r="F23" i="33" s="1"/>
  <c r="G10" i="33"/>
  <c r="H10" i="33"/>
  <c r="I10" i="33"/>
  <c r="I23" i="33" s="1"/>
  <c r="J10" i="33"/>
  <c r="K10" i="33"/>
  <c r="L10" i="33"/>
  <c r="M10" i="33"/>
  <c r="E5" i="33"/>
  <c r="E23" i="33" s="1"/>
  <c r="F5" i="33"/>
  <c r="G5" i="33"/>
  <c r="H5" i="33"/>
  <c r="I5" i="33"/>
  <c r="J5" i="33"/>
  <c r="K5" i="33"/>
  <c r="L5" i="33"/>
  <c r="M5" i="33"/>
  <c r="M23" i="33" s="1"/>
  <c r="D19" i="33"/>
  <c r="D17" i="33"/>
  <c r="D13" i="33"/>
  <c r="D10" i="33"/>
  <c r="D5" i="33"/>
  <c r="N5" i="33" s="1"/>
  <c r="O5" i="33" s="1"/>
  <c r="N20" i="33"/>
  <c r="O20" i="33"/>
  <c r="N21" i="33"/>
  <c r="O21" i="33"/>
  <c r="N22" i="33"/>
  <c r="O22" i="33"/>
  <c r="N18" i="33"/>
  <c r="O18" i="33" s="1"/>
  <c r="N12" i="33"/>
  <c r="O12" i="33" s="1"/>
  <c r="N7" i="33"/>
  <c r="O7" i="33" s="1"/>
  <c r="N8" i="33"/>
  <c r="O8" i="33"/>
  <c r="N9" i="33"/>
  <c r="O9" i="33"/>
  <c r="N6" i="33"/>
  <c r="O6" i="33"/>
  <c r="N14" i="33"/>
  <c r="O14" i="33" s="1"/>
  <c r="N15" i="33"/>
  <c r="O15" i="33" s="1"/>
  <c r="N16" i="33"/>
  <c r="O16" i="33" s="1"/>
  <c r="N11" i="33"/>
  <c r="O11" i="33"/>
  <c r="O20" i="47"/>
  <c r="P20" i="47" s="1"/>
  <c r="N16" i="36" l="1"/>
  <c r="O16" i="36" s="1"/>
  <c r="H24" i="37"/>
  <c r="L25" i="39"/>
  <c r="N22" i="42"/>
  <c r="O22" i="42" s="1"/>
  <c r="F28" i="43"/>
  <c r="N15" i="44"/>
  <c r="O15" i="44" s="1"/>
  <c r="J29" i="47"/>
  <c r="L20" i="34"/>
  <c r="F19" i="35"/>
  <c r="G23" i="36"/>
  <c r="N23" i="36" s="1"/>
  <c r="O23" i="36" s="1"/>
  <c r="I24" i="37"/>
  <c r="F24" i="38"/>
  <c r="N24" i="38" s="1"/>
  <c r="O24" i="38" s="1"/>
  <c r="L24" i="38"/>
  <c r="M25" i="39"/>
  <c r="K29" i="42"/>
  <c r="G28" i="43"/>
  <c r="N28" i="43" s="1"/>
  <c r="O28" i="43" s="1"/>
  <c r="J28" i="43"/>
  <c r="D28" i="44"/>
  <c r="K29" i="47"/>
  <c r="O12" i="47"/>
  <c r="P12" i="47" s="1"/>
  <c r="N19" i="33"/>
  <c r="O19" i="33" s="1"/>
  <c r="N11" i="34"/>
  <c r="O11" i="34" s="1"/>
  <c r="N10" i="36"/>
  <c r="O10" i="36" s="1"/>
  <c r="I28" i="43"/>
  <c r="N11" i="43"/>
  <c r="O11" i="43" s="1"/>
  <c r="G24" i="37"/>
  <c r="H28" i="43"/>
  <c r="N11" i="45"/>
  <c r="O11" i="45" s="1"/>
  <c r="K23" i="33"/>
  <c r="J19" i="35"/>
  <c r="L23" i="36"/>
  <c r="N9" i="40"/>
  <c r="O9" i="40" s="1"/>
  <c r="G24" i="41"/>
  <c r="M28" i="43"/>
  <c r="J28" i="44"/>
  <c r="E28" i="44"/>
  <c r="G28" i="45"/>
  <c r="N18" i="34"/>
  <c r="O18" i="34" s="1"/>
  <c r="K19" i="35"/>
  <c r="H24" i="41"/>
  <c r="K28" i="44"/>
  <c r="N20" i="44"/>
  <c r="O20" i="44" s="1"/>
  <c r="H28" i="45"/>
  <c r="N22" i="45"/>
  <c r="O22" i="45" s="1"/>
  <c r="D28" i="46"/>
  <c r="I28" i="46"/>
  <c r="E28" i="45"/>
  <c r="N22" i="39"/>
  <c r="O22" i="39" s="1"/>
  <c r="N5" i="39"/>
  <c r="O5" i="39" s="1"/>
  <c r="L19" i="35"/>
  <c r="M23" i="36"/>
  <c r="N13" i="36"/>
  <c r="O13" i="36" s="1"/>
  <c r="G24" i="38"/>
  <c r="I24" i="41"/>
  <c r="L29" i="42"/>
  <c r="N5" i="44"/>
  <c r="O5" i="44" s="1"/>
  <c r="I28" i="45"/>
  <c r="E28" i="46"/>
  <c r="N26" i="46"/>
  <c r="O26" i="46" s="1"/>
  <c r="I28" i="44"/>
  <c r="H23" i="33"/>
  <c r="D21" i="40"/>
  <c r="N5" i="41"/>
  <c r="O5" i="41" s="1"/>
  <c r="N25" i="42"/>
  <c r="O25" i="42" s="1"/>
  <c r="M28" i="44"/>
  <c r="J28" i="45"/>
  <c r="F28" i="46"/>
  <c r="L28" i="43"/>
  <c r="D23" i="33"/>
  <c r="N23" i="33" s="1"/>
  <c r="O23" i="33" s="1"/>
  <c r="N18" i="36"/>
  <c r="O18" i="36" s="1"/>
  <c r="N5" i="46"/>
  <c r="O5" i="46" s="1"/>
  <c r="J28" i="46"/>
  <c r="N13" i="33"/>
  <c r="O13" i="33" s="1"/>
  <c r="E20" i="34"/>
  <c r="N20" i="34" s="1"/>
  <c r="O20" i="34" s="1"/>
  <c r="N16" i="38"/>
  <c r="O16" i="38" s="1"/>
  <c r="G25" i="39"/>
  <c r="N17" i="39"/>
  <c r="O17" i="39" s="1"/>
  <c r="M24" i="41"/>
  <c r="K28" i="46"/>
  <c r="O27" i="47"/>
  <c r="P27" i="47" s="1"/>
  <c r="L24" i="37"/>
  <c r="O23" i="47"/>
  <c r="P23" i="47" s="1"/>
  <c r="I19" i="35"/>
  <c r="F24" i="41"/>
  <c r="G23" i="33"/>
  <c r="N29" i="47"/>
  <c r="N17" i="37"/>
  <c r="O17" i="37" s="1"/>
  <c r="H25" i="39"/>
  <c r="D29" i="42"/>
  <c r="N29" i="42" s="1"/>
  <c r="O29" i="42" s="1"/>
  <c r="N21" i="43"/>
  <c r="O21" i="43" s="1"/>
  <c r="N11" i="46"/>
  <c r="O11" i="46" s="1"/>
  <c r="M24" i="37"/>
  <c r="N24" i="37" s="1"/>
  <c r="O24" i="37" s="1"/>
  <c r="E24" i="41"/>
  <c r="N24" i="41" s="1"/>
  <c r="O24" i="41" s="1"/>
  <c r="J23" i="33"/>
  <c r="N21" i="36"/>
  <c r="O21" i="36" s="1"/>
  <c r="N9" i="37"/>
  <c r="O9" i="37" s="1"/>
  <c r="E25" i="39"/>
  <c r="N25" i="39" s="1"/>
  <c r="O25" i="39" s="1"/>
  <c r="E21" i="40"/>
  <c r="K24" i="41"/>
  <c r="L24" i="41"/>
  <c r="F25" i="39"/>
  <c r="H21" i="40"/>
  <c r="E29" i="42"/>
  <c r="N15" i="45"/>
  <c r="O15" i="45" s="1"/>
  <c r="E29" i="47"/>
  <c r="N15" i="46"/>
  <c r="O15" i="46" s="1"/>
  <c r="K28" i="43"/>
  <c r="F28" i="45"/>
  <c r="D19" i="35"/>
  <c r="G28" i="46"/>
  <c r="N5" i="40"/>
  <c r="O5" i="40" s="1"/>
  <c r="N5" i="37"/>
  <c r="O5" i="37" s="1"/>
  <c r="J24" i="38"/>
  <c r="N10" i="39"/>
  <c r="O10" i="39" s="1"/>
  <c r="I21" i="40"/>
  <c r="F29" i="42"/>
  <c r="N12" i="42"/>
  <c r="O12" i="42" s="1"/>
  <c r="L28" i="46"/>
  <c r="F29" i="47"/>
  <c r="H23" i="36"/>
  <c r="K28" i="45"/>
  <c r="E23" i="36"/>
  <c r="J21" i="40"/>
  <c r="G29" i="42"/>
  <c r="N25" i="43"/>
  <c r="O25" i="43" s="1"/>
  <c r="N11" i="44"/>
  <c r="O11" i="44" s="1"/>
  <c r="N20" i="45"/>
  <c r="O20" i="45" s="1"/>
  <c r="N26" i="45"/>
  <c r="O26" i="45" s="1"/>
  <c r="M28" i="46"/>
  <c r="G29" i="47"/>
  <c r="O29" i="47" s="1"/>
  <c r="P29" i="47" s="1"/>
  <c r="N10" i="33"/>
  <c r="O10" i="33" s="1"/>
  <c r="N15" i="43"/>
  <c r="O15" i="43" s="1"/>
  <c r="O15" i="47"/>
  <c r="P15" i="47" s="1"/>
  <c r="N17" i="33"/>
  <c r="O17" i="33" s="1"/>
  <c r="N5" i="34"/>
  <c r="O5" i="34" s="1"/>
  <c r="I20" i="34"/>
  <c r="N21" i="38"/>
  <c r="O21" i="38" s="1"/>
  <c r="K21" i="40"/>
  <c r="N12" i="40"/>
  <c r="O12" i="40" s="1"/>
  <c r="H29" i="42"/>
  <c r="D28" i="43"/>
  <c r="H29" i="47"/>
  <c r="O29" i="48"/>
  <c r="P29" i="48" s="1"/>
  <c r="N19" i="35"/>
  <c r="O19" i="35" s="1"/>
  <c r="N5" i="43"/>
  <c r="O5" i="43" s="1"/>
  <c r="N20" i="42"/>
  <c r="O20" i="42" s="1"/>
  <c r="H20" i="34"/>
  <c r="F21" i="40"/>
  <c r="L21" i="40"/>
  <c r="F28" i="44"/>
  <c r="N28" i="44" s="1"/>
  <c r="O28" i="44" s="1"/>
  <c r="D28" i="45"/>
  <c r="N28" i="45" s="1"/>
  <c r="O28" i="45" s="1"/>
  <c r="H28" i="46"/>
  <c r="N5" i="42"/>
  <c r="O5" i="42" s="1"/>
  <c r="G20" i="34"/>
  <c r="O5" i="47"/>
  <c r="P5" i="47" s="1"/>
  <c r="N12" i="37"/>
  <c r="O12" i="37" s="1"/>
  <c r="N13" i="35"/>
  <c r="O13" i="35" s="1"/>
  <c r="N13" i="38"/>
  <c r="O13" i="38" s="1"/>
  <c r="J24" i="41"/>
  <c r="L28" i="44"/>
  <c r="E24" i="37"/>
  <c r="N21" i="40" l="1"/>
  <c r="O21" i="40" s="1"/>
  <c r="N28" i="46"/>
  <c r="O28" i="46" s="1"/>
</calcChain>
</file>

<file path=xl/sharedStrings.xml><?xml version="1.0" encoding="utf-8"?>
<sst xmlns="http://schemas.openxmlformats.org/spreadsheetml/2006/main" count="707" uniqueCount="97">
  <si>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</si>
  <si>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</si>
  <si>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</si>
  <si>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</si>
  <si>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</si>
  <si>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</si>
  <si>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</si>
  <si>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</si>
  <si>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</si>
  <si>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</si>
  <si>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</si>
  <si>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</si>
  <si>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</si>
  <si>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</si>
  <si>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</si>
  <si>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</si>
  <si>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</si>
  <si>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</si>
  <si>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</si>
  <si>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</si>
  <si>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</si>
  <si>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</si>
  <si>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Other General Government Services</t>
  </si>
  <si>
    <t>Public Safety</t>
  </si>
  <si>
    <t>Law Enforcement</t>
  </si>
  <si>
    <t>Fire Control</t>
  </si>
  <si>
    <t>Physical Environment</t>
  </si>
  <si>
    <t>Water Utility Services</t>
  </si>
  <si>
    <t>Garbage / Solid Waste Control Services</t>
  </si>
  <si>
    <t>Sewer / Wastewater Services</t>
  </si>
  <si>
    <t>Transportation</t>
  </si>
  <si>
    <t>Road and Street Facilities</t>
  </si>
  <si>
    <t>Culture / Recreation</t>
  </si>
  <si>
    <t>Parks and Recreation</t>
  </si>
  <si>
    <t>Charter Schools</t>
  </si>
  <si>
    <t>Other Culture / Recreation</t>
  </si>
  <si>
    <t>2009 Municipal Population:</t>
  </si>
  <si>
    <t>Oakland Expenditures Reported by Account Code and Fund Type</t>
  </si>
  <si>
    <t>Local Fiscal Year Ended September 30, 2010</t>
  </si>
  <si>
    <t>Other Uses and Non-Operating</t>
  </si>
  <si>
    <t>Inter-Fund Group Transfers Out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</si>
  <si>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</si>
  <si>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</si>
  <si>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</si>
  <si>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</si>
  <si>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</si>
  <si>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</si>
  <si>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</si>
  <si>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Economic Environment</t>
  </si>
  <si>
    <t>Other Economic Environment</t>
  </si>
  <si>
    <t>2008 Municipal Population:</t>
  </si>
  <si>
    <t>Local Fiscal Year Ended September 30, 2013</t>
  </si>
  <si>
    <t>Payment to Refunded Bond Escrow Agent</t>
  </si>
  <si>
    <t>2013 Municipal Population:</t>
  </si>
  <si>
    <t>Local Fiscal Year Ended September 30, 2014</t>
  </si>
  <si>
    <t>Other General Government</t>
  </si>
  <si>
    <t>Garbage / Solid Waste</t>
  </si>
  <si>
    <t>Road / Street Facilities</t>
  </si>
  <si>
    <t>Other Uses</t>
  </si>
  <si>
    <t>Interfund Transfers Out</t>
  </si>
  <si>
    <t>Other Non-Operating Disbursements</t>
  </si>
  <si>
    <t>2014 Municipal Population:</t>
  </si>
  <si>
    <t>Local Fiscal Year Ended September 30, 2007</t>
  </si>
  <si>
    <t>Housing and Urban Development</t>
  </si>
  <si>
    <t>2007 Municipal Population:</t>
  </si>
  <si>
    <t>Local Fiscal Year Ended September 30, 2015</t>
  </si>
  <si>
    <t>Comprehensive Planning</t>
  </si>
  <si>
    <t>Protective Inspections</t>
  </si>
  <si>
    <t>2015 Municipal Population:</t>
  </si>
  <si>
    <t>Local Fiscal Year Ended September 30, 2016</t>
  </si>
  <si>
    <t>Executive</t>
  </si>
  <si>
    <t>Capital Lease Acquisitions</t>
  </si>
  <si>
    <t>2016 Municipal Population:</t>
  </si>
  <si>
    <t>Local Fiscal Year Ended September 30, 2017</t>
  </si>
  <si>
    <t>Other Transportation</t>
  </si>
  <si>
    <t>Parks / Recreation</t>
  </si>
  <si>
    <t>2017 Municipal Population:</t>
  </si>
  <si>
    <t>Local Fiscal Year Ended September 30, 2018</t>
  </si>
  <si>
    <t>Flood Control / Stormwater Control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</si>
  <si>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</si>
  <si>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</si>
  <si>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</si>
  <si>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</si>
  <si>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</si>
  <si>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</si>
  <si>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</si>
  <si>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</si>
  <si>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</si>
  <si>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Flood Control / Stormwater Management</t>
  </si>
  <si>
    <t>Other Transportation Systems / Services</t>
  </si>
  <si>
    <t>Inter-fund Group Transfers Out</t>
  </si>
  <si>
    <t>2021 Municipal Population:</t>
  </si>
  <si>
    <t>Local Fiscal Year Ended September 30, 2022</t>
  </si>
  <si>
    <t>Other Physical Environment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</si>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</sst>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EFF17-F70A-46FE-8C9D-6C1FA08A2843}">
  <sheetPr>
    <pageSetUpPr fitToPage="1"/>
  </sheetPr>
  <dimension ref="A1:ED34"/>
  <sheetViews>
    <sheetView tabSelected="1" workbookViewId="0">
      <pane ySplit="1" topLeftCell="A2" activePane="bottomLeft" state="frozen"/>
      <selection pane="bottomLeft"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37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95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85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86</v>
      </c>
      <c r="N4" s="98" t="s">
        <v>5</v>
      </c>
      <c r="O4" s="98" t="s">
        <v>87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SUM(D6:D11)</f>
        <v>4510525</v>
      </c>
      <c r="E5" s="103">
        <f>SUM(E6:E11)</f>
        <v>154928</v>
      </c>
      <c r="F5" s="103">
        <f>SUM(F6:F11)</f>
        <v>0</v>
      </c>
      <c r="G5" s="103">
        <f>SUM(G6:G11)</f>
        <v>0</v>
      </c>
      <c r="H5" s="103">
        <f>SUM(H6:H11)</f>
        <v>0</v>
      </c>
      <c r="I5" s="103">
        <f>SUM(I6:I11)</f>
        <v>0</v>
      </c>
      <c r="J5" s="103">
        <f>SUM(J6:J11)</f>
        <v>0</v>
      </c>
      <c r="K5" s="103">
        <f>SUM(K6:K11)</f>
        <v>0</v>
      </c>
      <c r="L5" s="103">
        <f>SUM(L6:L11)</f>
        <v>0</v>
      </c>
      <c r="M5" s="103">
        <f>SUM(M6:M11)</f>
        <v>0</v>
      </c>
      <c r="N5" s="103">
        <f>SUM(N6:N11)</f>
        <v>0</v>
      </c>
      <c r="O5" s="104">
        <f>SUM(D5:N5)</f>
        <v>4665453</v>
      </c>
      <c r="P5" s="105">
        <f>(O5/P$32)</f>
        <v>863.65290633098857</v>
      </c>
      <c r="Q5" s="106"/>
    </row>
    <row r="6" spans="1:134">
      <c r="A6" s="108"/>
      <c r="B6" s="109">
        <v>511</v>
      </c>
      <c r="C6" s="110" t="s">
        <v>19</v>
      </c>
      <c r="D6" s="111">
        <v>869906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869906</v>
      </c>
      <c r="P6" s="112">
        <f>(O6/P$32)</f>
        <v>161.03406145871898</v>
      </c>
      <c r="Q6" s="113"/>
    </row>
    <row r="7" spans="1:134">
      <c r="A7" s="108"/>
      <c r="B7" s="109">
        <v>512</v>
      </c>
      <c r="C7" s="110" t="s">
        <v>70</v>
      </c>
      <c r="D7" s="111">
        <v>146826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1" si="0">SUM(D7:N7)</f>
        <v>146826</v>
      </c>
      <c r="P7" s="112">
        <f>(O7/P$32)</f>
        <v>27.17993335801555</v>
      </c>
      <c r="Q7" s="113"/>
    </row>
    <row r="8" spans="1:134">
      <c r="A8" s="108"/>
      <c r="B8" s="109">
        <v>513</v>
      </c>
      <c r="C8" s="110" t="s">
        <v>20</v>
      </c>
      <c r="D8" s="111">
        <v>2551903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2551903</v>
      </c>
      <c r="P8" s="112">
        <f>(O8/P$32)</f>
        <v>472.39966679007773</v>
      </c>
      <c r="Q8" s="113"/>
    </row>
    <row r="9" spans="1:134">
      <c r="A9" s="108"/>
      <c r="B9" s="109">
        <v>514</v>
      </c>
      <c r="C9" s="110" t="s">
        <v>21</v>
      </c>
      <c r="D9" s="111">
        <v>50532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50532</v>
      </c>
      <c r="P9" s="112">
        <f>(O9/P$32)</f>
        <v>9.3543132173269168</v>
      </c>
      <c r="Q9" s="113"/>
    </row>
    <row r="10" spans="1:134">
      <c r="A10" s="108"/>
      <c r="B10" s="109">
        <v>515</v>
      </c>
      <c r="C10" s="110" t="s">
        <v>66</v>
      </c>
      <c r="D10" s="111">
        <v>891358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891358</v>
      </c>
      <c r="P10" s="112">
        <f>(O10/P$32)</f>
        <v>165.00518326545725</v>
      </c>
      <c r="Q10" s="113"/>
    </row>
    <row r="11" spans="1:134">
      <c r="A11" s="108"/>
      <c r="B11" s="109">
        <v>519</v>
      </c>
      <c r="C11" s="110" t="s">
        <v>22</v>
      </c>
      <c r="D11" s="111">
        <v>0</v>
      </c>
      <c r="E11" s="111">
        <v>154928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154928</v>
      </c>
      <c r="P11" s="112">
        <f>(O11/P$32)</f>
        <v>28.679748241392076</v>
      </c>
      <c r="Q11" s="113"/>
    </row>
    <row r="12" spans="1:134" ht="15.75">
      <c r="A12" s="114" t="s">
        <v>23</v>
      </c>
      <c r="B12" s="115"/>
      <c r="C12" s="116"/>
      <c r="D12" s="117">
        <f>SUM(D13:D14)</f>
        <v>3587717</v>
      </c>
      <c r="E12" s="117">
        <f>SUM(E13:E14)</f>
        <v>107793</v>
      </c>
      <c r="F12" s="117">
        <f>SUM(F13:F14)</f>
        <v>0</v>
      </c>
      <c r="G12" s="117">
        <f>SUM(G13:G14)</f>
        <v>0</v>
      </c>
      <c r="H12" s="117">
        <f>SUM(H13:H14)</f>
        <v>0</v>
      </c>
      <c r="I12" s="117">
        <f>SUM(I13:I14)</f>
        <v>0</v>
      </c>
      <c r="J12" s="117">
        <f>SUM(J13:J14)</f>
        <v>0</v>
      </c>
      <c r="K12" s="117">
        <f>SUM(K13:K14)</f>
        <v>0</v>
      </c>
      <c r="L12" s="117">
        <f>SUM(L13:L14)</f>
        <v>0</v>
      </c>
      <c r="M12" s="117">
        <f>SUM(M13:M14)</f>
        <v>0</v>
      </c>
      <c r="N12" s="117">
        <f>SUM(N13:N14)</f>
        <v>0</v>
      </c>
      <c r="O12" s="118">
        <f>SUM(D12:N12)</f>
        <v>3695510</v>
      </c>
      <c r="P12" s="119">
        <f>(O12/P$32)</f>
        <v>684.10033320992227</v>
      </c>
      <c r="Q12" s="120"/>
    </row>
    <row r="13" spans="1:134">
      <c r="A13" s="108"/>
      <c r="B13" s="109">
        <v>521</v>
      </c>
      <c r="C13" s="110" t="s">
        <v>24</v>
      </c>
      <c r="D13" s="111">
        <v>2301397</v>
      </c>
      <c r="E13" s="111">
        <v>107793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>SUM(D13:N13)</f>
        <v>2409190</v>
      </c>
      <c r="P13" s="112">
        <f>(O13/P$32)</f>
        <v>445.98111810440577</v>
      </c>
      <c r="Q13" s="113"/>
    </row>
    <row r="14" spans="1:134">
      <c r="A14" s="108"/>
      <c r="B14" s="109">
        <v>522</v>
      </c>
      <c r="C14" s="110" t="s">
        <v>25</v>
      </c>
      <c r="D14" s="111">
        <v>1286320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ref="O14" si="1">SUM(D14:N14)</f>
        <v>1286320</v>
      </c>
      <c r="P14" s="112">
        <f>(O14/P$32)</f>
        <v>238.11921510551647</v>
      </c>
      <c r="Q14" s="113"/>
    </row>
    <row r="15" spans="1:134" ht="15.75">
      <c r="A15" s="114" t="s">
        <v>26</v>
      </c>
      <c r="B15" s="115"/>
      <c r="C15" s="116"/>
      <c r="D15" s="117">
        <f>SUM(D16:D20)</f>
        <v>121235</v>
      </c>
      <c r="E15" s="117">
        <f>SUM(E16:E20)</f>
        <v>0</v>
      </c>
      <c r="F15" s="117">
        <f>SUM(F16:F20)</f>
        <v>0</v>
      </c>
      <c r="G15" s="117">
        <f>SUM(G16:G20)</f>
        <v>0</v>
      </c>
      <c r="H15" s="117">
        <f>SUM(H16:H20)</f>
        <v>0</v>
      </c>
      <c r="I15" s="117">
        <f>SUM(I16:I20)</f>
        <v>2423633</v>
      </c>
      <c r="J15" s="117">
        <f>SUM(J16:J20)</f>
        <v>0</v>
      </c>
      <c r="K15" s="117">
        <f>SUM(K16:K20)</f>
        <v>0</v>
      </c>
      <c r="L15" s="117">
        <f>SUM(L16:L20)</f>
        <v>0</v>
      </c>
      <c r="M15" s="117">
        <f>SUM(M16:M20)</f>
        <v>0</v>
      </c>
      <c r="N15" s="117">
        <f>SUM(N16:N20)</f>
        <v>0</v>
      </c>
      <c r="O15" s="118">
        <f>SUM(D15:N15)</f>
        <v>2544868</v>
      </c>
      <c r="P15" s="119">
        <f>(O15/P$32)</f>
        <v>471.09737134394669</v>
      </c>
      <c r="Q15" s="120"/>
    </row>
    <row r="16" spans="1:134">
      <c r="A16" s="108"/>
      <c r="B16" s="109">
        <v>533</v>
      </c>
      <c r="C16" s="110" t="s">
        <v>27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1323241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27" si="2">SUM(D16:N16)</f>
        <v>1323241</v>
      </c>
      <c r="P16" s="112">
        <f>(O16/P$32)</f>
        <v>244.95390596075526</v>
      </c>
      <c r="Q16" s="113"/>
    </row>
    <row r="17" spans="1:120">
      <c r="A17" s="108"/>
      <c r="B17" s="109">
        <v>534</v>
      </c>
      <c r="C17" s="110" t="s">
        <v>28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314720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314720</v>
      </c>
      <c r="P17" s="112">
        <f>(O17/P$32)</f>
        <v>58.259903739355792</v>
      </c>
      <c r="Q17" s="113"/>
    </row>
    <row r="18" spans="1:120">
      <c r="A18" s="108"/>
      <c r="B18" s="109">
        <v>535</v>
      </c>
      <c r="C18" s="110" t="s">
        <v>29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785672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785672</v>
      </c>
      <c r="P18" s="112">
        <f>(O18/P$32)</f>
        <v>145.44094779711219</v>
      </c>
      <c r="Q18" s="113"/>
    </row>
    <row r="19" spans="1:120">
      <c r="A19" s="108"/>
      <c r="B19" s="109">
        <v>538</v>
      </c>
      <c r="C19" s="110" t="s">
        <v>88</v>
      </c>
      <c r="D19" s="111">
        <v>117785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117785</v>
      </c>
      <c r="P19" s="112">
        <f>(O19/P$32)</f>
        <v>21.803961495742318</v>
      </c>
      <c r="Q19" s="113"/>
    </row>
    <row r="20" spans="1:120">
      <c r="A20" s="108"/>
      <c r="B20" s="109">
        <v>539</v>
      </c>
      <c r="C20" s="110" t="s">
        <v>93</v>
      </c>
      <c r="D20" s="111">
        <v>3450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3450</v>
      </c>
      <c r="P20" s="112">
        <f>(O20/P$32)</f>
        <v>0.63865235098111806</v>
      </c>
      <c r="Q20" s="113"/>
    </row>
    <row r="21" spans="1:120" ht="15.75">
      <c r="A21" s="114" t="s">
        <v>30</v>
      </c>
      <c r="B21" s="115"/>
      <c r="C21" s="116"/>
      <c r="D21" s="117">
        <f>SUM(D22:D23)</f>
        <v>990476</v>
      </c>
      <c r="E21" s="117">
        <f>SUM(E22:E23)</f>
        <v>663365</v>
      </c>
      <c r="F21" s="117">
        <f>SUM(F22:F23)</f>
        <v>0</v>
      </c>
      <c r="G21" s="117">
        <f>SUM(G22:G23)</f>
        <v>0</v>
      </c>
      <c r="H21" s="117">
        <f>SUM(H22:H23)</f>
        <v>0</v>
      </c>
      <c r="I21" s="117">
        <f>SUM(I22:I23)</f>
        <v>0</v>
      </c>
      <c r="J21" s="117">
        <f>SUM(J22:J23)</f>
        <v>0</v>
      </c>
      <c r="K21" s="117">
        <f>SUM(K22:K23)</f>
        <v>0</v>
      </c>
      <c r="L21" s="117">
        <f>SUM(L22:L23)</f>
        <v>0</v>
      </c>
      <c r="M21" s="117">
        <f>SUM(M22:M23)</f>
        <v>0</v>
      </c>
      <c r="N21" s="117">
        <f>SUM(N22:N23)</f>
        <v>0</v>
      </c>
      <c r="O21" s="117">
        <f t="shared" si="2"/>
        <v>1653841</v>
      </c>
      <c r="P21" s="119">
        <f>(O21/P$32)</f>
        <v>306.15346168085892</v>
      </c>
      <c r="Q21" s="120"/>
    </row>
    <row r="22" spans="1:120">
      <c r="A22" s="108"/>
      <c r="B22" s="109">
        <v>541</v>
      </c>
      <c r="C22" s="110" t="s">
        <v>31</v>
      </c>
      <c r="D22" s="111">
        <v>0</v>
      </c>
      <c r="E22" s="111">
        <v>663365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663365</v>
      </c>
      <c r="P22" s="112">
        <f>(O22/P$32)</f>
        <v>122.79988893002592</v>
      </c>
      <c r="Q22" s="113"/>
    </row>
    <row r="23" spans="1:120">
      <c r="A23" s="108"/>
      <c r="B23" s="109">
        <v>549</v>
      </c>
      <c r="C23" s="110" t="s">
        <v>89</v>
      </c>
      <c r="D23" s="111">
        <v>990476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990476</v>
      </c>
      <c r="P23" s="112">
        <f>(O23/P$32)</f>
        <v>183.35357275083302</v>
      </c>
      <c r="Q23" s="113"/>
    </row>
    <row r="24" spans="1:120" ht="15.75">
      <c r="A24" s="114" t="s">
        <v>32</v>
      </c>
      <c r="B24" s="115"/>
      <c r="C24" s="116"/>
      <c r="D24" s="117">
        <f>SUM(D25:D27)</f>
        <v>301884</v>
      </c>
      <c r="E24" s="117">
        <f>SUM(E25:E27)</f>
        <v>6580143</v>
      </c>
      <c r="F24" s="117">
        <f>SUM(F25:F27)</f>
        <v>0</v>
      </c>
      <c r="G24" s="117">
        <f>SUM(G25:G27)</f>
        <v>0</v>
      </c>
      <c r="H24" s="117">
        <f>SUM(H25:H27)</f>
        <v>0</v>
      </c>
      <c r="I24" s="117">
        <f>SUM(I25:I27)</f>
        <v>0</v>
      </c>
      <c r="J24" s="117">
        <f>SUM(J25:J27)</f>
        <v>0</v>
      </c>
      <c r="K24" s="117">
        <f>SUM(K25:K27)</f>
        <v>0</v>
      </c>
      <c r="L24" s="117">
        <f>SUM(L25:L27)</f>
        <v>0</v>
      </c>
      <c r="M24" s="117">
        <f>SUM(M25:M27)</f>
        <v>0</v>
      </c>
      <c r="N24" s="117">
        <f>SUM(N25:N27)</f>
        <v>0</v>
      </c>
      <c r="O24" s="117">
        <f>SUM(D24:N24)</f>
        <v>6882027</v>
      </c>
      <c r="P24" s="119">
        <f>(O24/P$32)</f>
        <v>1273.9776008885599</v>
      </c>
      <c r="Q24" s="113"/>
    </row>
    <row r="25" spans="1:120">
      <c r="A25" s="108"/>
      <c r="B25" s="109">
        <v>572</v>
      </c>
      <c r="C25" s="110" t="s">
        <v>33</v>
      </c>
      <c r="D25" s="111">
        <v>99298</v>
      </c>
      <c r="E25" s="111">
        <v>109333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208631</v>
      </c>
      <c r="P25" s="112">
        <f>(O25/P$32)</f>
        <v>38.621066271751204</v>
      </c>
      <c r="Q25" s="113"/>
    </row>
    <row r="26" spans="1:120">
      <c r="A26" s="108"/>
      <c r="B26" s="109">
        <v>578</v>
      </c>
      <c r="C26" s="110" t="s">
        <v>34</v>
      </c>
      <c r="D26" s="111">
        <v>0</v>
      </c>
      <c r="E26" s="111">
        <v>6470810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6470810</v>
      </c>
      <c r="P26" s="112">
        <f>(O26/P$32)</f>
        <v>1197.8544983339505</v>
      </c>
      <c r="Q26" s="113"/>
    </row>
    <row r="27" spans="1:120">
      <c r="A27" s="108"/>
      <c r="B27" s="109">
        <v>579</v>
      </c>
      <c r="C27" s="110" t="s">
        <v>35</v>
      </c>
      <c r="D27" s="111">
        <v>202586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202586</v>
      </c>
      <c r="P27" s="112">
        <f>(O27/P$32)</f>
        <v>37.502036282858199</v>
      </c>
      <c r="Q27" s="113"/>
    </row>
    <row r="28" spans="1:120" ht="15.75">
      <c r="A28" s="114" t="s">
        <v>39</v>
      </c>
      <c r="B28" s="115"/>
      <c r="C28" s="116"/>
      <c r="D28" s="117">
        <f>SUM(D29:D29)</f>
        <v>0</v>
      </c>
      <c r="E28" s="117">
        <f>SUM(E29:E29)</f>
        <v>88310</v>
      </c>
      <c r="F28" s="117">
        <f>SUM(F29:F29)</f>
        <v>0</v>
      </c>
      <c r="G28" s="117">
        <f>SUM(G29:G29)</f>
        <v>0</v>
      </c>
      <c r="H28" s="117">
        <f>SUM(H29:H29)</f>
        <v>0</v>
      </c>
      <c r="I28" s="117">
        <f>SUM(I29:I29)</f>
        <v>311690</v>
      </c>
      <c r="J28" s="117">
        <f>SUM(J29:J29)</f>
        <v>0</v>
      </c>
      <c r="K28" s="117">
        <f>SUM(K29:K29)</f>
        <v>0</v>
      </c>
      <c r="L28" s="117">
        <f>SUM(L29:L29)</f>
        <v>0</v>
      </c>
      <c r="M28" s="117">
        <f>SUM(M29:M29)</f>
        <v>0</v>
      </c>
      <c r="N28" s="117">
        <f>SUM(N29:N29)</f>
        <v>0</v>
      </c>
      <c r="O28" s="117">
        <f>SUM(D28:N28)</f>
        <v>400000</v>
      </c>
      <c r="P28" s="119">
        <f>(O28/P$32)</f>
        <v>74.046649389115146</v>
      </c>
      <c r="Q28" s="113"/>
    </row>
    <row r="29" spans="1:120" ht="15.75" thickBot="1">
      <c r="A29" s="108"/>
      <c r="B29" s="109">
        <v>581</v>
      </c>
      <c r="C29" s="110" t="s">
        <v>90</v>
      </c>
      <c r="D29" s="111">
        <v>0</v>
      </c>
      <c r="E29" s="111">
        <v>88310</v>
      </c>
      <c r="F29" s="111">
        <v>0</v>
      </c>
      <c r="G29" s="111">
        <v>0</v>
      </c>
      <c r="H29" s="111">
        <v>0</v>
      </c>
      <c r="I29" s="111">
        <v>311690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>SUM(D29:N29)</f>
        <v>400000</v>
      </c>
      <c r="P29" s="112">
        <f>(O29/P$32)</f>
        <v>74.046649389115146</v>
      </c>
      <c r="Q29" s="113"/>
    </row>
    <row r="30" spans="1:120" ht="16.5" thickBot="1">
      <c r="A30" s="121" t="s">
        <v>10</v>
      </c>
      <c r="B30" s="122"/>
      <c r="C30" s="123"/>
      <c r="D30" s="124">
        <f>SUM(D5,D12,D15,D21,D24,D28)</f>
        <v>9511837</v>
      </c>
      <c r="E30" s="124">
        <f t="shared" ref="E30:N30" si="3">SUM(E5,E12,E15,E21,E24,E28)</f>
        <v>7594539</v>
      </c>
      <c r="F30" s="124">
        <f t="shared" si="3"/>
        <v>0</v>
      </c>
      <c r="G30" s="124">
        <f t="shared" si="3"/>
        <v>0</v>
      </c>
      <c r="H30" s="124">
        <f t="shared" si="3"/>
        <v>0</v>
      </c>
      <c r="I30" s="124">
        <f t="shared" si="3"/>
        <v>2735323</v>
      </c>
      <c r="J30" s="124">
        <f t="shared" si="3"/>
        <v>0</v>
      </c>
      <c r="K30" s="124">
        <f t="shared" si="3"/>
        <v>0</v>
      </c>
      <c r="L30" s="124">
        <f t="shared" si="3"/>
        <v>0</v>
      </c>
      <c r="M30" s="124">
        <f t="shared" si="3"/>
        <v>0</v>
      </c>
      <c r="N30" s="124">
        <f t="shared" si="3"/>
        <v>0</v>
      </c>
      <c r="O30" s="124">
        <f>SUM(D30:N30)</f>
        <v>19841699</v>
      </c>
      <c r="P30" s="125">
        <f>(O30/P$32)</f>
        <v>3673.0283228433914</v>
      </c>
      <c r="Q30" s="106"/>
      <c r="R30" s="12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</row>
    <row r="31" spans="1:120">
      <c r="A31" s="127"/>
      <c r="B31" s="128"/>
      <c r="C31" s="128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30"/>
    </row>
    <row r="32" spans="1:120">
      <c r="A32" s="131"/>
      <c r="B32" s="132"/>
      <c r="C32" s="132"/>
      <c r="D32" s="133"/>
      <c r="E32" s="133"/>
      <c r="F32" s="133"/>
      <c r="G32" s="133"/>
      <c r="H32" s="133"/>
      <c r="I32" s="133"/>
      <c r="J32" s="133"/>
      <c r="K32" s="133"/>
      <c r="L32" s="133"/>
      <c r="M32" s="136" t="s">
        <v>96</v>
      </c>
      <c r="N32" s="136"/>
      <c r="O32" s="136"/>
      <c r="P32" s="134">
        <v>5402</v>
      </c>
    </row>
    <row r="33" spans="1:16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9"/>
    </row>
    <row r="34" spans="1:16" ht="15.75" customHeight="1" thickBot="1">
      <c r="A34" s="140" t="s">
        <v>44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1" t="s">
        <v>37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8"/>
      <c r="Q1" s="49"/>
    </row>
    <row r="2" spans="1:133" ht="24" thickBot="1">
      <c r="A2" s="184" t="s">
        <v>54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8"/>
      <c r="Q2" s="49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50"/>
      <c r="N3" s="51"/>
      <c r="O3" s="196" t="s">
        <v>17</v>
      </c>
      <c r="P3" s="52"/>
      <c r="Q3" s="49"/>
    </row>
    <row r="4" spans="1:133" ht="32.25" customHeight="1" thickBot="1">
      <c r="A4" s="190"/>
      <c r="B4" s="191"/>
      <c r="C4" s="192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97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SUM(D6:D9)</f>
        <v>1820957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5" si="1">SUM(D5:M5)</f>
        <v>1820957</v>
      </c>
      <c r="O5" s="61">
        <f t="shared" ref="O5:O25" si="2">(N5/O$27)</f>
        <v>697.95208892295898</v>
      </c>
      <c r="P5" s="62"/>
    </row>
    <row r="6" spans="1:133">
      <c r="A6" s="64"/>
      <c r="B6" s="65">
        <v>511</v>
      </c>
      <c r="C6" s="66" t="s">
        <v>19</v>
      </c>
      <c r="D6" s="67">
        <v>788990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788990</v>
      </c>
      <c r="O6" s="68">
        <f t="shared" si="2"/>
        <v>302.41088539670369</v>
      </c>
      <c r="P6" s="69"/>
    </row>
    <row r="7" spans="1:133">
      <c r="A7" s="64"/>
      <c r="B7" s="65">
        <v>513</v>
      </c>
      <c r="C7" s="66" t="s">
        <v>20</v>
      </c>
      <c r="D7" s="67">
        <v>576805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576805</v>
      </c>
      <c r="O7" s="68">
        <f t="shared" si="2"/>
        <v>221.08279034112687</v>
      </c>
      <c r="P7" s="69"/>
    </row>
    <row r="8" spans="1:133">
      <c r="A8" s="64"/>
      <c r="B8" s="65">
        <v>514</v>
      </c>
      <c r="C8" s="66" t="s">
        <v>21</v>
      </c>
      <c r="D8" s="67">
        <v>243081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243081</v>
      </c>
      <c r="O8" s="68">
        <f t="shared" si="2"/>
        <v>93.170180145649681</v>
      </c>
      <c r="P8" s="69"/>
    </row>
    <row r="9" spans="1:133">
      <c r="A9" s="64"/>
      <c r="B9" s="65">
        <v>519</v>
      </c>
      <c r="C9" s="66" t="s">
        <v>55</v>
      </c>
      <c r="D9" s="67">
        <v>212081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212081</v>
      </c>
      <c r="O9" s="68">
        <f t="shared" si="2"/>
        <v>81.288233039478726</v>
      </c>
      <c r="P9" s="69"/>
    </row>
    <row r="10" spans="1:133" ht="15.75">
      <c r="A10" s="70" t="s">
        <v>23</v>
      </c>
      <c r="B10" s="71"/>
      <c r="C10" s="72"/>
      <c r="D10" s="73">
        <f t="shared" ref="D10:M10" si="3">SUM(D11:D12)</f>
        <v>1318443</v>
      </c>
      <c r="E10" s="73">
        <f t="shared" si="3"/>
        <v>0</v>
      </c>
      <c r="F10" s="73">
        <f t="shared" si="3"/>
        <v>0</v>
      </c>
      <c r="G10" s="73">
        <f t="shared" si="3"/>
        <v>0</v>
      </c>
      <c r="H10" s="73">
        <f t="shared" si="3"/>
        <v>0</v>
      </c>
      <c r="I10" s="73">
        <f t="shared" si="3"/>
        <v>0</v>
      </c>
      <c r="J10" s="73">
        <f t="shared" si="3"/>
        <v>0</v>
      </c>
      <c r="K10" s="73">
        <f t="shared" si="3"/>
        <v>0</v>
      </c>
      <c r="L10" s="73">
        <f t="shared" si="3"/>
        <v>0</v>
      </c>
      <c r="M10" s="73">
        <f t="shared" si="3"/>
        <v>0</v>
      </c>
      <c r="N10" s="74">
        <f t="shared" si="1"/>
        <v>1318443</v>
      </c>
      <c r="O10" s="75">
        <f t="shared" si="2"/>
        <v>505.34419317746261</v>
      </c>
      <c r="P10" s="76"/>
    </row>
    <row r="11" spans="1:133">
      <c r="A11" s="64"/>
      <c r="B11" s="65">
        <v>521</v>
      </c>
      <c r="C11" s="66" t="s">
        <v>24</v>
      </c>
      <c r="D11" s="67">
        <v>912409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912409</v>
      </c>
      <c r="O11" s="68">
        <f t="shared" si="2"/>
        <v>349.71598313530086</v>
      </c>
      <c r="P11" s="69"/>
    </row>
    <row r="12" spans="1:133">
      <c r="A12" s="64"/>
      <c r="B12" s="65">
        <v>522</v>
      </c>
      <c r="C12" s="66" t="s">
        <v>25</v>
      </c>
      <c r="D12" s="67">
        <v>406034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406034</v>
      </c>
      <c r="O12" s="68">
        <f t="shared" si="2"/>
        <v>155.62821004216175</v>
      </c>
      <c r="P12" s="69"/>
    </row>
    <row r="13" spans="1:133" ht="15.75">
      <c r="A13" s="70" t="s">
        <v>26</v>
      </c>
      <c r="B13" s="71"/>
      <c r="C13" s="72"/>
      <c r="D13" s="73">
        <f t="shared" ref="D13:M13" si="4">SUM(D14:D16)</f>
        <v>161145</v>
      </c>
      <c r="E13" s="73">
        <f t="shared" si="4"/>
        <v>0</v>
      </c>
      <c r="F13" s="73">
        <f t="shared" si="4"/>
        <v>0</v>
      </c>
      <c r="G13" s="73">
        <f t="shared" si="4"/>
        <v>0</v>
      </c>
      <c r="H13" s="73">
        <f t="shared" si="4"/>
        <v>0</v>
      </c>
      <c r="I13" s="73">
        <f t="shared" si="4"/>
        <v>555191</v>
      </c>
      <c r="J13" s="73">
        <f t="shared" si="4"/>
        <v>0</v>
      </c>
      <c r="K13" s="73">
        <f t="shared" si="4"/>
        <v>0</v>
      </c>
      <c r="L13" s="73">
        <f t="shared" si="4"/>
        <v>0</v>
      </c>
      <c r="M13" s="73">
        <f t="shared" si="4"/>
        <v>0</v>
      </c>
      <c r="N13" s="74">
        <f t="shared" si="1"/>
        <v>716336</v>
      </c>
      <c r="O13" s="75">
        <f t="shared" si="2"/>
        <v>274.56343426600228</v>
      </c>
      <c r="P13" s="76"/>
    </row>
    <row r="14" spans="1:133">
      <c r="A14" s="64"/>
      <c r="B14" s="65">
        <v>533</v>
      </c>
      <c r="C14" s="66" t="s">
        <v>27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541697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541697</v>
      </c>
      <c r="O14" s="68">
        <f t="shared" si="2"/>
        <v>207.6262935990801</v>
      </c>
      <c r="P14" s="69"/>
    </row>
    <row r="15" spans="1:133">
      <c r="A15" s="64"/>
      <c r="B15" s="65">
        <v>534</v>
      </c>
      <c r="C15" s="66" t="s">
        <v>56</v>
      </c>
      <c r="D15" s="67">
        <v>161145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161145</v>
      </c>
      <c r="O15" s="68">
        <f t="shared" si="2"/>
        <v>61.765044078190876</v>
      </c>
      <c r="P15" s="69"/>
    </row>
    <row r="16" spans="1:133">
      <c r="A16" s="64"/>
      <c r="B16" s="65">
        <v>535</v>
      </c>
      <c r="C16" s="66" t="s">
        <v>29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13494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13494</v>
      </c>
      <c r="O16" s="68">
        <f t="shared" si="2"/>
        <v>5.1720965887313151</v>
      </c>
      <c r="P16" s="69"/>
    </row>
    <row r="17" spans="1:119" ht="15.75">
      <c r="A17" s="70" t="s">
        <v>30</v>
      </c>
      <c r="B17" s="71"/>
      <c r="C17" s="72"/>
      <c r="D17" s="73">
        <f t="shared" ref="D17:M17" si="5">SUM(D18:D18)</f>
        <v>333796</v>
      </c>
      <c r="E17" s="73">
        <f t="shared" si="5"/>
        <v>0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0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3">
        <f t="shared" si="1"/>
        <v>333796</v>
      </c>
      <c r="O17" s="75">
        <f t="shared" si="2"/>
        <v>127.94020697585282</v>
      </c>
      <c r="P17" s="76"/>
    </row>
    <row r="18" spans="1:119">
      <c r="A18" s="64"/>
      <c r="B18" s="65">
        <v>541</v>
      </c>
      <c r="C18" s="66" t="s">
        <v>57</v>
      </c>
      <c r="D18" s="67">
        <v>333796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333796</v>
      </c>
      <c r="O18" s="68">
        <f t="shared" si="2"/>
        <v>127.94020697585282</v>
      </c>
      <c r="P18" s="69"/>
    </row>
    <row r="19" spans="1:119" ht="15.75">
      <c r="A19" s="70" t="s">
        <v>32</v>
      </c>
      <c r="B19" s="71"/>
      <c r="C19" s="72"/>
      <c r="D19" s="73">
        <f t="shared" ref="D19:M19" si="6">SUM(D20:D21)</f>
        <v>32213</v>
      </c>
      <c r="E19" s="73">
        <f t="shared" si="6"/>
        <v>4015171</v>
      </c>
      <c r="F19" s="73">
        <f t="shared" si="6"/>
        <v>0</v>
      </c>
      <c r="G19" s="73">
        <f t="shared" si="6"/>
        <v>0</v>
      </c>
      <c r="H19" s="73">
        <f t="shared" si="6"/>
        <v>0</v>
      </c>
      <c r="I19" s="73">
        <f t="shared" si="6"/>
        <v>0</v>
      </c>
      <c r="J19" s="73">
        <f t="shared" si="6"/>
        <v>0</v>
      </c>
      <c r="K19" s="73">
        <f t="shared" si="6"/>
        <v>0</v>
      </c>
      <c r="L19" s="73">
        <f t="shared" si="6"/>
        <v>0</v>
      </c>
      <c r="M19" s="73">
        <f t="shared" si="6"/>
        <v>0</v>
      </c>
      <c r="N19" s="73">
        <f t="shared" si="1"/>
        <v>4047384</v>
      </c>
      <c r="O19" s="75">
        <f t="shared" si="2"/>
        <v>1551.3162131084707</v>
      </c>
      <c r="P19" s="69"/>
    </row>
    <row r="20" spans="1:119">
      <c r="A20" s="64"/>
      <c r="B20" s="65">
        <v>578</v>
      </c>
      <c r="C20" s="66" t="s">
        <v>34</v>
      </c>
      <c r="D20" s="67">
        <v>0</v>
      </c>
      <c r="E20" s="67">
        <v>4015171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4015171</v>
      </c>
      <c r="O20" s="68">
        <f t="shared" si="2"/>
        <v>1538.9693369106938</v>
      </c>
      <c r="P20" s="69"/>
    </row>
    <row r="21" spans="1:119">
      <c r="A21" s="64"/>
      <c r="B21" s="65">
        <v>579</v>
      </c>
      <c r="C21" s="66" t="s">
        <v>35</v>
      </c>
      <c r="D21" s="67">
        <v>32213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32213</v>
      </c>
      <c r="O21" s="68">
        <f t="shared" si="2"/>
        <v>12.346876197776925</v>
      </c>
      <c r="P21" s="69"/>
    </row>
    <row r="22" spans="1:119" ht="15.75">
      <c r="A22" s="70" t="s">
        <v>58</v>
      </c>
      <c r="B22" s="71"/>
      <c r="C22" s="72"/>
      <c r="D22" s="73">
        <f t="shared" ref="D22:M22" si="7">SUM(D23:D24)</f>
        <v>0</v>
      </c>
      <c r="E22" s="73">
        <f t="shared" si="7"/>
        <v>400000</v>
      </c>
      <c r="F22" s="73">
        <f t="shared" si="7"/>
        <v>0</v>
      </c>
      <c r="G22" s="73">
        <f t="shared" si="7"/>
        <v>0</v>
      </c>
      <c r="H22" s="73">
        <f t="shared" si="7"/>
        <v>0</v>
      </c>
      <c r="I22" s="73">
        <f t="shared" si="7"/>
        <v>240873</v>
      </c>
      <c r="J22" s="73">
        <f t="shared" si="7"/>
        <v>0</v>
      </c>
      <c r="K22" s="73">
        <f t="shared" si="7"/>
        <v>0</v>
      </c>
      <c r="L22" s="73">
        <f t="shared" si="7"/>
        <v>0</v>
      </c>
      <c r="M22" s="73">
        <f t="shared" si="7"/>
        <v>0</v>
      </c>
      <c r="N22" s="73">
        <f t="shared" si="1"/>
        <v>640873</v>
      </c>
      <c r="O22" s="75">
        <f t="shared" si="2"/>
        <v>245.63932541203528</v>
      </c>
      <c r="P22" s="69"/>
    </row>
    <row r="23" spans="1:119">
      <c r="A23" s="64"/>
      <c r="B23" s="65">
        <v>581</v>
      </c>
      <c r="C23" s="66" t="s">
        <v>59</v>
      </c>
      <c r="D23" s="67">
        <v>0</v>
      </c>
      <c r="E23" s="67">
        <v>400000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400000</v>
      </c>
      <c r="O23" s="68">
        <f t="shared" si="2"/>
        <v>153.31544653123802</v>
      </c>
      <c r="P23" s="69"/>
    </row>
    <row r="24" spans="1:119" ht="15.75" thickBot="1">
      <c r="A24" s="64"/>
      <c r="B24" s="65">
        <v>590</v>
      </c>
      <c r="C24" s="66" t="s">
        <v>60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240873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240873</v>
      </c>
      <c r="O24" s="68">
        <f t="shared" si="2"/>
        <v>92.323878880797238</v>
      </c>
      <c r="P24" s="69"/>
    </row>
    <row r="25" spans="1:119" ht="16.5" thickBot="1">
      <c r="A25" s="77" t="s">
        <v>10</v>
      </c>
      <c r="B25" s="78"/>
      <c r="C25" s="79"/>
      <c r="D25" s="80">
        <f>SUM(D5,D10,D13,D17,D19,D22)</f>
        <v>3666554</v>
      </c>
      <c r="E25" s="80">
        <f t="shared" ref="E25:M25" si="8">SUM(E5,E10,E13,E17,E19,E22)</f>
        <v>4415171</v>
      </c>
      <c r="F25" s="80">
        <f t="shared" si="8"/>
        <v>0</v>
      </c>
      <c r="G25" s="80">
        <f t="shared" si="8"/>
        <v>0</v>
      </c>
      <c r="H25" s="80">
        <f t="shared" si="8"/>
        <v>0</v>
      </c>
      <c r="I25" s="80">
        <f t="shared" si="8"/>
        <v>796064</v>
      </c>
      <c r="J25" s="80">
        <f t="shared" si="8"/>
        <v>0</v>
      </c>
      <c r="K25" s="80">
        <f t="shared" si="8"/>
        <v>0</v>
      </c>
      <c r="L25" s="80">
        <f t="shared" si="8"/>
        <v>0</v>
      </c>
      <c r="M25" s="80">
        <f t="shared" si="8"/>
        <v>0</v>
      </c>
      <c r="N25" s="80">
        <f t="shared" si="1"/>
        <v>8877789</v>
      </c>
      <c r="O25" s="81">
        <f t="shared" si="2"/>
        <v>3402.7554618627828</v>
      </c>
      <c r="P25" s="62"/>
      <c r="Q25" s="82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</row>
    <row r="26" spans="1:119">
      <c r="A26" s="84"/>
      <c r="B26" s="85"/>
      <c r="C26" s="85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7"/>
    </row>
    <row r="27" spans="1:119">
      <c r="A27" s="88"/>
      <c r="B27" s="89"/>
      <c r="C27" s="89"/>
      <c r="D27" s="90"/>
      <c r="E27" s="90"/>
      <c r="F27" s="90"/>
      <c r="G27" s="90"/>
      <c r="H27" s="90"/>
      <c r="I27" s="90"/>
      <c r="J27" s="90"/>
      <c r="K27" s="90"/>
      <c r="L27" s="174" t="s">
        <v>61</v>
      </c>
      <c r="M27" s="174"/>
      <c r="N27" s="174"/>
      <c r="O27" s="91">
        <v>2609</v>
      </c>
    </row>
    <row r="28" spans="1:119">
      <c r="A28" s="175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7"/>
    </row>
    <row r="29" spans="1:119" ht="15.75" customHeight="1" thickBot="1">
      <c r="A29" s="178" t="s">
        <v>44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8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1590776</v>
      </c>
      <c r="E5" s="24">
        <f t="shared" si="0"/>
        <v>0</v>
      </c>
      <c r="F5" s="24">
        <f t="shared" si="0"/>
        <v>1640735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3231511</v>
      </c>
      <c r="O5" s="30">
        <f t="shared" ref="O5:O24" si="2">(N5/O$26)</f>
        <v>1257.3972762645915</v>
      </c>
      <c r="P5" s="6"/>
    </row>
    <row r="6" spans="1:133">
      <c r="A6" s="12"/>
      <c r="B6" s="42">
        <v>511</v>
      </c>
      <c r="C6" s="19" t="s">
        <v>19</v>
      </c>
      <c r="D6" s="43">
        <v>748301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748301</v>
      </c>
      <c r="O6" s="44">
        <f t="shared" si="2"/>
        <v>291.16770428015565</v>
      </c>
      <c r="P6" s="9"/>
    </row>
    <row r="7" spans="1:133">
      <c r="A7" s="12"/>
      <c r="B7" s="42">
        <v>513</v>
      </c>
      <c r="C7" s="19" t="s">
        <v>20</v>
      </c>
      <c r="D7" s="43">
        <v>369460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369460</v>
      </c>
      <c r="O7" s="44">
        <f t="shared" si="2"/>
        <v>143.75875486381324</v>
      </c>
      <c r="P7" s="9"/>
    </row>
    <row r="8" spans="1:133">
      <c r="A8" s="12"/>
      <c r="B8" s="42">
        <v>514</v>
      </c>
      <c r="C8" s="19" t="s">
        <v>21</v>
      </c>
      <c r="D8" s="43">
        <v>27949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27949</v>
      </c>
      <c r="O8" s="44">
        <f t="shared" si="2"/>
        <v>10.875097276264592</v>
      </c>
      <c r="P8" s="9"/>
    </row>
    <row r="9" spans="1:133">
      <c r="A9" s="12"/>
      <c r="B9" s="42">
        <v>519</v>
      </c>
      <c r="C9" s="19" t="s">
        <v>22</v>
      </c>
      <c r="D9" s="43">
        <v>445066</v>
      </c>
      <c r="E9" s="43">
        <v>0</v>
      </c>
      <c r="F9" s="43">
        <v>1640735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2085801</v>
      </c>
      <c r="O9" s="44">
        <f t="shared" si="2"/>
        <v>811.59571984435797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1308262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1308262</v>
      </c>
      <c r="O10" s="41">
        <f t="shared" si="2"/>
        <v>509.05136186770426</v>
      </c>
      <c r="P10" s="10"/>
    </row>
    <row r="11" spans="1:133">
      <c r="A11" s="12"/>
      <c r="B11" s="42">
        <v>521</v>
      </c>
      <c r="C11" s="19" t="s">
        <v>24</v>
      </c>
      <c r="D11" s="43">
        <v>890163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890163</v>
      </c>
      <c r="O11" s="44">
        <f t="shared" si="2"/>
        <v>346.36692607003891</v>
      </c>
      <c r="P11" s="9"/>
    </row>
    <row r="12" spans="1:133">
      <c r="A12" s="12"/>
      <c r="B12" s="42">
        <v>522</v>
      </c>
      <c r="C12" s="19" t="s">
        <v>25</v>
      </c>
      <c r="D12" s="43">
        <v>418099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418099</v>
      </c>
      <c r="O12" s="44">
        <f t="shared" si="2"/>
        <v>162.68443579766537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162610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588186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750796</v>
      </c>
      <c r="O13" s="41">
        <f t="shared" si="2"/>
        <v>292.13852140077819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588186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588186</v>
      </c>
      <c r="O14" s="44">
        <f t="shared" si="2"/>
        <v>228.86614785992217</v>
      </c>
      <c r="P14" s="9"/>
    </row>
    <row r="15" spans="1:133">
      <c r="A15" s="12"/>
      <c r="B15" s="42">
        <v>534</v>
      </c>
      <c r="C15" s="19" t="s">
        <v>28</v>
      </c>
      <c r="D15" s="43">
        <v>162610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162610</v>
      </c>
      <c r="O15" s="44">
        <f t="shared" si="2"/>
        <v>63.27237354085603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277229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277229</v>
      </c>
      <c r="O16" s="41">
        <f t="shared" si="2"/>
        <v>107.87120622568094</v>
      </c>
      <c r="P16" s="10"/>
    </row>
    <row r="17" spans="1:119">
      <c r="A17" s="12"/>
      <c r="B17" s="42">
        <v>541</v>
      </c>
      <c r="C17" s="19" t="s">
        <v>31</v>
      </c>
      <c r="D17" s="43">
        <v>277229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277229</v>
      </c>
      <c r="O17" s="44">
        <f t="shared" si="2"/>
        <v>107.87120622568094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SUM(D19:D20)</f>
        <v>32289</v>
      </c>
      <c r="E18" s="29">
        <f t="shared" si="6"/>
        <v>3726959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3759248</v>
      </c>
      <c r="O18" s="41">
        <f t="shared" si="2"/>
        <v>1462.7424124513618</v>
      </c>
      <c r="P18" s="9"/>
    </row>
    <row r="19" spans="1:119">
      <c r="A19" s="12"/>
      <c r="B19" s="42">
        <v>572</v>
      </c>
      <c r="C19" s="19" t="s">
        <v>33</v>
      </c>
      <c r="D19" s="43">
        <v>32289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32289</v>
      </c>
      <c r="O19" s="44">
        <f t="shared" si="2"/>
        <v>12.563813229571984</v>
      </c>
      <c r="P19" s="9"/>
    </row>
    <row r="20" spans="1:119">
      <c r="A20" s="12"/>
      <c r="B20" s="42">
        <v>578</v>
      </c>
      <c r="C20" s="19" t="s">
        <v>34</v>
      </c>
      <c r="D20" s="43">
        <v>0</v>
      </c>
      <c r="E20" s="43">
        <v>3726959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3726959</v>
      </c>
      <c r="O20" s="44">
        <f t="shared" si="2"/>
        <v>1450.1785992217899</v>
      </c>
      <c r="P20" s="9"/>
    </row>
    <row r="21" spans="1:119" ht="15.75">
      <c r="A21" s="26" t="s">
        <v>39</v>
      </c>
      <c r="B21" s="27"/>
      <c r="C21" s="28"/>
      <c r="D21" s="29">
        <f t="shared" ref="D21:M21" si="7">SUM(D22:D23)</f>
        <v>600000</v>
      </c>
      <c r="E21" s="29">
        <f t="shared" si="7"/>
        <v>168080</v>
      </c>
      <c r="F21" s="29">
        <f t="shared" si="7"/>
        <v>6695000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7463080</v>
      </c>
      <c r="O21" s="41">
        <f t="shared" si="2"/>
        <v>2903.9221789883268</v>
      </c>
      <c r="P21" s="9"/>
    </row>
    <row r="22" spans="1:119">
      <c r="A22" s="12"/>
      <c r="B22" s="42">
        <v>581</v>
      </c>
      <c r="C22" s="19" t="s">
        <v>40</v>
      </c>
      <c r="D22" s="43">
        <v>600000</v>
      </c>
      <c r="E22" s="43">
        <v>168080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768080</v>
      </c>
      <c r="O22" s="44">
        <f t="shared" si="2"/>
        <v>298.86381322957197</v>
      </c>
      <c r="P22" s="9"/>
    </row>
    <row r="23" spans="1:119" ht="15.75" thickBot="1">
      <c r="A23" s="12"/>
      <c r="B23" s="42">
        <v>585</v>
      </c>
      <c r="C23" s="19" t="s">
        <v>52</v>
      </c>
      <c r="D23" s="43">
        <v>0</v>
      </c>
      <c r="E23" s="43">
        <v>0</v>
      </c>
      <c r="F23" s="43">
        <v>6695000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6695000</v>
      </c>
      <c r="O23" s="44">
        <f t="shared" si="2"/>
        <v>2605.0583657587549</v>
      </c>
      <c r="P23" s="9"/>
    </row>
    <row r="24" spans="1:119" ht="16.5" thickBot="1">
      <c r="A24" s="13" t="s">
        <v>10</v>
      </c>
      <c r="B24" s="21"/>
      <c r="C24" s="20"/>
      <c r="D24" s="14">
        <f>SUM(D5,D10,D13,D16,D18,D21)</f>
        <v>3971166</v>
      </c>
      <c r="E24" s="14">
        <f t="shared" ref="E24:M24" si="8">SUM(E5,E10,E13,E16,E18,E21)</f>
        <v>3895039</v>
      </c>
      <c r="F24" s="14">
        <f t="shared" si="8"/>
        <v>8335735</v>
      </c>
      <c r="G24" s="14">
        <f t="shared" si="8"/>
        <v>0</v>
      </c>
      <c r="H24" s="14">
        <f t="shared" si="8"/>
        <v>0</v>
      </c>
      <c r="I24" s="14">
        <f t="shared" si="8"/>
        <v>588186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16790126</v>
      </c>
      <c r="O24" s="35">
        <f t="shared" si="2"/>
        <v>6533.1229571984431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53</v>
      </c>
      <c r="M26" s="160"/>
      <c r="N26" s="160"/>
      <c r="O26" s="39">
        <v>2570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44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1057934</v>
      </c>
      <c r="E5" s="24">
        <f t="shared" si="0"/>
        <v>0</v>
      </c>
      <c r="F5" s="24">
        <f t="shared" si="0"/>
        <v>705033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1762967</v>
      </c>
      <c r="O5" s="30">
        <f t="shared" ref="O5:O23" si="2">(N5/O$25)</f>
        <v>695.72494080505135</v>
      </c>
      <c r="P5" s="6"/>
    </row>
    <row r="6" spans="1:133">
      <c r="A6" s="12"/>
      <c r="B6" s="42">
        <v>511</v>
      </c>
      <c r="C6" s="19" t="s">
        <v>19</v>
      </c>
      <c r="D6" s="43">
        <v>240999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240999</v>
      </c>
      <c r="O6" s="44">
        <f t="shared" si="2"/>
        <v>95.106156274664556</v>
      </c>
      <c r="P6" s="9"/>
    </row>
    <row r="7" spans="1:133">
      <c r="A7" s="12"/>
      <c r="B7" s="42">
        <v>513</v>
      </c>
      <c r="C7" s="19" t="s">
        <v>20</v>
      </c>
      <c r="D7" s="43">
        <v>377939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377939</v>
      </c>
      <c r="O7" s="44">
        <f t="shared" si="2"/>
        <v>149.14719810576165</v>
      </c>
      <c r="P7" s="9"/>
    </row>
    <row r="8" spans="1:133">
      <c r="A8" s="12"/>
      <c r="B8" s="42">
        <v>514</v>
      </c>
      <c r="C8" s="19" t="s">
        <v>21</v>
      </c>
      <c r="D8" s="43">
        <v>39125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39125</v>
      </c>
      <c r="O8" s="44">
        <f t="shared" si="2"/>
        <v>15.440015785319654</v>
      </c>
      <c r="P8" s="9"/>
    </row>
    <row r="9" spans="1:133">
      <c r="A9" s="12"/>
      <c r="B9" s="42">
        <v>519</v>
      </c>
      <c r="C9" s="19" t="s">
        <v>22</v>
      </c>
      <c r="D9" s="43">
        <v>399871</v>
      </c>
      <c r="E9" s="43">
        <v>0</v>
      </c>
      <c r="F9" s="43">
        <v>705033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1104904</v>
      </c>
      <c r="O9" s="44">
        <f t="shared" si="2"/>
        <v>436.03157063930547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1264559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1264559</v>
      </c>
      <c r="O10" s="41">
        <f t="shared" si="2"/>
        <v>499.03670086819255</v>
      </c>
      <c r="P10" s="10"/>
    </row>
    <row r="11" spans="1:133">
      <c r="A11" s="12"/>
      <c r="B11" s="42">
        <v>521</v>
      </c>
      <c r="C11" s="19" t="s">
        <v>24</v>
      </c>
      <c r="D11" s="43">
        <v>828945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828945</v>
      </c>
      <c r="O11" s="44">
        <f t="shared" si="2"/>
        <v>327.12904498816101</v>
      </c>
      <c r="P11" s="9"/>
    </row>
    <row r="12" spans="1:133">
      <c r="A12" s="12"/>
      <c r="B12" s="42">
        <v>522</v>
      </c>
      <c r="C12" s="19" t="s">
        <v>25</v>
      </c>
      <c r="D12" s="43">
        <v>435614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435614</v>
      </c>
      <c r="O12" s="44">
        <f t="shared" si="2"/>
        <v>171.90765588003157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159229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639293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798522</v>
      </c>
      <c r="O13" s="41">
        <f t="shared" si="2"/>
        <v>315.12312549329124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639293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639293</v>
      </c>
      <c r="O14" s="44">
        <f t="shared" si="2"/>
        <v>252.28610891870559</v>
      </c>
      <c r="P14" s="9"/>
    </row>
    <row r="15" spans="1:133">
      <c r="A15" s="12"/>
      <c r="B15" s="42">
        <v>534</v>
      </c>
      <c r="C15" s="19" t="s">
        <v>28</v>
      </c>
      <c r="D15" s="43">
        <v>159229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159229</v>
      </c>
      <c r="O15" s="44">
        <f t="shared" si="2"/>
        <v>62.837016574585633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315145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315145</v>
      </c>
      <c r="O16" s="41">
        <f t="shared" si="2"/>
        <v>124.36661404893449</v>
      </c>
      <c r="P16" s="10"/>
    </row>
    <row r="17" spans="1:119">
      <c r="A17" s="12"/>
      <c r="B17" s="42">
        <v>541</v>
      </c>
      <c r="C17" s="19" t="s">
        <v>31</v>
      </c>
      <c r="D17" s="43">
        <v>315145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315145</v>
      </c>
      <c r="O17" s="44">
        <f t="shared" si="2"/>
        <v>124.36661404893449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SUM(D19:D20)</f>
        <v>5123</v>
      </c>
      <c r="E18" s="29">
        <f t="shared" si="6"/>
        <v>3767127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3772250</v>
      </c>
      <c r="O18" s="41">
        <f t="shared" si="2"/>
        <v>1488.6543014996053</v>
      </c>
      <c r="P18" s="9"/>
    </row>
    <row r="19" spans="1:119">
      <c r="A19" s="12"/>
      <c r="B19" s="42">
        <v>578</v>
      </c>
      <c r="C19" s="19" t="s">
        <v>34</v>
      </c>
      <c r="D19" s="43">
        <v>0</v>
      </c>
      <c r="E19" s="43">
        <v>3767127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3767127</v>
      </c>
      <c r="O19" s="44">
        <f t="shared" si="2"/>
        <v>1486.6325966850829</v>
      </c>
      <c r="P19" s="9"/>
    </row>
    <row r="20" spans="1:119">
      <c r="A20" s="12"/>
      <c r="B20" s="42">
        <v>579</v>
      </c>
      <c r="C20" s="19" t="s">
        <v>35</v>
      </c>
      <c r="D20" s="43">
        <v>5123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5123</v>
      </c>
      <c r="O20" s="44">
        <f t="shared" si="2"/>
        <v>2.0217048145224941</v>
      </c>
      <c r="P20" s="9"/>
    </row>
    <row r="21" spans="1:119" ht="15.75">
      <c r="A21" s="26" t="s">
        <v>39</v>
      </c>
      <c r="B21" s="27"/>
      <c r="C21" s="28"/>
      <c r="D21" s="29">
        <f t="shared" ref="D21:M21" si="7">SUM(D22:D22)</f>
        <v>754033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754033</v>
      </c>
      <c r="O21" s="41">
        <f t="shared" si="2"/>
        <v>297.56629834254142</v>
      </c>
      <c r="P21" s="9"/>
    </row>
    <row r="22" spans="1:119" ht="15.75" thickBot="1">
      <c r="A22" s="12"/>
      <c r="B22" s="42">
        <v>581</v>
      </c>
      <c r="C22" s="19" t="s">
        <v>40</v>
      </c>
      <c r="D22" s="43">
        <v>754033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754033</v>
      </c>
      <c r="O22" s="44">
        <f t="shared" si="2"/>
        <v>297.56629834254142</v>
      </c>
      <c r="P22" s="9"/>
    </row>
    <row r="23" spans="1:119" ht="16.5" thickBot="1">
      <c r="A23" s="13" t="s">
        <v>10</v>
      </c>
      <c r="B23" s="21"/>
      <c r="C23" s="20"/>
      <c r="D23" s="14">
        <f>SUM(D5,D10,D13,D16,D18,D21)</f>
        <v>3556023</v>
      </c>
      <c r="E23" s="14">
        <f t="shared" ref="E23:M23" si="8">SUM(E5,E10,E13,E16,E18,E21)</f>
        <v>3767127</v>
      </c>
      <c r="F23" s="14">
        <f t="shared" si="8"/>
        <v>705033</v>
      </c>
      <c r="G23" s="14">
        <f t="shared" si="8"/>
        <v>0</v>
      </c>
      <c r="H23" s="14">
        <f t="shared" si="8"/>
        <v>0</v>
      </c>
      <c r="I23" s="14">
        <f t="shared" si="8"/>
        <v>639293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8667476</v>
      </c>
      <c r="O23" s="35">
        <f t="shared" si="2"/>
        <v>3420.4719810576166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46</v>
      </c>
      <c r="M25" s="160"/>
      <c r="N25" s="160"/>
      <c r="O25" s="39">
        <v>2534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44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1322731</v>
      </c>
      <c r="E5" s="24">
        <f t="shared" si="0"/>
        <v>0</v>
      </c>
      <c r="F5" s="24">
        <f t="shared" si="0"/>
        <v>707544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2030275</v>
      </c>
      <c r="O5" s="30">
        <f t="shared" ref="O5:O19" si="2">(N5/O$21)</f>
        <v>794.31729264475746</v>
      </c>
      <c r="P5" s="6"/>
    </row>
    <row r="6" spans="1:133">
      <c r="A6" s="12"/>
      <c r="B6" s="42">
        <v>511</v>
      </c>
      <c r="C6" s="19" t="s">
        <v>19</v>
      </c>
      <c r="D6" s="43">
        <v>256046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256046</v>
      </c>
      <c r="O6" s="44">
        <f t="shared" si="2"/>
        <v>100.17449139280126</v>
      </c>
      <c r="P6" s="9"/>
    </row>
    <row r="7" spans="1:133">
      <c r="A7" s="12"/>
      <c r="B7" s="42">
        <v>513</v>
      </c>
      <c r="C7" s="19" t="s">
        <v>20</v>
      </c>
      <c r="D7" s="43">
        <v>407009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407009</v>
      </c>
      <c r="O7" s="44">
        <f t="shared" si="2"/>
        <v>159.23669796557121</v>
      </c>
      <c r="P7" s="9"/>
    </row>
    <row r="8" spans="1:133">
      <c r="A8" s="12"/>
      <c r="B8" s="42">
        <v>514</v>
      </c>
      <c r="C8" s="19" t="s">
        <v>21</v>
      </c>
      <c r="D8" s="43">
        <v>13701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13701</v>
      </c>
      <c r="O8" s="44">
        <f t="shared" si="2"/>
        <v>5.360328638497653</v>
      </c>
      <c r="P8" s="9"/>
    </row>
    <row r="9" spans="1:133">
      <c r="A9" s="12"/>
      <c r="B9" s="42">
        <v>519</v>
      </c>
      <c r="C9" s="19" t="s">
        <v>22</v>
      </c>
      <c r="D9" s="43">
        <v>645975</v>
      </c>
      <c r="E9" s="43">
        <v>0</v>
      </c>
      <c r="F9" s="43">
        <v>707544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1353519</v>
      </c>
      <c r="O9" s="44">
        <f t="shared" si="2"/>
        <v>529.54577464788736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1152794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1152794</v>
      </c>
      <c r="O10" s="41">
        <f t="shared" si="2"/>
        <v>451.01486697965572</v>
      </c>
      <c r="P10" s="10"/>
    </row>
    <row r="11" spans="1:133">
      <c r="A11" s="12"/>
      <c r="B11" s="42">
        <v>521</v>
      </c>
      <c r="C11" s="19" t="s">
        <v>24</v>
      </c>
      <c r="D11" s="43">
        <v>689529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689529</v>
      </c>
      <c r="O11" s="44">
        <f t="shared" si="2"/>
        <v>269.76877934272301</v>
      </c>
      <c r="P11" s="9"/>
    </row>
    <row r="12" spans="1:133">
      <c r="A12" s="12"/>
      <c r="B12" s="42">
        <v>522</v>
      </c>
      <c r="C12" s="19" t="s">
        <v>25</v>
      </c>
      <c r="D12" s="43">
        <v>463265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463265</v>
      </c>
      <c r="O12" s="44">
        <f t="shared" si="2"/>
        <v>181.24608763693271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142437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574489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716926</v>
      </c>
      <c r="O13" s="41">
        <f t="shared" si="2"/>
        <v>280.48748043818466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574489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574489</v>
      </c>
      <c r="O14" s="44">
        <f t="shared" si="2"/>
        <v>224.76095461658841</v>
      </c>
      <c r="P14" s="9"/>
    </row>
    <row r="15" spans="1:133">
      <c r="A15" s="12"/>
      <c r="B15" s="42">
        <v>534</v>
      </c>
      <c r="C15" s="19" t="s">
        <v>28</v>
      </c>
      <c r="D15" s="43">
        <v>142437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142437</v>
      </c>
      <c r="O15" s="44">
        <f t="shared" si="2"/>
        <v>55.726525821596248</v>
      </c>
      <c r="P15" s="9"/>
    </row>
    <row r="16" spans="1:133" ht="15.75">
      <c r="A16" s="26" t="s">
        <v>32</v>
      </c>
      <c r="B16" s="27"/>
      <c r="C16" s="28"/>
      <c r="D16" s="29">
        <f t="shared" ref="D16:M16" si="5">SUM(D17:D18)</f>
        <v>19744</v>
      </c>
      <c r="E16" s="29">
        <f t="shared" si="5"/>
        <v>3612959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3632703</v>
      </c>
      <c r="O16" s="41">
        <f t="shared" si="2"/>
        <v>1421.2453051643192</v>
      </c>
      <c r="P16" s="9"/>
    </row>
    <row r="17" spans="1:119">
      <c r="A17" s="12"/>
      <c r="B17" s="42">
        <v>578</v>
      </c>
      <c r="C17" s="19" t="s">
        <v>34</v>
      </c>
      <c r="D17" s="43">
        <v>0</v>
      </c>
      <c r="E17" s="43">
        <v>3612959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3612959</v>
      </c>
      <c r="O17" s="44">
        <f t="shared" si="2"/>
        <v>1413.5207355242567</v>
      </c>
      <c r="P17" s="9"/>
    </row>
    <row r="18" spans="1:119" ht="15.75" thickBot="1">
      <c r="A18" s="12"/>
      <c r="B18" s="42">
        <v>579</v>
      </c>
      <c r="C18" s="19" t="s">
        <v>35</v>
      </c>
      <c r="D18" s="43">
        <v>19744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19744</v>
      </c>
      <c r="O18" s="44">
        <f t="shared" si="2"/>
        <v>7.7245696400625974</v>
      </c>
      <c r="P18" s="9"/>
    </row>
    <row r="19" spans="1:119" ht="16.5" thickBot="1">
      <c r="A19" s="13" t="s">
        <v>10</v>
      </c>
      <c r="B19" s="21"/>
      <c r="C19" s="20"/>
      <c r="D19" s="14">
        <f>SUM(D5,D10,D13,D16)</f>
        <v>2637706</v>
      </c>
      <c r="E19" s="14">
        <f t="shared" ref="E19:M19" si="6">SUM(E5,E10,E13,E16)</f>
        <v>3612959</v>
      </c>
      <c r="F19" s="14">
        <f t="shared" si="6"/>
        <v>707544</v>
      </c>
      <c r="G19" s="14">
        <f t="shared" si="6"/>
        <v>0</v>
      </c>
      <c r="H19" s="14">
        <f t="shared" si="6"/>
        <v>0</v>
      </c>
      <c r="I19" s="14">
        <f t="shared" si="6"/>
        <v>574489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7532698</v>
      </c>
      <c r="O19" s="35">
        <f t="shared" si="2"/>
        <v>2947.0649452269172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0" t="s">
        <v>43</v>
      </c>
      <c r="M21" s="160"/>
      <c r="N21" s="160"/>
      <c r="O21" s="39">
        <v>2556</v>
      </c>
    </row>
    <row r="22" spans="1:119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19" ht="15.75" customHeight="1" thickBot="1">
      <c r="A23" s="162" t="s">
        <v>44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1054548</v>
      </c>
      <c r="E5" s="24">
        <f t="shared" si="0"/>
        <v>0</v>
      </c>
      <c r="F5" s="24">
        <f t="shared" si="0"/>
        <v>709359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1763907</v>
      </c>
      <c r="O5" s="30">
        <f t="shared" ref="O5:O20" si="2">(N5/O$22)</f>
        <v>694.99881796690306</v>
      </c>
      <c r="P5" s="6"/>
    </row>
    <row r="6" spans="1:133">
      <c r="A6" s="12"/>
      <c r="B6" s="42">
        <v>511</v>
      </c>
      <c r="C6" s="19" t="s">
        <v>19</v>
      </c>
      <c r="D6" s="43">
        <v>513914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513914</v>
      </c>
      <c r="O6" s="44">
        <f t="shared" si="2"/>
        <v>202.48778565799842</v>
      </c>
      <c r="P6" s="9"/>
    </row>
    <row r="7" spans="1:133">
      <c r="A7" s="12"/>
      <c r="B7" s="42">
        <v>513</v>
      </c>
      <c r="C7" s="19" t="s">
        <v>20</v>
      </c>
      <c r="D7" s="43">
        <v>2486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2486</v>
      </c>
      <c r="O7" s="44">
        <f t="shared" si="2"/>
        <v>0.97951142631993693</v>
      </c>
      <c r="P7" s="9"/>
    </row>
    <row r="8" spans="1:133">
      <c r="A8" s="12"/>
      <c r="B8" s="42">
        <v>519</v>
      </c>
      <c r="C8" s="19" t="s">
        <v>22</v>
      </c>
      <c r="D8" s="43">
        <v>538148</v>
      </c>
      <c r="E8" s="43">
        <v>0</v>
      </c>
      <c r="F8" s="43">
        <v>709359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1247507</v>
      </c>
      <c r="O8" s="44">
        <f t="shared" si="2"/>
        <v>491.53152088258469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1126687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1126687</v>
      </c>
      <c r="O9" s="41">
        <f t="shared" si="2"/>
        <v>443.92710795902286</v>
      </c>
      <c r="P9" s="10"/>
    </row>
    <row r="10" spans="1:133">
      <c r="A10" s="12"/>
      <c r="B10" s="42">
        <v>521</v>
      </c>
      <c r="C10" s="19" t="s">
        <v>24</v>
      </c>
      <c r="D10" s="43">
        <v>1126687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1126687</v>
      </c>
      <c r="O10" s="44">
        <f t="shared" si="2"/>
        <v>443.92710795902286</v>
      </c>
      <c r="P10" s="9"/>
    </row>
    <row r="11" spans="1:133" ht="15.75">
      <c r="A11" s="26" t="s">
        <v>26</v>
      </c>
      <c r="B11" s="27"/>
      <c r="C11" s="28"/>
      <c r="D11" s="29">
        <f t="shared" ref="D11:M11" si="4">SUM(D12:D13)</f>
        <v>149900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509717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659617</v>
      </c>
      <c r="O11" s="41">
        <f t="shared" si="2"/>
        <v>259.89637509850274</v>
      </c>
      <c r="P11" s="10"/>
    </row>
    <row r="12" spans="1:133">
      <c r="A12" s="12"/>
      <c r="B12" s="42">
        <v>533</v>
      </c>
      <c r="C12" s="19" t="s">
        <v>27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509717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509717</v>
      </c>
      <c r="O12" s="44">
        <f t="shared" si="2"/>
        <v>200.83412135539794</v>
      </c>
      <c r="P12" s="9"/>
    </row>
    <row r="13" spans="1:133">
      <c r="A13" s="12"/>
      <c r="B13" s="42">
        <v>534</v>
      </c>
      <c r="C13" s="19" t="s">
        <v>28</v>
      </c>
      <c r="D13" s="43">
        <v>149900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149900</v>
      </c>
      <c r="O13" s="44">
        <f t="shared" si="2"/>
        <v>59.062253743104804</v>
      </c>
      <c r="P13" s="9"/>
    </row>
    <row r="14" spans="1:133" ht="15.75">
      <c r="A14" s="26" t="s">
        <v>32</v>
      </c>
      <c r="B14" s="27"/>
      <c r="C14" s="28"/>
      <c r="D14" s="29">
        <f t="shared" ref="D14:M14" si="5">SUM(D15:D17)</f>
        <v>57922</v>
      </c>
      <c r="E14" s="29">
        <f t="shared" si="5"/>
        <v>3610446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3668368</v>
      </c>
      <c r="O14" s="41">
        <f t="shared" si="2"/>
        <v>1445.3774625689518</v>
      </c>
      <c r="P14" s="9"/>
    </row>
    <row r="15" spans="1:133">
      <c r="A15" s="12"/>
      <c r="B15" s="42">
        <v>572</v>
      </c>
      <c r="C15" s="19" t="s">
        <v>33</v>
      </c>
      <c r="D15" s="43">
        <v>0</v>
      </c>
      <c r="E15" s="43">
        <v>3579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3579</v>
      </c>
      <c r="O15" s="44">
        <f t="shared" si="2"/>
        <v>1.4101654846335698</v>
      </c>
      <c r="P15" s="9"/>
    </row>
    <row r="16" spans="1:133">
      <c r="A16" s="12"/>
      <c r="B16" s="42">
        <v>578</v>
      </c>
      <c r="C16" s="19" t="s">
        <v>34</v>
      </c>
      <c r="D16" s="43">
        <v>0</v>
      </c>
      <c r="E16" s="43">
        <v>3606867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3606867</v>
      </c>
      <c r="O16" s="44">
        <f t="shared" si="2"/>
        <v>1421.1453900709221</v>
      </c>
      <c r="P16" s="9"/>
    </row>
    <row r="17" spans="1:119">
      <c r="A17" s="12"/>
      <c r="B17" s="42">
        <v>579</v>
      </c>
      <c r="C17" s="19" t="s">
        <v>35</v>
      </c>
      <c r="D17" s="43">
        <v>57922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57922</v>
      </c>
      <c r="O17" s="44">
        <f t="shared" si="2"/>
        <v>22.821907013396377</v>
      </c>
      <c r="P17" s="9"/>
    </row>
    <row r="18" spans="1:119" ht="15.75">
      <c r="A18" s="26" t="s">
        <v>39</v>
      </c>
      <c r="B18" s="27"/>
      <c r="C18" s="28"/>
      <c r="D18" s="29">
        <f t="shared" ref="D18:M18" si="6">SUM(D19:D19)</f>
        <v>0</v>
      </c>
      <c r="E18" s="29">
        <f t="shared" si="6"/>
        <v>17487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17487</v>
      </c>
      <c r="O18" s="41">
        <f t="shared" si="2"/>
        <v>6.8900709219858154</v>
      </c>
      <c r="P18" s="9"/>
    </row>
    <row r="19" spans="1:119" ht="15.75" thickBot="1">
      <c r="A19" s="12"/>
      <c r="B19" s="42">
        <v>581</v>
      </c>
      <c r="C19" s="19" t="s">
        <v>40</v>
      </c>
      <c r="D19" s="43">
        <v>0</v>
      </c>
      <c r="E19" s="43">
        <v>17487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17487</v>
      </c>
      <c r="O19" s="44">
        <f t="shared" si="2"/>
        <v>6.8900709219858154</v>
      </c>
      <c r="P19" s="9"/>
    </row>
    <row r="20" spans="1:119" ht="16.5" thickBot="1">
      <c r="A20" s="13" t="s">
        <v>10</v>
      </c>
      <c r="B20" s="21"/>
      <c r="C20" s="20"/>
      <c r="D20" s="14">
        <f>SUM(D5,D9,D11,D14,D18)</f>
        <v>2389057</v>
      </c>
      <c r="E20" s="14">
        <f t="shared" ref="E20:M20" si="7">SUM(E5,E9,E11,E14,E18)</f>
        <v>3627933</v>
      </c>
      <c r="F20" s="14">
        <f t="shared" si="7"/>
        <v>709359</v>
      </c>
      <c r="G20" s="14">
        <f t="shared" si="7"/>
        <v>0</v>
      </c>
      <c r="H20" s="14">
        <f t="shared" si="7"/>
        <v>0</v>
      </c>
      <c r="I20" s="14">
        <f t="shared" si="7"/>
        <v>509717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7236066</v>
      </c>
      <c r="O20" s="35">
        <f t="shared" si="2"/>
        <v>2851.0898345153664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60" t="s">
        <v>41</v>
      </c>
      <c r="M22" s="160"/>
      <c r="N22" s="160"/>
      <c r="O22" s="39">
        <v>2538</v>
      </c>
    </row>
    <row r="23" spans="1:119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  <row r="24" spans="1:119" ht="15.75" thickBot="1">
      <c r="A24" s="162" t="s">
        <v>44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</sheetData>
  <mergeCells count="10">
    <mergeCell ref="A24:O24"/>
    <mergeCell ref="L22:N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767592</v>
      </c>
      <c r="E5" s="24">
        <f t="shared" si="0"/>
        <v>154723</v>
      </c>
      <c r="F5" s="24">
        <f t="shared" si="0"/>
        <v>710479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1632794</v>
      </c>
      <c r="O5" s="30">
        <f t="shared" ref="O5:O23" si="2">(N5/O$25)</f>
        <v>845.56913516312795</v>
      </c>
      <c r="P5" s="6"/>
    </row>
    <row r="6" spans="1:133">
      <c r="A6" s="12"/>
      <c r="B6" s="42">
        <v>511</v>
      </c>
      <c r="C6" s="19" t="s">
        <v>19</v>
      </c>
      <c r="D6" s="43">
        <v>196295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196295</v>
      </c>
      <c r="O6" s="44">
        <f t="shared" si="2"/>
        <v>101.65458311755567</v>
      </c>
      <c r="P6" s="9"/>
    </row>
    <row r="7" spans="1:133">
      <c r="A7" s="12"/>
      <c r="B7" s="42">
        <v>513</v>
      </c>
      <c r="C7" s="19" t="s">
        <v>20</v>
      </c>
      <c r="D7" s="43">
        <v>343333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343333</v>
      </c>
      <c r="O7" s="44">
        <f t="shared" si="2"/>
        <v>177.80062143966856</v>
      </c>
      <c r="P7" s="9"/>
    </row>
    <row r="8" spans="1:133">
      <c r="A8" s="12"/>
      <c r="B8" s="42">
        <v>514</v>
      </c>
      <c r="C8" s="19" t="s">
        <v>21</v>
      </c>
      <c r="D8" s="43">
        <v>26457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26457</v>
      </c>
      <c r="O8" s="44">
        <f t="shared" si="2"/>
        <v>13.701191092698084</v>
      </c>
      <c r="P8" s="9"/>
    </row>
    <row r="9" spans="1:133">
      <c r="A9" s="12"/>
      <c r="B9" s="42">
        <v>519</v>
      </c>
      <c r="C9" s="19" t="s">
        <v>22</v>
      </c>
      <c r="D9" s="43">
        <v>201507</v>
      </c>
      <c r="E9" s="43">
        <v>154723</v>
      </c>
      <c r="F9" s="43">
        <v>710479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1066709</v>
      </c>
      <c r="O9" s="44">
        <f t="shared" si="2"/>
        <v>552.41273951320557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1203172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1203172</v>
      </c>
      <c r="O10" s="41">
        <f t="shared" si="2"/>
        <v>623.08234075608493</v>
      </c>
      <c r="P10" s="10"/>
    </row>
    <row r="11" spans="1:133">
      <c r="A11" s="12"/>
      <c r="B11" s="42">
        <v>521</v>
      </c>
      <c r="C11" s="19" t="s">
        <v>24</v>
      </c>
      <c r="D11" s="43">
        <v>584652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584652</v>
      </c>
      <c r="O11" s="44">
        <f t="shared" si="2"/>
        <v>302.7716209218022</v>
      </c>
      <c r="P11" s="9"/>
    </row>
    <row r="12" spans="1:133">
      <c r="A12" s="12"/>
      <c r="B12" s="42">
        <v>522</v>
      </c>
      <c r="C12" s="19" t="s">
        <v>25</v>
      </c>
      <c r="D12" s="43">
        <v>618520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618520</v>
      </c>
      <c r="O12" s="44">
        <f t="shared" si="2"/>
        <v>320.31071983428274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145343</v>
      </c>
      <c r="E13" s="29">
        <f t="shared" si="4"/>
        <v>539748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465186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1150277</v>
      </c>
      <c r="O13" s="41">
        <f t="shared" si="2"/>
        <v>595.68979803210766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465186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465186</v>
      </c>
      <c r="O14" s="44">
        <f t="shared" si="2"/>
        <v>240.90419471776281</v>
      </c>
      <c r="P14" s="9"/>
    </row>
    <row r="15" spans="1:133">
      <c r="A15" s="12"/>
      <c r="B15" s="42">
        <v>534</v>
      </c>
      <c r="C15" s="19" t="s">
        <v>28</v>
      </c>
      <c r="D15" s="43">
        <v>145343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145343</v>
      </c>
      <c r="O15" s="44">
        <f t="shared" si="2"/>
        <v>75.268254790264109</v>
      </c>
      <c r="P15" s="9"/>
    </row>
    <row r="16" spans="1:133">
      <c r="A16" s="12"/>
      <c r="B16" s="42">
        <v>535</v>
      </c>
      <c r="C16" s="19" t="s">
        <v>29</v>
      </c>
      <c r="D16" s="43">
        <v>0</v>
      </c>
      <c r="E16" s="43">
        <v>539748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539748</v>
      </c>
      <c r="O16" s="44">
        <f t="shared" si="2"/>
        <v>279.51734852408077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244143</v>
      </c>
      <c r="E17" s="29">
        <f t="shared" si="5"/>
        <v>101248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345391</v>
      </c>
      <c r="O17" s="41">
        <f t="shared" si="2"/>
        <v>178.86639047125843</v>
      </c>
      <c r="P17" s="10"/>
    </row>
    <row r="18" spans="1:119">
      <c r="A18" s="12"/>
      <c r="B18" s="42">
        <v>541</v>
      </c>
      <c r="C18" s="19" t="s">
        <v>31</v>
      </c>
      <c r="D18" s="43">
        <v>244143</v>
      </c>
      <c r="E18" s="43">
        <v>101248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345391</v>
      </c>
      <c r="O18" s="44">
        <f t="shared" si="2"/>
        <v>178.86639047125843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SUM(D20:D22)</f>
        <v>47572</v>
      </c>
      <c r="E19" s="29">
        <f t="shared" si="6"/>
        <v>3442699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3490271</v>
      </c>
      <c r="O19" s="41">
        <f t="shared" si="2"/>
        <v>1807.4940445365096</v>
      </c>
      <c r="P19" s="9"/>
    </row>
    <row r="20" spans="1:119">
      <c r="A20" s="12"/>
      <c r="B20" s="42">
        <v>572</v>
      </c>
      <c r="C20" s="19" t="s">
        <v>33</v>
      </c>
      <c r="D20" s="43">
        <v>0</v>
      </c>
      <c r="E20" s="43">
        <v>8620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8620</v>
      </c>
      <c r="O20" s="44">
        <f t="shared" si="2"/>
        <v>4.4640082858622474</v>
      </c>
      <c r="P20" s="9"/>
    </row>
    <row r="21" spans="1:119">
      <c r="A21" s="12"/>
      <c r="B21" s="42">
        <v>578</v>
      </c>
      <c r="C21" s="19" t="s">
        <v>34</v>
      </c>
      <c r="D21" s="43">
        <v>0</v>
      </c>
      <c r="E21" s="43">
        <v>3434079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3434079</v>
      </c>
      <c r="O21" s="44">
        <f t="shared" si="2"/>
        <v>1778.3940963231487</v>
      </c>
      <c r="P21" s="9"/>
    </row>
    <row r="22" spans="1:119" ht="15.75" thickBot="1">
      <c r="A22" s="12"/>
      <c r="B22" s="42">
        <v>579</v>
      </c>
      <c r="C22" s="19" t="s">
        <v>35</v>
      </c>
      <c r="D22" s="43">
        <v>47572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47572</v>
      </c>
      <c r="O22" s="44">
        <f t="shared" si="2"/>
        <v>24.635939927498704</v>
      </c>
      <c r="P22" s="9"/>
    </row>
    <row r="23" spans="1:119" ht="16.5" thickBot="1">
      <c r="A23" s="13" t="s">
        <v>10</v>
      </c>
      <c r="B23" s="21"/>
      <c r="C23" s="20"/>
      <c r="D23" s="14">
        <f>SUM(D5,D10,D13,D17,D19)</f>
        <v>2407822</v>
      </c>
      <c r="E23" s="14">
        <f t="shared" ref="E23:M23" si="7">SUM(E5,E10,E13,E17,E19)</f>
        <v>4238418</v>
      </c>
      <c r="F23" s="14">
        <f t="shared" si="7"/>
        <v>710479</v>
      </c>
      <c r="G23" s="14">
        <f t="shared" si="7"/>
        <v>0</v>
      </c>
      <c r="H23" s="14">
        <f t="shared" si="7"/>
        <v>0</v>
      </c>
      <c r="I23" s="14">
        <f t="shared" si="7"/>
        <v>465186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7821905</v>
      </c>
      <c r="O23" s="35">
        <f t="shared" si="2"/>
        <v>4050.7017089590886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36</v>
      </c>
      <c r="M25" s="160"/>
      <c r="N25" s="160"/>
      <c r="O25" s="39">
        <v>1931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thickBot="1">
      <c r="A27" s="162" t="s">
        <v>44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A27:O27"/>
    <mergeCell ref="A26:O26"/>
    <mergeCell ref="L25:N2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704695</v>
      </c>
      <c r="E5" s="24">
        <f t="shared" si="0"/>
        <v>2124</v>
      </c>
      <c r="F5" s="24">
        <f t="shared" si="0"/>
        <v>705730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1412549</v>
      </c>
      <c r="O5" s="30">
        <f t="shared" ref="O5:O24" si="2">(N5/O$26)</f>
        <v>728.86945304437563</v>
      </c>
      <c r="P5" s="6"/>
    </row>
    <row r="6" spans="1:133">
      <c r="A6" s="12"/>
      <c r="B6" s="42">
        <v>511</v>
      </c>
      <c r="C6" s="19" t="s">
        <v>19</v>
      </c>
      <c r="D6" s="43">
        <v>4006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4006</v>
      </c>
      <c r="O6" s="44">
        <f t="shared" si="2"/>
        <v>2.0670794633642933</v>
      </c>
      <c r="P6" s="9"/>
    </row>
    <row r="7" spans="1:133">
      <c r="A7" s="12"/>
      <c r="B7" s="42">
        <v>513</v>
      </c>
      <c r="C7" s="19" t="s">
        <v>20</v>
      </c>
      <c r="D7" s="43">
        <v>334597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334597</v>
      </c>
      <c r="O7" s="44">
        <f t="shared" si="2"/>
        <v>172.65067079463364</v>
      </c>
      <c r="P7" s="9"/>
    </row>
    <row r="8" spans="1:133">
      <c r="A8" s="12"/>
      <c r="B8" s="42">
        <v>519</v>
      </c>
      <c r="C8" s="19" t="s">
        <v>22</v>
      </c>
      <c r="D8" s="43">
        <v>366092</v>
      </c>
      <c r="E8" s="43">
        <v>2124</v>
      </c>
      <c r="F8" s="43">
        <v>705730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1073946</v>
      </c>
      <c r="O8" s="44">
        <f t="shared" si="2"/>
        <v>554.15170278637765</v>
      </c>
      <c r="P8" s="9"/>
    </row>
    <row r="9" spans="1:133" ht="15.75">
      <c r="A9" s="26" t="s">
        <v>23</v>
      </c>
      <c r="B9" s="27"/>
      <c r="C9" s="28"/>
      <c r="D9" s="29">
        <f t="shared" ref="D9:M9" si="3">SUM(D10:D11)</f>
        <v>1273865</v>
      </c>
      <c r="E9" s="29">
        <f t="shared" si="3"/>
        <v>20306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1294171</v>
      </c>
      <c r="O9" s="41">
        <f t="shared" si="2"/>
        <v>667.7868937048504</v>
      </c>
      <c r="P9" s="10"/>
    </row>
    <row r="10" spans="1:133">
      <c r="A10" s="12"/>
      <c r="B10" s="42">
        <v>521</v>
      </c>
      <c r="C10" s="19" t="s">
        <v>24</v>
      </c>
      <c r="D10" s="43">
        <v>658223</v>
      </c>
      <c r="E10" s="43">
        <v>20306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678529</v>
      </c>
      <c r="O10" s="44">
        <f t="shared" si="2"/>
        <v>350.11816305469557</v>
      </c>
      <c r="P10" s="9"/>
    </row>
    <row r="11" spans="1:133">
      <c r="A11" s="12"/>
      <c r="B11" s="42">
        <v>522</v>
      </c>
      <c r="C11" s="19" t="s">
        <v>25</v>
      </c>
      <c r="D11" s="43">
        <v>615642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615642</v>
      </c>
      <c r="O11" s="44">
        <f t="shared" si="2"/>
        <v>317.66873065015477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SUM(D13:D14)</f>
        <v>143578</v>
      </c>
      <c r="E12" s="29">
        <f t="shared" si="4"/>
        <v>3070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452163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598811</v>
      </c>
      <c r="O12" s="41">
        <f t="shared" si="2"/>
        <v>308.98400412796695</v>
      </c>
      <c r="P12" s="10"/>
    </row>
    <row r="13" spans="1:133">
      <c r="A13" s="12"/>
      <c r="B13" s="42">
        <v>533</v>
      </c>
      <c r="C13" s="19" t="s">
        <v>27</v>
      </c>
      <c r="D13" s="43">
        <v>0</v>
      </c>
      <c r="E13" s="43">
        <v>3070</v>
      </c>
      <c r="F13" s="43">
        <v>0</v>
      </c>
      <c r="G13" s="43">
        <v>0</v>
      </c>
      <c r="H13" s="43">
        <v>0</v>
      </c>
      <c r="I13" s="43">
        <v>452163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455233</v>
      </c>
      <c r="O13" s="44">
        <f t="shared" si="2"/>
        <v>234.89834881320948</v>
      </c>
      <c r="P13" s="9"/>
    </row>
    <row r="14" spans="1:133">
      <c r="A14" s="12"/>
      <c r="B14" s="42">
        <v>534</v>
      </c>
      <c r="C14" s="19" t="s">
        <v>28</v>
      </c>
      <c r="D14" s="43">
        <v>143578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143578</v>
      </c>
      <c r="O14" s="44">
        <f t="shared" si="2"/>
        <v>74.085655314757489</v>
      </c>
      <c r="P14" s="9"/>
    </row>
    <row r="15" spans="1:133" ht="15.75">
      <c r="A15" s="26" t="s">
        <v>30</v>
      </c>
      <c r="B15" s="27"/>
      <c r="C15" s="28"/>
      <c r="D15" s="29">
        <f t="shared" ref="D15:M15" si="5">SUM(D16:D16)</f>
        <v>294173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294173</v>
      </c>
      <c r="O15" s="41">
        <f t="shared" si="2"/>
        <v>151.7920536635707</v>
      </c>
      <c r="P15" s="10"/>
    </row>
    <row r="16" spans="1:133">
      <c r="A16" s="12"/>
      <c r="B16" s="42">
        <v>541</v>
      </c>
      <c r="C16" s="19" t="s">
        <v>31</v>
      </c>
      <c r="D16" s="43">
        <v>294173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294173</v>
      </c>
      <c r="O16" s="44">
        <f t="shared" si="2"/>
        <v>151.7920536635707</v>
      </c>
      <c r="P16" s="9"/>
    </row>
    <row r="17" spans="1:119" ht="15.75">
      <c r="A17" s="26" t="s">
        <v>48</v>
      </c>
      <c r="B17" s="27"/>
      <c r="C17" s="28"/>
      <c r="D17" s="29">
        <f t="shared" ref="D17:M17" si="6">SUM(D18:D18)</f>
        <v>0</v>
      </c>
      <c r="E17" s="29">
        <f t="shared" si="6"/>
        <v>745727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745727</v>
      </c>
      <c r="O17" s="41">
        <f t="shared" si="2"/>
        <v>384.7920536635707</v>
      </c>
      <c r="P17" s="10"/>
    </row>
    <row r="18" spans="1:119">
      <c r="A18" s="45"/>
      <c r="B18" s="46">
        <v>559</v>
      </c>
      <c r="C18" s="47" t="s">
        <v>49</v>
      </c>
      <c r="D18" s="43">
        <v>0</v>
      </c>
      <c r="E18" s="43">
        <v>745727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745727</v>
      </c>
      <c r="O18" s="44">
        <f t="shared" si="2"/>
        <v>384.7920536635707</v>
      </c>
      <c r="P18" s="9"/>
    </row>
    <row r="19" spans="1:119" ht="15.75">
      <c r="A19" s="26" t="s">
        <v>32</v>
      </c>
      <c r="B19" s="27"/>
      <c r="C19" s="28"/>
      <c r="D19" s="29">
        <f t="shared" ref="D19:M19" si="7">SUM(D20:D21)</f>
        <v>43031</v>
      </c>
      <c r="E19" s="29">
        <f t="shared" si="7"/>
        <v>3704525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3747556</v>
      </c>
      <c r="O19" s="41">
        <f t="shared" si="2"/>
        <v>1933.7234262125903</v>
      </c>
      <c r="P19" s="9"/>
    </row>
    <row r="20" spans="1:119">
      <c r="A20" s="12"/>
      <c r="B20" s="42">
        <v>572</v>
      </c>
      <c r="C20" s="19" t="s">
        <v>33</v>
      </c>
      <c r="D20" s="43">
        <v>43031</v>
      </c>
      <c r="E20" s="43">
        <v>18527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61558</v>
      </c>
      <c r="O20" s="44">
        <f t="shared" si="2"/>
        <v>31.763673890608874</v>
      </c>
      <c r="P20" s="9"/>
    </row>
    <row r="21" spans="1:119">
      <c r="A21" s="12"/>
      <c r="B21" s="42">
        <v>578</v>
      </c>
      <c r="C21" s="19" t="s">
        <v>34</v>
      </c>
      <c r="D21" s="43">
        <v>0</v>
      </c>
      <c r="E21" s="43">
        <v>3685998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3685998</v>
      </c>
      <c r="O21" s="44">
        <f t="shared" si="2"/>
        <v>1901.9597523219813</v>
      </c>
      <c r="P21" s="9"/>
    </row>
    <row r="22" spans="1:119" ht="15.75">
      <c r="A22" s="26" t="s">
        <v>39</v>
      </c>
      <c r="B22" s="27"/>
      <c r="C22" s="28"/>
      <c r="D22" s="29">
        <f t="shared" ref="D22:M22" si="8">SUM(D23:D23)</f>
        <v>0</v>
      </c>
      <c r="E22" s="29">
        <f t="shared" si="8"/>
        <v>232554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1"/>
        <v>232554</v>
      </c>
      <c r="O22" s="41">
        <f t="shared" si="2"/>
        <v>119.9969040247678</v>
      </c>
      <c r="P22" s="9"/>
    </row>
    <row r="23" spans="1:119" ht="15.75" thickBot="1">
      <c r="A23" s="12"/>
      <c r="B23" s="42">
        <v>581</v>
      </c>
      <c r="C23" s="19" t="s">
        <v>40</v>
      </c>
      <c r="D23" s="43">
        <v>0</v>
      </c>
      <c r="E23" s="43">
        <v>232554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232554</v>
      </c>
      <c r="O23" s="44">
        <f t="shared" si="2"/>
        <v>119.9969040247678</v>
      </c>
      <c r="P23" s="9"/>
    </row>
    <row r="24" spans="1:119" ht="16.5" thickBot="1">
      <c r="A24" s="13" t="s">
        <v>10</v>
      </c>
      <c r="B24" s="21"/>
      <c r="C24" s="20"/>
      <c r="D24" s="14">
        <f>SUM(D5,D9,D12,D15,D17,D19,D22)</f>
        <v>2459342</v>
      </c>
      <c r="E24" s="14">
        <f t="shared" ref="E24:M24" si="9">SUM(E5,E9,E12,E15,E17,E19,E22)</f>
        <v>4708306</v>
      </c>
      <c r="F24" s="14">
        <f t="shared" si="9"/>
        <v>705730</v>
      </c>
      <c r="G24" s="14">
        <f t="shared" si="9"/>
        <v>0</v>
      </c>
      <c r="H24" s="14">
        <f t="shared" si="9"/>
        <v>0</v>
      </c>
      <c r="I24" s="14">
        <f t="shared" si="9"/>
        <v>452163</v>
      </c>
      <c r="J24" s="14">
        <f t="shared" si="9"/>
        <v>0</v>
      </c>
      <c r="K24" s="14">
        <f t="shared" si="9"/>
        <v>0</v>
      </c>
      <c r="L24" s="14">
        <f t="shared" si="9"/>
        <v>0</v>
      </c>
      <c r="M24" s="14">
        <f t="shared" si="9"/>
        <v>0</v>
      </c>
      <c r="N24" s="14">
        <f t="shared" si="1"/>
        <v>8325541</v>
      </c>
      <c r="O24" s="35">
        <f t="shared" si="2"/>
        <v>4295.9447884416923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50</v>
      </c>
      <c r="M26" s="160"/>
      <c r="N26" s="160"/>
      <c r="O26" s="39">
        <v>1938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44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731659</v>
      </c>
      <c r="E5" s="24">
        <f t="shared" si="0"/>
        <v>2596</v>
      </c>
      <c r="F5" s="24">
        <f t="shared" si="0"/>
        <v>324053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1058308</v>
      </c>
      <c r="O5" s="30">
        <f t="shared" ref="O5:O21" si="2">(N5/O$23)</f>
        <v>540.50459652706843</v>
      </c>
      <c r="P5" s="6"/>
    </row>
    <row r="6" spans="1:133">
      <c r="A6" s="12"/>
      <c r="B6" s="42">
        <v>511</v>
      </c>
      <c r="C6" s="19" t="s">
        <v>19</v>
      </c>
      <c r="D6" s="43">
        <v>13666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13666</v>
      </c>
      <c r="O6" s="44">
        <f t="shared" si="2"/>
        <v>6.9795709908069457</v>
      </c>
      <c r="P6" s="9"/>
    </row>
    <row r="7" spans="1:133">
      <c r="A7" s="12"/>
      <c r="B7" s="42">
        <v>513</v>
      </c>
      <c r="C7" s="19" t="s">
        <v>20</v>
      </c>
      <c r="D7" s="43">
        <v>336338</v>
      </c>
      <c r="E7" s="43">
        <v>2596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338934</v>
      </c>
      <c r="O7" s="44">
        <f t="shared" si="2"/>
        <v>173.10214504596527</v>
      </c>
      <c r="P7" s="9"/>
    </row>
    <row r="8" spans="1:133">
      <c r="A8" s="12"/>
      <c r="B8" s="42">
        <v>519</v>
      </c>
      <c r="C8" s="19" t="s">
        <v>22</v>
      </c>
      <c r="D8" s="43">
        <v>381655</v>
      </c>
      <c r="E8" s="43">
        <v>0</v>
      </c>
      <c r="F8" s="43">
        <v>324053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705708</v>
      </c>
      <c r="O8" s="44">
        <f t="shared" si="2"/>
        <v>360.42288049029622</v>
      </c>
      <c r="P8" s="9"/>
    </row>
    <row r="9" spans="1:133" ht="15.75">
      <c r="A9" s="26" t="s">
        <v>23</v>
      </c>
      <c r="B9" s="27"/>
      <c r="C9" s="28"/>
      <c r="D9" s="29">
        <f t="shared" ref="D9:M9" si="3">SUM(D10:D11)</f>
        <v>1256230</v>
      </c>
      <c r="E9" s="29">
        <f t="shared" si="3"/>
        <v>7467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1263697</v>
      </c>
      <c r="O9" s="41">
        <f t="shared" si="2"/>
        <v>645.40194075587328</v>
      </c>
      <c r="P9" s="10"/>
    </row>
    <row r="10" spans="1:133">
      <c r="A10" s="12"/>
      <c r="B10" s="42">
        <v>521</v>
      </c>
      <c r="C10" s="19" t="s">
        <v>24</v>
      </c>
      <c r="D10" s="43">
        <v>668835</v>
      </c>
      <c r="E10" s="43">
        <v>7467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676302</v>
      </c>
      <c r="O10" s="44">
        <f t="shared" si="2"/>
        <v>345.40449438202245</v>
      </c>
      <c r="P10" s="9"/>
    </row>
    <row r="11" spans="1:133">
      <c r="A11" s="12"/>
      <c r="B11" s="42">
        <v>522</v>
      </c>
      <c r="C11" s="19" t="s">
        <v>25</v>
      </c>
      <c r="D11" s="43">
        <v>587395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587395</v>
      </c>
      <c r="O11" s="44">
        <f t="shared" si="2"/>
        <v>299.99744637385089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SUM(D13:D14)</f>
        <v>153806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368323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522129</v>
      </c>
      <c r="O12" s="41">
        <f t="shared" si="2"/>
        <v>266.6644535240041</v>
      </c>
      <c r="P12" s="10"/>
    </row>
    <row r="13" spans="1:133">
      <c r="A13" s="12"/>
      <c r="B13" s="42">
        <v>533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368323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368323</v>
      </c>
      <c r="O13" s="44">
        <f t="shared" si="2"/>
        <v>188.11184882533198</v>
      </c>
      <c r="P13" s="9"/>
    </row>
    <row r="14" spans="1:133">
      <c r="A14" s="12"/>
      <c r="B14" s="42">
        <v>534</v>
      </c>
      <c r="C14" s="19" t="s">
        <v>28</v>
      </c>
      <c r="D14" s="43">
        <v>153806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153806</v>
      </c>
      <c r="O14" s="44">
        <f t="shared" si="2"/>
        <v>78.552604698672113</v>
      </c>
      <c r="P14" s="9"/>
    </row>
    <row r="15" spans="1:133" ht="15.75">
      <c r="A15" s="26" t="s">
        <v>30</v>
      </c>
      <c r="B15" s="27"/>
      <c r="C15" s="28"/>
      <c r="D15" s="29">
        <f t="shared" ref="D15:M15" si="5">SUM(D16:D16)</f>
        <v>316943</v>
      </c>
      <c r="E15" s="29">
        <f t="shared" si="5"/>
        <v>39056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355999</v>
      </c>
      <c r="O15" s="41">
        <f t="shared" si="2"/>
        <v>181.817671092952</v>
      </c>
      <c r="P15" s="10"/>
    </row>
    <row r="16" spans="1:133">
      <c r="A16" s="12"/>
      <c r="B16" s="42">
        <v>541</v>
      </c>
      <c r="C16" s="19" t="s">
        <v>31</v>
      </c>
      <c r="D16" s="43">
        <v>316943</v>
      </c>
      <c r="E16" s="43">
        <v>39056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355999</v>
      </c>
      <c r="O16" s="44">
        <f t="shared" si="2"/>
        <v>181.817671092952</v>
      </c>
      <c r="P16" s="9"/>
    </row>
    <row r="17" spans="1:119" ht="15.75">
      <c r="A17" s="26" t="s">
        <v>48</v>
      </c>
      <c r="B17" s="27"/>
      <c r="C17" s="28"/>
      <c r="D17" s="29">
        <f t="shared" ref="D17:M17" si="6">SUM(D18:D18)</f>
        <v>31550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31550</v>
      </c>
      <c r="O17" s="41">
        <f t="shared" si="2"/>
        <v>16.113381001021452</v>
      </c>
      <c r="P17" s="10"/>
    </row>
    <row r="18" spans="1:119">
      <c r="A18" s="45"/>
      <c r="B18" s="46">
        <v>554</v>
      </c>
      <c r="C18" s="47" t="s">
        <v>63</v>
      </c>
      <c r="D18" s="43">
        <v>31550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31550</v>
      </c>
      <c r="O18" s="44">
        <f t="shared" si="2"/>
        <v>16.113381001021452</v>
      </c>
      <c r="P18" s="9"/>
    </row>
    <row r="19" spans="1:119" ht="15.75">
      <c r="A19" s="26" t="s">
        <v>32</v>
      </c>
      <c r="B19" s="27"/>
      <c r="C19" s="28"/>
      <c r="D19" s="29">
        <f t="shared" ref="D19:M19" si="7">SUM(D20:D20)</f>
        <v>0</v>
      </c>
      <c r="E19" s="29">
        <f t="shared" si="7"/>
        <v>3213396</v>
      </c>
      <c r="F19" s="29">
        <f t="shared" si="7"/>
        <v>670394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3883790</v>
      </c>
      <c r="O19" s="41">
        <f t="shared" si="2"/>
        <v>1983.5495403472933</v>
      </c>
      <c r="P19" s="9"/>
    </row>
    <row r="20" spans="1:119" ht="15.75" thickBot="1">
      <c r="A20" s="12"/>
      <c r="B20" s="42">
        <v>578</v>
      </c>
      <c r="C20" s="19" t="s">
        <v>34</v>
      </c>
      <c r="D20" s="43">
        <v>0</v>
      </c>
      <c r="E20" s="43">
        <v>3213396</v>
      </c>
      <c r="F20" s="43">
        <v>670394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3883790</v>
      </c>
      <c r="O20" s="44">
        <f t="shared" si="2"/>
        <v>1983.5495403472933</v>
      </c>
      <c r="P20" s="9"/>
    </row>
    <row r="21" spans="1:119" ht="16.5" thickBot="1">
      <c r="A21" s="13" t="s">
        <v>10</v>
      </c>
      <c r="B21" s="21"/>
      <c r="C21" s="20"/>
      <c r="D21" s="14">
        <f>SUM(D5,D9,D12,D15,D17,D19)</f>
        <v>2490188</v>
      </c>
      <c r="E21" s="14">
        <f t="shared" ref="E21:M21" si="8">SUM(E5,E9,E12,E15,E17,E19)</f>
        <v>3262515</v>
      </c>
      <c r="F21" s="14">
        <f t="shared" si="8"/>
        <v>994447</v>
      </c>
      <c r="G21" s="14">
        <f t="shared" si="8"/>
        <v>0</v>
      </c>
      <c r="H21" s="14">
        <f t="shared" si="8"/>
        <v>0</v>
      </c>
      <c r="I21" s="14">
        <f t="shared" si="8"/>
        <v>368323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7115473</v>
      </c>
      <c r="O21" s="35">
        <f t="shared" si="2"/>
        <v>3634.0515832482124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64</v>
      </c>
      <c r="M23" s="160"/>
      <c r="N23" s="160"/>
      <c r="O23" s="39">
        <v>1958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customHeight="1" thickBot="1">
      <c r="A25" s="162" t="s">
        <v>44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92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85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4919881</v>
      </c>
      <c r="E5" s="24">
        <f t="shared" si="0"/>
        <v>8760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319152</v>
      </c>
      <c r="N5" s="24">
        <f t="shared" si="0"/>
        <v>0</v>
      </c>
      <c r="O5" s="25">
        <f>SUM(D5:N5)</f>
        <v>5247793</v>
      </c>
      <c r="P5" s="30">
        <f t="shared" ref="P5:P29" si="1">(O5/P$31)</f>
        <v>972.53391401037811</v>
      </c>
      <c r="Q5" s="6"/>
    </row>
    <row r="6" spans="1:134">
      <c r="A6" s="12"/>
      <c r="B6" s="42">
        <v>511</v>
      </c>
      <c r="C6" s="19" t="s">
        <v>19</v>
      </c>
      <c r="D6" s="43">
        <v>879712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879712</v>
      </c>
      <c r="P6" s="44">
        <f t="shared" si="1"/>
        <v>163.03039288361748</v>
      </c>
      <c r="Q6" s="9"/>
    </row>
    <row r="7" spans="1:134">
      <c r="A7" s="12"/>
      <c r="B7" s="42">
        <v>512</v>
      </c>
      <c r="C7" s="19" t="s">
        <v>70</v>
      </c>
      <c r="D7" s="43">
        <v>129657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129657</v>
      </c>
      <c r="P7" s="44">
        <f t="shared" si="1"/>
        <v>24.02835433654559</v>
      </c>
      <c r="Q7" s="9"/>
    </row>
    <row r="8" spans="1:134">
      <c r="A8" s="12"/>
      <c r="B8" s="42">
        <v>513</v>
      </c>
      <c r="C8" s="19" t="s">
        <v>20</v>
      </c>
      <c r="D8" s="43">
        <v>2582803</v>
      </c>
      <c r="E8" s="43">
        <v>5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319152</v>
      </c>
      <c r="N8" s="43">
        <v>0</v>
      </c>
      <c r="O8" s="43">
        <f t="shared" si="2"/>
        <v>2901960</v>
      </c>
      <c r="P8" s="44">
        <f t="shared" si="1"/>
        <v>537.79836916234251</v>
      </c>
      <c r="Q8" s="9"/>
    </row>
    <row r="9" spans="1:134">
      <c r="A9" s="12"/>
      <c r="B9" s="42">
        <v>514</v>
      </c>
      <c r="C9" s="19" t="s">
        <v>21</v>
      </c>
      <c r="D9" s="43">
        <v>45310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45310</v>
      </c>
      <c r="P9" s="44">
        <f t="shared" si="1"/>
        <v>8.3969607116382505</v>
      </c>
      <c r="Q9" s="9"/>
    </row>
    <row r="10" spans="1:134">
      <c r="A10" s="12"/>
      <c r="B10" s="42">
        <v>515</v>
      </c>
      <c r="C10" s="19" t="s">
        <v>66</v>
      </c>
      <c r="D10" s="43">
        <v>1282399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1282399</v>
      </c>
      <c r="P10" s="44">
        <f t="shared" si="1"/>
        <v>237.65733876945885</v>
      </c>
      <c r="Q10" s="9"/>
    </row>
    <row r="11" spans="1:134">
      <c r="A11" s="12"/>
      <c r="B11" s="42">
        <v>519</v>
      </c>
      <c r="C11" s="19" t="s">
        <v>22</v>
      </c>
      <c r="D11" s="43">
        <v>0</v>
      </c>
      <c r="E11" s="43">
        <v>8755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8755</v>
      </c>
      <c r="P11" s="44">
        <f t="shared" si="1"/>
        <v>1.6224981467753892</v>
      </c>
      <c r="Q11" s="9"/>
    </row>
    <row r="12" spans="1:134" ht="15.75">
      <c r="A12" s="26" t="s">
        <v>23</v>
      </c>
      <c r="B12" s="27"/>
      <c r="C12" s="28"/>
      <c r="D12" s="29">
        <f t="shared" ref="D12:N12" si="3">SUM(D13:D14)</f>
        <v>2815167</v>
      </c>
      <c r="E12" s="29">
        <f t="shared" si="3"/>
        <v>145084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2960251</v>
      </c>
      <c r="P12" s="41">
        <f t="shared" si="1"/>
        <v>548.60100074128979</v>
      </c>
      <c r="Q12" s="10"/>
    </row>
    <row r="13" spans="1:134">
      <c r="A13" s="12"/>
      <c r="B13" s="42">
        <v>521</v>
      </c>
      <c r="C13" s="19" t="s">
        <v>24</v>
      </c>
      <c r="D13" s="43">
        <v>1913705</v>
      </c>
      <c r="E13" s="43">
        <v>130684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2044389</v>
      </c>
      <c r="P13" s="44">
        <f t="shared" si="1"/>
        <v>378.87120088954782</v>
      </c>
      <c r="Q13" s="9"/>
    </row>
    <row r="14" spans="1:134">
      <c r="A14" s="12"/>
      <c r="B14" s="42">
        <v>522</v>
      </c>
      <c r="C14" s="19" t="s">
        <v>25</v>
      </c>
      <c r="D14" s="43">
        <v>901462</v>
      </c>
      <c r="E14" s="43">
        <v>14400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4">SUM(D14:N14)</f>
        <v>915862</v>
      </c>
      <c r="P14" s="44">
        <f t="shared" si="1"/>
        <v>169.72979985174203</v>
      </c>
      <c r="Q14" s="9"/>
    </row>
    <row r="15" spans="1:134" ht="15.75">
      <c r="A15" s="26" t="s">
        <v>26</v>
      </c>
      <c r="B15" s="27"/>
      <c r="C15" s="28"/>
      <c r="D15" s="29">
        <f t="shared" ref="D15:N15" si="5">SUM(D16:D19)</f>
        <v>3541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2034394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2037935</v>
      </c>
      <c r="P15" s="41">
        <f t="shared" si="1"/>
        <v>377.67512972572274</v>
      </c>
      <c r="Q15" s="10"/>
    </row>
    <row r="16" spans="1:134">
      <c r="A16" s="12"/>
      <c r="B16" s="42">
        <v>533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1147197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6" si="6">SUM(D16:N16)</f>
        <v>1147197</v>
      </c>
      <c r="P16" s="44">
        <f t="shared" si="1"/>
        <v>212.60137138621201</v>
      </c>
      <c r="Q16" s="9"/>
    </row>
    <row r="17" spans="1:120">
      <c r="A17" s="12"/>
      <c r="B17" s="42">
        <v>534</v>
      </c>
      <c r="C17" s="19" t="s">
        <v>28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287033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287033</v>
      </c>
      <c r="P17" s="44">
        <f t="shared" si="1"/>
        <v>53.193661971830984</v>
      </c>
      <c r="Q17" s="9"/>
    </row>
    <row r="18" spans="1:120">
      <c r="A18" s="12"/>
      <c r="B18" s="42">
        <v>535</v>
      </c>
      <c r="C18" s="19" t="s">
        <v>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600164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600164</v>
      </c>
      <c r="P18" s="44">
        <f t="shared" si="1"/>
        <v>111.22386953298739</v>
      </c>
      <c r="Q18" s="9"/>
    </row>
    <row r="19" spans="1:120">
      <c r="A19" s="12"/>
      <c r="B19" s="42">
        <v>539</v>
      </c>
      <c r="C19" s="19" t="s">
        <v>93</v>
      </c>
      <c r="D19" s="43">
        <v>3541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3541</v>
      </c>
      <c r="P19" s="44">
        <f t="shared" si="1"/>
        <v>0.65622683469236476</v>
      </c>
      <c r="Q19" s="9"/>
    </row>
    <row r="20" spans="1:120" ht="15.75">
      <c r="A20" s="26" t="s">
        <v>30</v>
      </c>
      <c r="B20" s="27"/>
      <c r="C20" s="28"/>
      <c r="D20" s="29">
        <f t="shared" ref="D20:N20" si="7">SUM(D21:D22)</f>
        <v>779097</v>
      </c>
      <c r="E20" s="29">
        <f t="shared" si="7"/>
        <v>59355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6"/>
        <v>838452</v>
      </c>
      <c r="P20" s="41">
        <f t="shared" si="1"/>
        <v>155.38398813936249</v>
      </c>
      <c r="Q20" s="10"/>
    </row>
    <row r="21" spans="1:120">
      <c r="A21" s="12"/>
      <c r="B21" s="42">
        <v>541</v>
      </c>
      <c r="C21" s="19" t="s">
        <v>31</v>
      </c>
      <c r="D21" s="43">
        <v>0</v>
      </c>
      <c r="E21" s="43">
        <v>59355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59355</v>
      </c>
      <c r="P21" s="44">
        <f t="shared" si="1"/>
        <v>10.999814677538918</v>
      </c>
      <c r="Q21" s="9"/>
    </row>
    <row r="22" spans="1:120">
      <c r="A22" s="12"/>
      <c r="B22" s="42">
        <v>549</v>
      </c>
      <c r="C22" s="19" t="s">
        <v>89</v>
      </c>
      <c r="D22" s="43">
        <v>779097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779097</v>
      </c>
      <c r="P22" s="44">
        <f t="shared" si="1"/>
        <v>144.38417346182356</v>
      </c>
      <c r="Q22" s="9"/>
    </row>
    <row r="23" spans="1:120" ht="15.75">
      <c r="A23" s="26" t="s">
        <v>32</v>
      </c>
      <c r="B23" s="27"/>
      <c r="C23" s="28"/>
      <c r="D23" s="29">
        <f t="shared" ref="D23:N23" si="8">SUM(D24:D26)</f>
        <v>290296</v>
      </c>
      <c r="E23" s="29">
        <f t="shared" si="8"/>
        <v>6010866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8"/>
        <v>0</v>
      </c>
      <c r="O23" s="29">
        <f>SUM(D23:N23)</f>
        <v>6301162</v>
      </c>
      <c r="P23" s="41">
        <f t="shared" si="1"/>
        <v>1167.7468495181615</v>
      </c>
      <c r="Q23" s="9"/>
    </row>
    <row r="24" spans="1:120">
      <c r="A24" s="12"/>
      <c r="B24" s="42">
        <v>572</v>
      </c>
      <c r="C24" s="19" t="s">
        <v>33</v>
      </c>
      <c r="D24" s="43">
        <v>112705</v>
      </c>
      <c r="E24" s="43">
        <v>130655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243360</v>
      </c>
      <c r="P24" s="44">
        <f t="shared" si="1"/>
        <v>45.100074128984431</v>
      </c>
      <c r="Q24" s="9"/>
    </row>
    <row r="25" spans="1:120">
      <c r="A25" s="12"/>
      <c r="B25" s="42">
        <v>578</v>
      </c>
      <c r="C25" s="19" t="s">
        <v>34</v>
      </c>
      <c r="D25" s="43">
        <v>0</v>
      </c>
      <c r="E25" s="43">
        <v>5880211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5880211</v>
      </c>
      <c r="P25" s="44">
        <f t="shared" si="1"/>
        <v>1089.7351742031135</v>
      </c>
      <c r="Q25" s="9"/>
    </row>
    <row r="26" spans="1:120">
      <c r="A26" s="12"/>
      <c r="B26" s="42">
        <v>579</v>
      </c>
      <c r="C26" s="19" t="s">
        <v>35</v>
      </c>
      <c r="D26" s="43">
        <v>177591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177591</v>
      </c>
      <c r="P26" s="44">
        <f t="shared" si="1"/>
        <v>32.911601186063749</v>
      </c>
      <c r="Q26" s="9"/>
    </row>
    <row r="27" spans="1:120" ht="15.75">
      <c r="A27" s="26" t="s">
        <v>39</v>
      </c>
      <c r="B27" s="27"/>
      <c r="C27" s="28"/>
      <c r="D27" s="29">
        <f t="shared" ref="D27:N27" si="9">SUM(D28:D28)</f>
        <v>0</v>
      </c>
      <c r="E27" s="29">
        <f t="shared" si="9"/>
        <v>67298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9"/>
        <v>0</v>
      </c>
      <c r="O27" s="29">
        <f>SUM(D27:N27)</f>
        <v>67298</v>
      </c>
      <c r="P27" s="41">
        <f t="shared" si="1"/>
        <v>12.471830985915492</v>
      </c>
      <c r="Q27" s="9"/>
    </row>
    <row r="28" spans="1:120" ht="15.75" thickBot="1">
      <c r="A28" s="12"/>
      <c r="B28" s="42">
        <v>581</v>
      </c>
      <c r="C28" s="19" t="s">
        <v>90</v>
      </c>
      <c r="D28" s="43">
        <v>0</v>
      </c>
      <c r="E28" s="43">
        <v>67298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>SUM(D28:N28)</f>
        <v>67298</v>
      </c>
      <c r="P28" s="44">
        <f t="shared" si="1"/>
        <v>12.471830985915492</v>
      </c>
      <c r="Q28" s="9"/>
    </row>
    <row r="29" spans="1:120" ht="16.5" thickBot="1">
      <c r="A29" s="13" t="s">
        <v>10</v>
      </c>
      <c r="B29" s="21"/>
      <c r="C29" s="20"/>
      <c r="D29" s="14">
        <f>SUM(D5,D12,D15,D20,D23,D27)</f>
        <v>8807982</v>
      </c>
      <c r="E29" s="14">
        <f t="shared" ref="E29:N29" si="10">SUM(E5,E12,E15,E20,E23,E27)</f>
        <v>6291363</v>
      </c>
      <c r="F29" s="14">
        <f t="shared" si="10"/>
        <v>0</v>
      </c>
      <c r="G29" s="14">
        <f t="shared" si="10"/>
        <v>0</v>
      </c>
      <c r="H29" s="14">
        <f t="shared" si="10"/>
        <v>0</v>
      </c>
      <c r="I29" s="14">
        <f t="shared" si="10"/>
        <v>2034394</v>
      </c>
      <c r="J29" s="14">
        <f t="shared" si="10"/>
        <v>0</v>
      </c>
      <c r="K29" s="14">
        <f t="shared" si="10"/>
        <v>0</v>
      </c>
      <c r="L29" s="14">
        <f t="shared" si="10"/>
        <v>0</v>
      </c>
      <c r="M29" s="14">
        <f t="shared" si="10"/>
        <v>319152</v>
      </c>
      <c r="N29" s="14">
        <f t="shared" si="10"/>
        <v>0</v>
      </c>
      <c r="O29" s="14">
        <f>SUM(D29:N29)</f>
        <v>17452891</v>
      </c>
      <c r="P29" s="35">
        <f t="shared" si="1"/>
        <v>3234.4127131208302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160" t="s">
        <v>94</v>
      </c>
      <c r="N31" s="160"/>
      <c r="O31" s="160"/>
      <c r="P31" s="39">
        <v>5396</v>
      </c>
    </row>
    <row r="32" spans="1:120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</row>
    <row r="33" spans="1:16" ht="15.75" customHeight="1" thickBot="1">
      <c r="A33" s="162" t="s">
        <v>44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85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2722471</v>
      </c>
      <c r="E5" s="24">
        <f t="shared" si="0"/>
        <v>8320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509472</v>
      </c>
      <c r="N5" s="24">
        <f t="shared" si="0"/>
        <v>0</v>
      </c>
      <c r="O5" s="25">
        <f t="shared" ref="O5:O29" si="1">SUM(D5:N5)</f>
        <v>3240263</v>
      </c>
      <c r="P5" s="30">
        <f t="shared" ref="P5:P29" si="2">(O5/P$31)</f>
        <v>831.90320924261869</v>
      </c>
      <c r="Q5" s="6"/>
    </row>
    <row r="6" spans="1:134">
      <c r="A6" s="12"/>
      <c r="B6" s="42">
        <v>511</v>
      </c>
      <c r="C6" s="19" t="s">
        <v>19</v>
      </c>
      <c r="D6" s="43">
        <v>756811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756811</v>
      </c>
      <c r="P6" s="44">
        <f t="shared" si="2"/>
        <v>194.30320924261875</v>
      </c>
      <c r="Q6" s="9"/>
    </row>
    <row r="7" spans="1:134">
      <c r="A7" s="12"/>
      <c r="B7" s="42">
        <v>512</v>
      </c>
      <c r="C7" s="19" t="s">
        <v>70</v>
      </c>
      <c r="D7" s="43">
        <v>121090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121090</v>
      </c>
      <c r="P7" s="44">
        <f t="shared" si="2"/>
        <v>31.088575096277278</v>
      </c>
      <c r="Q7" s="9"/>
    </row>
    <row r="8" spans="1:134">
      <c r="A8" s="12"/>
      <c r="B8" s="42">
        <v>513</v>
      </c>
      <c r="C8" s="19" t="s">
        <v>20</v>
      </c>
      <c r="D8" s="43">
        <v>797488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509472</v>
      </c>
      <c r="N8" s="43">
        <v>0</v>
      </c>
      <c r="O8" s="43">
        <f t="shared" si="1"/>
        <v>1306960</v>
      </c>
      <c r="P8" s="44">
        <f t="shared" si="2"/>
        <v>335.54813863928115</v>
      </c>
      <c r="Q8" s="9"/>
    </row>
    <row r="9" spans="1:134">
      <c r="A9" s="12"/>
      <c r="B9" s="42">
        <v>514</v>
      </c>
      <c r="C9" s="19" t="s">
        <v>21</v>
      </c>
      <c r="D9" s="43">
        <v>45500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45500</v>
      </c>
      <c r="P9" s="44">
        <f t="shared" si="2"/>
        <v>11.681643132220795</v>
      </c>
      <c r="Q9" s="9"/>
    </row>
    <row r="10" spans="1:134">
      <c r="A10" s="12"/>
      <c r="B10" s="42">
        <v>515</v>
      </c>
      <c r="C10" s="19" t="s">
        <v>66</v>
      </c>
      <c r="D10" s="43">
        <v>1000244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1000244</v>
      </c>
      <c r="P10" s="44">
        <f t="shared" si="2"/>
        <v>256.80205391527602</v>
      </c>
      <c r="Q10" s="9"/>
    </row>
    <row r="11" spans="1:134">
      <c r="A11" s="12"/>
      <c r="B11" s="42">
        <v>519</v>
      </c>
      <c r="C11" s="19" t="s">
        <v>22</v>
      </c>
      <c r="D11" s="43">
        <v>1338</v>
      </c>
      <c r="E11" s="43">
        <v>8320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9658</v>
      </c>
      <c r="P11" s="44">
        <f t="shared" si="2"/>
        <v>2.4795892169448011</v>
      </c>
      <c r="Q11" s="9"/>
    </row>
    <row r="12" spans="1:134" ht="15.75">
      <c r="A12" s="26" t="s">
        <v>23</v>
      </c>
      <c r="B12" s="27"/>
      <c r="C12" s="28"/>
      <c r="D12" s="29">
        <f t="shared" ref="D12:N12" si="3">SUM(D13:D14)</f>
        <v>2390598</v>
      </c>
      <c r="E12" s="29">
        <f t="shared" si="3"/>
        <v>91136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2481734</v>
      </c>
      <c r="P12" s="41">
        <f t="shared" si="2"/>
        <v>637.15892169448011</v>
      </c>
      <c r="Q12" s="10"/>
    </row>
    <row r="13" spans="1:134">
      <c r="A13" s="12"/>
      <c r="B13" s="42">
        <v>521</v>
      </c>
      <c r="C13" s="19" t="s">
        <v>24</v>
      </c>
      <c r="D13" s="43">
        <v>1629640</v>
      </c>
      <c r="E13" s="43">
        <v>91136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1720776</v>
      </c>
      <c r="P13" s="44">
        <f t="shared" si="2"/>
        <v>441.79101412066751</v>
      </c>
      <c r="Q13" s="9"/>
    </row>
    <row r="14" spans="1:134">
      <c r="A14" s="12"/>
      <c r="B14" s="42">
        <v>522</v>
      </c>
      <c r="C14" s="19" t="s">
        <v>25</v>
      </c>
      <c r="D14" s="43">
        <v>760958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760958</v>
      </c>
      <c r="P14" s="44">
        <f t="shared" si="2"/>
        <v>195.36790757381257</v>
      </c>
      <c r="Q14" s="9"/>
    </row>
    <row r="15" spans="1:134" ht="15.75">
      <c r="A15" s="26" t="s">
        <v>26</v>
      </c>
      <c r="B15" s="27"/>
      <c r="C15" s="28"/>
      <c r="D15" s="29">
        <f t="shared" ref="D15:N15" si="4">SUM(D16:D19)</f>
        <v>11380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1734950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1746330</v>
      </c>
      <c r="P15" s="41">
        <f t="shared" si="2"/>
        <v>448.3517329910141</v>
      </c>
      <c r="Q15" s="10"/>
    </row>
    <row r="16" spans="1:134">
      <c r="A16" s="12"/>
      <c r="B16" s="42">
        <v>533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970403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970403</v>
      </c>
      <c r="P16" s="44">
        <f t="shared" si="2"/>
        <v>249.14069319640564</v>
      </c>
      <c r="Q16" s="9"/>
    </row>
    <row r="17" spans="1:120">
      <c r="A17" s="12"/>
      <c r="B17" s="42">
        <v>534</v>
      </c>
      <c r="C17" s="19" t="s">
        <v>28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246137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246137</v>
      </c>
      <c r="P17" s="44">
        <f t="shared" si="2"/>
        <v>63.193068035943519</v>
      </c>
      <c r="Q17" s="9"/>
    </row>
    <row r="18" spans="1:120">
      <c r="A18" s="12"/>
      <c r="B18" s="42">
        <v>535</v>
      </c>
      <c r="C18" s="19" t="s">
        <v>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518410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518410</v>
      </c>
      <c r="P18" s="44">
        <f t="shared" si="2"/>
        <v>133.09627727856227</v>
      </c>
      <c r="Q18" s="9"/>
    </row>
    <row r="19" spans="1:120">
      <c r="A19" s="12"/>
      <c r="B19" s="42">
        <v>538</v>
      </c>
      <c r="C19" s="19" t="s">
        <v>88</v>
      </c>
      <c r="D19" s="43">
        <v>11380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11380</v>
      </c>
      <c r="P19" s="44">
        <f t="shared" si="2"/>
        <v>2.9216944801026958</v>
      </c>
      <c r="Q19" s="9"/>
    </row>
    <row r="20" spans="1:120" ht="15.75">
      <c r="A20" s="26" t="s">
        <v>30</v>
      </c>
      <c r="B20" s="27"/>
      <c r="C20" s="28"/>
      <c r="D20" s="29">
        <f t="shared" ref="D20:N20" si="5">SUM(D21:D22)</f>
        <v>1013868</v>
      </c>
      <c r="E20" s="29">
        <f t="shared" si="5"/>
        <v>122813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9">
        <f t="shared" si="1"/>
        <v>1136681</v>
      </c>
      <c r="P20" s="41">
        <f t="shared" si="2"/>
        <v>291.8308087291399</v>
      </c>
      <c r="Q20" s="10"/>
    </row>
    <row r="21" spans="1:120">
      <c r="A21" s="12"/>
      <c r="B21" s="42">
        <v>541</v>
      </c>
      <c r="C21" s="19" t="s">
        <v>31</v>
      </c>
      <c r="D21" s="43">
        <v>0</v>
      </c>
      <c r="E21" s="43">
        <v>122813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122813</v>
      </c>
      <c r="P21" s="44">
        <f t="shared" si="2"/>
        <v>31.530937098844671</v>
      </c>
      <c r="Q21" s="9"/>
    </row>
    <row r="22" spans="1:120">
      <c r="A22" s="12"/>
      <c r="B22" s="42">
        <v>549</v>
      </c>
      <c r="C22" s="19" t="s">
        <v>89</v>
      </c>
      <c r="D22" s="43">
        <v>1013868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1013868</v>
      </c>
      <c r="P22" s="44">
        <f t="shared" si="2"/>
        <v>260.29987163029523</v>
      </c>
      <c r="Q22" s="9"/>
    </row>
    <row r="23" spans="1:120" ht="15.75">
      <c r="A23" s="26" t="s">
        <v>32</v>
      </c>
      <c r="B23" s="27"/>
      <c r="C23" s="28"/>
      <c r="D23" s="29">
        <f t="shared" ref="D23:N23" si="6">SUM(D24:D26)</f>
        <v>1164675</v>
      </c>
      <c r="E23" s="29">
        <f t="shared" si="6"/>
        <v>5636071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1"/>
        <v>6800746</v>
      </c>
      <c r="P23" s="41">
        <f t="shared" si="2"/>
        <v>1746.0195121951219</v>
      </c>
      <c r="Q23" s="9"/>
    </row>
    <row r="24" spans="1:120">
      <c r="A24" s="12"/>
      <c r="B24" s="42">
        <v>572</v>
      </c>
      <c r="C24" s="19" t="s">
        <v>33</v>
      </c>
      <c r="D24" s="43">
        <v>1009726</v>
      </c>
      <c r="E24" s="43">
        <v>297866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1307592</v>
      </c>
      <c r="P24" s="44">
        <f t="shared" si="2"/>
        <v>335.7103979460847</v>
      </c>
      <c r="Q24" s="9"/>
    </row>
    <row r="25" spans="1:120">
      <c r="A25" s="12"/>
      <c r="B25" s="42">
        <v>578</v>
      </c>
      <c r="C25" s="19" t="s">
        <v>34</v>
      </c>
      <c r="D25" s="43">
        <v>0</v>
      </c>
      <c r="E25" s="43">
        <v>5338205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5338205</v>
      </c>
      <c r="P25" s="44">
        <f t="shared" si="2"/>
        <v>1370.5275994865212</v>
      </c>
      <c r="Q25" s="9"/>
    </row>
    <row r="26" spans="1:120">
      <c r="A26" s="12"/>
      <c r="B26" s="42">
        <v>579</v>
      </c>
      <c r="C26" s="19" t="s">
        <v>35</v>
      </c>
      <c r="D26" s="43">
        <v>154949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154949</v>
      </c>
      <c r="P26" s="44">
        <f t="shared" si="2"/>
        <v>39.781514762516046</v>
      </c>
      <c r="Q26" s="9"/>
    </row>
    <row r="27" spans="1:120" ht="15.75">
      <c r="A27" s="26" t="s">
        <v>39</v>
      </c>
      <c r="B27" s="27"/>
      <c r="C27" s="28"/>
      <c r="D27" s="29">
        <f t="shared" ref="D27:N27" si="7">SUM(D28:D28)</f>
        <v>0</v>
      </c>
      <c r="E27" s="29">
        <f t="shared" si="7"/>
        <v>203524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7"/>
        <v>0</v>
      </c>
      <c r="O27" s="29">
        <f t="shared" si="1"/>
        <v>203524</v>
      </c>
      <c r="P27" s="41">
        <f t="shared" si="2"/>
        <v>52.252631578947366</v>
      </c>
      <c r="Q27" s="9"/>
    </row>
    <row r="28" spans="1:120" ht="15.75" thickBot="1">
      <c r="A28" s="12"/>
      <c r="B28" s="42">
        <v>581</v>
      </c>
      <c r="C28" s="19" t="s">
        <v>90</v>
      </c>
      <c r="D28" s="43">
        <v>0</v>
      </c>
      <c r="E28" s="43">
        <v>203524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1"/>
        <v>203524</v>
      </c>
      <c r="P28" s="44">
        <f t="shared" si="2"/>
        <v>52.252631578947366</v>
      </c>
      <c r="Q28" s="9"/>
    </row>
    <row r="29" spans="1:120" ht="16.5" thickBot="1">
      <c r="A29" s="13" t="s">
        <v>10</v>
      </c>
      <c r="B29" s="21"/>
      <c r="C29" s="20"/>
      <c r="D29" s="14">
        <f>SUM(D5,D12,D15,D20,D23,D27)</f>
        <v>7302992</v>
      </c>
      <c r="E29" s="14">
        <f t="shared" ref="E29:N29" si="8">SUM(E5,E12,E15,E20,E23,E27)</f>
        <v>6061864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1734950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509472</v>
      </c>
      <c r="N29" s="14">
        <f t="shared" si="8"/>
        <v>0</v>
      </c>
      <c r="O29" s="14">
        <f t="shared" si="1"/>
        <v>15609278</v>
      </c>
      <c r="P29" s="35">
        <f t="shared" si="2"/>
        <v>4007.5168164313222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160" t="s">
        <v>91</v>
      </c>
      <c r="N31" s="160"/>
      <c r="O31" s="160"/>
      <c r="P31" s="39">
        <v>3895</v>
      </c>
    </row>
    <row r="32" spans="1:120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</row>
    <row r="33" spans="1:16" ht="15.75" customHeight="1" thickBot="1">
      <c r="A33" s="162" t="s">
        <v>44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3187919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3187919</v>
      </c>
      <c r="O5" s="30">
        <f t="shared" ref="O5:O28" si="2">(N5/O$30)</f>
        <v>836.9438172748753</v>
      </c>
      <c r="P5" s="6"/>
    </row>
    <row r="6" spans="1:133">
      <c r="A6" s="12"/>
      <c r="B6" s="42">
        <v>511</v>
      </c>
      <c r="C6" s="19" t="s">
        <v>19</v>
      </c>
      <c r="D6" s="43">
        <v>809657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809657</v>
      </c>
      <c r="O6" s="44">
        <f t="shared" si="2"/>
        <v>212.56419007613547</v>
      </c>
      <c r="P6" s="9"/>
    </row>
    <row r="7" spans="1:133">
      <c r="A7" s="12"/>
      <c r="B7" s="42">
        <v>512</v>
      </c>
      <c r="C7" s="19" t="s">
        <v>70</v>
      </c>
      <c r="D7" s="43">
        <v>129888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129888</v>
      </c>
      <c r="O7" s="44">
        <f t="shared" si="2"/>
        <v>34.100288789708586</v>
      </c>
      <c r="P7" s="9"/>
    </row>
    <row r="8" spans="1:133">
      <c r="A8" s="12"/>
      <c r="B8" s="42">
        <v>513</v>
      </c>
      <c r="C8" s="19" t="s">
        <v>20</v>
      </c>
      <c r="D8" s="43">
        <v>968117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968117</v>
      </c>
      <c r="O8" s="44">
        <f t="shared" si="2"/>
        <v>254.16566027828827</v>
      </c>
      <c r="P8" s="9"/>
    </row>
    <row r="9" spans="1:133">
      <c r="A9" s="12"/>
      <c r="B9" s="42">
        <v>514</v>
      </c>
      <c r="C9" s="19" t="s">
        <v>21</v>
      </c>
      <c r="D9" s="43">
        <v>54118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54118</v>
      </c>
      <c r="O9" s="44">
        <f t="shared" si="2"/>
        <v>14.207928590181149</v>
      </c>
      <c r="P9" s="9"/>
    </row>
    <row r="10" spans="1:133">
      <c r="A10" s="12"/>
      <c r="B10" s="42">
        <v>515</v>
      </c>
      <c r="C10" s="19" t="s">
        <v>66</v>
      </c>
      <c r="D10" s="43">
        <v>1226139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1226139</v>
      </c>
      <c r="O10" s="44">
        <f t="shared" si="2"/>
        <v>321.90574954056183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2467256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2467256</v>
      </c>
      <c r="O11" s="41">
        <f t="shared" si="2"/>
        <v>647.74376476765553</v>
      </c>
      <c r="P11" s="10"/>
    </row>
    <row r="12" spans="1:133">
      <c r="A12" s="12"/>
      <c r="B12" s="42">
        <v>521</v>
      </c>
      <c r="C12" s="19" t="s">
        <v>24</v>
      </c>
      <c r="D12" s="43">
        <v>1826102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1826102</v>
      </c>
      <c r="O12" s="44">
        <f t="shared" si="2"/>
        <v>479.41769493305327</v>
      </c>
      <c r="P12" s="9"/>
    </row>
    <row r="13" spans="1:133">
      <c r="A13" s="12"/>
      <c r="B13" s="42">
        <v>522</v>
      </c>
      <c r="C13" s="19" t="s">
        <v>25</v>
      </c>
      <c r="D13" s="43">
        <v>640555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640555</v>
      </c>
      <c r="O13" s="44">
        <f t="shared" si="2"/>
        <v>168.16881071147282</v>
      </c>
      <c r="P13" s="9"/>
    </row>
    <row r="14" spans="1:133">
      <c r="A14" s="12"/>
      <c r="B14" s="42">
        <v>524</v>
      </c>
      <c r="C14" s="19" t="s">
        <v>67</v>
      </c>
      <c r="D14" s="43">
        <v>599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599</v>
      </c>
      <c r="O14" s="44">
        <f t="shared" si="2"/>
        <v>0.1572591231294303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SUM(D16:D19)</f>
        <v>13972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1620300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1634272</v>
      </c>
      <c r="O15" s="41">
        <f t="shared" si="2"/>
        <v>429.05539511682855</v>
      </c>
      <c r="P15" s="10"/>
    </row>
    <row r="16" spans="1:133">
      <c r="A16" s="12"/>
      <c r="B16" s="42">
        <v>533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1066272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1066272</v>
      </c>
      <c r="O16" s="44">
        <f t="shared" si="2"/>
        <v>279.93489104751905</v>
      </c>
      <c r="P16" s="9"/>
    </row>
    <row r="17" spans="1:119">
      <c r="A17" s="12"/>
      <c r="B17" s="42">
        <v>534</v>
      </c>
      <c r="C17" s="19" t="s">
        <v>56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207201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207201</v>
      </c>
      <c r="O17" s="44">
        <f t="shared" si="2"/>
        <v>54.39774218955106</v>
      </c>
      <c r="P17" s="9"/>
    </row>
    <row r="18" spans="1:119">
      <c r="A18" s="12"/>
      <c r="B18" s="42">
        <v>535</v>
      </c>
      <c r="C18" s="19" t="s">
        <v>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346827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346827</v>
      </c>
      <c r="O18" s="44">
        <f t="shared" si="2"/>
        <v>91.054607508532428</v>
      </c>
      <c r="P18" s="9"/>
    </row>
    <row r="19" spans="1:119">
      <c r="A19" s="12"/>
      <c r="B19" s="42">
        <v>538</v>
      </c>
      <c r="C19" s="19" t="s">
        <v>78</v>
      </c>
      <c r="D19" s="43">
        <v>13972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13972</v>
      </c>
      <c r="O19" s="44">
        <f t="shared" si="2"/>
        <v>3.6681543712260436</v>
      </c>
      <c r="P19" s="9"/>
    </row>
    <row r="20" spans="1:119" ht="15.75">
      <c r="A20" s="26" t="s">
        <v>30</v>
      </c>
      <c r="B20" s="27"/>
      <c r="C20" s="28"/>
      <c r="D20" s="29">
        <f t="shared" ref="D20:M20" si="5">SUM(D21:D21)</f>
        <v>876330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876330</v>
      </c>
      <c r="O20" s="41">
        <f t="shared" si="2"/>
        <v>230.06825938566553</v>
      </c>
      <c r="P20" s="10"/>
    </row>
    <row r="21" spans="1:119">
      <c r="A21" s="12"/>
      <c r="B21" s="42">
        <v>549</v>
      </c>
      <c r="C21" s="19" t="s">
        <v>74</v>
      </c>
      <c r="D21" s="43">
        <v>876330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876330</v>
      </c>
      <c r="O21" s="44">
        <f t="shared" si="2"/>
        <v>230.06825938566553</v>
      </c>
      <c r="P21" s="9"/>
    </row>
    <row r="22" spans="1:119" ht="15.75">
      <c r="A22" s="26" t="s">
        <v>32</v>
      </c>
      <c r="B22" s="27"/>
      <c r="C22" s="28"/>
      <c r="D22" s="29">
        <f t="shared" ref="D22:M22" si="6">SUM(D23:D25)</f>
        <v>1416338</v>
      </c>
      <c r="E22" s="29">
        <f t="shared" si="6"/>
        <v>4872475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6288813</v>
      </c>
      <c r="O22" s="41">
        <f t="shared" si="2"/>
        <v>1651.0404305592019</v>
      </c>
      <c r="P22" s="9"/>
    </row>
    <row r="23" spans="1:119">
      <c r="A23" s="12"/>
      <c r="B23" s="42">
        <v>572</v>
      </c>
      <c r="C23" s="19" t="s">
        <v>75</v>
      </c>
      <c r="D23" s="43">
        <v>1380431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1380431</v>
      </c>
      <c r="O23" s="44">
        <f t="shared" si="2"/>
        <v>362.41296928327642</v>
      </c>
      <c r="P23" s="9"/>
    </row>
    <row r="24" spans="1:119">
      <c r="A24" s="12"/>
      <c r="B24" s="42">
        <v>578</v>
      </c>
      <c r="C24" s="19" t="s">
        <v>34</v>
      </c>
      <c r="D24" s="43">
        <v>0</v>
      </c>
      <c r="E24" s="43">
        <v>4872475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4872475</v>
      </c>
      <c r="O24" s="44">
        <f t="shared" si="2"/>
        <v>1279.2005775794171</v>
      </c>
      <c r="P24" s="9"/>
    </row>
    <row r="25" spans="1:119">
      <c r="A25" s="12"/>
      <c r="B25" s="42">
        <v>579</v>
      </c>
      <c r="C25" s="19" t="s">
        <v>35</v>
      </c>
      <c r="D25" s="43">
        <v>35907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35907</v>
      </c>
      <c r="O25" s="44">
        <f t="shared" si="2"/>
        <v>9.4268836965082698</v>
      </c>
      <c r="P25" s="9"/>
    </row>
    <row r="26" spans="1:119" ht="15.75">
      <c r="A26" s="26" t="s">
        <v>58</v>
      </c>
      <c r="B26" s="27"/>
      <c r="C26" s="28"/>
      <c r="D26" s="29">
        <f t="shared" ref="D26:M26" si="7">SUM(D27:D27)</f>
        <v>0</v>
      </c>
      <c r="E26" s="29">
        <f t="shared" si="7"/>
        <v>420750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420750</v>
      </c>
      <c r="O26" s="41">
        <f t="shared" si="2"/>
        <v>110.46206353373589</v>
      </c>
      <c r="P26" s="9"/>
    </row>
    <row r="27" spans="1:119" ht="15.75" thickBot="1">
      <c r="A27" s="12"/>
      <c r="B27" s="42">
        <v>581</v>
      </c>
      <c r="C27" s="19" t="s">
        <v>59</v>
      </c>
      <c r="D27" s="43">
        <v>0</v>
      </c>
      <c r="E27" s="43">
        <v>420750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420750</v>
      </c>
      <c r="O27" s="44">
        <f t="shared" si="2"/>
        <v>110.46206353373589</v>
      </c>
      <c r="P27" s="9"/>
    </row>
    <row r="28" spans="1:119" ht="16.5" thickBot="1">
      <c r="A28" s="13" t="s">
        <v>10</v>
      </c>
      <c r="B28" s="21"/>
      <c r="C28" s="20"/>
      <c r="D28" s="14">
        <f>SUM(D5,D11,D15,D20,D22,D26)</f>
        <v>7961815</v>
      </c>
      <c r="E28" s="14">
        <f t="shared" ref="E28:M28" si="8">SUM(E5,E11,E15,E20,E22,E26)</f>
        <v>5293225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1620300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14875340</v>
      </c>
      <c r="O28" s="35">
        <f t="shared" si="2"/>
        <v>3905.3137306379626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83</v>
      </c>
      <c r="M30" s="160"/>
      <c r="N30" s="160"/>
      <c r="O30" s="39">
        <v>3809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44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2898965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2898965</v>
      </c>
      <c r="O5" s="30">
        <f t="shared" ref="O5:O28" si="2">(N5/O$30)</f>
        <v>861.5052005943536</v>
      </c>
      <c r="P5" s="6"/>
    </row>
    <row r="6" spans="1:133">
      <c r="A6" s="12"/>
      <c r="B6" s="42">
        <v>511</v>
      </c>
      <c r="C6" s="19" t="s">
        <v>19</v>
      </c>
      <c r="D6" s="43">
        <v>958996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958996</v>
      </c>
      <c r="O6" s="44">
        <f t="shared" si="2"/>
        <v>284.99138187221399</v>
      </c>
      <c r="P6" s="9"/>
    </row>
    <row r="7" spans="1:133">
      <c r="A7" s="12"/>
      <c r="B7" s="42">
        <v>512</v>
      </c>
      <c r="C7" s="19" t="s">
        <v>70</v>
      </c>
      <c r="D7" s="43">
        <v>111795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111795</v>
      </c>
      <c r="O7" s="44">
        <f t="shared" si="2"/>
        <v>33.222882615156017</v>
      </c>
      <c r="P7" s="9"/>
    </row>
    <row r="8" spans="1:133">
      <c r="A8" s="12"/>
      <c r="B8" s="42">
        <v>513</v>
      </c>
      <c r="C8" s="19" t="s">
        <v>20</v>
      </c>
      <c r="D8" s="43">
        <v>849214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849214</v>
      </c>
      <c r="O8" s="44">
        <f t="shared" si="2"/>
        <v>252.36671619613671</v>
      </c>
      <c r="P8" s="9"/>
    </row>
    <row r="9" spans="1:133">
      <c r="A9" s="12"/>
      <c r="B9" s="42">
        <v>514</v>
      </c>
      <c r="C9" s="19" t="s">
        <v>21</v>
      </c>
      <c r="D9" s="43">
        <v>40908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40908</v>
      </c>
      <c r="O9" s="44">
        <f t="shared" si="2"/>
        <v>12.156909361069836</v>
      </c>
      <c r="P9" s="9"/>
    </row>
    <row r="10" spans="1:133">
      <c r="A10" s="12"/>
      <c r="B10" s="42">
        <v>515</v>
      </c>
      <c r="C10" s="19" t="s">
        <v>66</v>
      </c>
      <c r="D10" s="43">
        <v>938052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938052</v>
      </c>
      <c r="O10" s="44">
        <f t="shared" si="2"/>
        <v>278.76731054977711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2111546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2111546</v>
      </c>
      <c r="O11" s="41">
        <f t="shared" si="2"/>
        <v>627.50252600297176</v>
      </c>
      <c r="P11" s="10"/>
    </row>
    <row r="12" spans="1:133">
      <c r="A12" s="12"/>
      <c r="B12" s="42">
        <v>521</v>
      </c>
      <c r="C12" s="19" t="s">
        <v>24</v>
      </c>
      <c r="D12" s="43">
        <v>1574537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1574537</v>
      </c>
      <c r="O12" s="44">
        <f t="shared" si="2"/>
        <v>467.91589895988113</v>
      </c>
      <c r="P12" s="9"/>
    </row>
    <row r="13" spans="1:133">
      <c r="A13" s="12"/>
      <c r="B13" s="42">
        <v>522</v>
      </c>
      <c r="C13" s="19" t="s">
        <v>25</v>
      </c>
      <c r="D13" s="43">
        <v>520937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520937</v>
      </c>
      <c r="O13" s="44">
        <f t="shared" si="2"/>
        <v>154.81040118870729</v>
      </c>
      <c r="P13" s="9"/>
    </row>
    <row r="14" spans="1:133">
      <c r="A14" s="12"/>
      <c r="B14" s="42">
        <v>524</v>
      </c>
      <c r="C14" s="19" t="s">
        <v>67</v>
      </c>
      <c r="D14" s="43">
        <v>16072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16072</v>
      </c>
      <c r="O14" s="44">
        <f t="shared" si="2"/>
        <v>4.776225854383358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SUM(D16:D19)</f>
        <v>211391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1188147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1399538</v>
      </c>
      <c r="O15" s="41">
        <f t="shared" si="2"/>
        <v>415.91025260029716</v>
      </c>
      <c r="P15" s="10"/>
    </row>
    <row r="16" spans="1:133">
      <c r="A16" s="12"/>
      <c r="B16" s="42">
        <v>533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946851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946851</v>
      </c>
      <c r="O16" s="44">
        <f t="shared" si="2"/>
        <v>281.38216939078751</v>
      </c>
      <c r="P16" s="9"/>
    </row>
    <row r="17" spans="1:119">
      <c r="A17" s="12"/>
      <c r="B17" s="42">
        <v>534</v>
      </c>
      <c r="C17" s="19" t="s">
        <v>56</v>
      </c>
      <c r="D17" s="43">
        <v>190464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190464</v>
      </c>
      <c r="O17" s="44">
        <f t="shared" si="2"/>
        <v>56.601485884101038</v>
      </c>
      <c r="P17" s="9"/>
    </row>
    <row r="18" spans="1:119">
      <c r="A18" s="12"/>
      <c r="B18" s="42">
        <v>535</v>
      </c>
      <c r="C18" s="19" t="s">
        <v>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241296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241296</v>
      </c>
      <c r="O18" s="44">
        <f t="shared" si="2"/>
        <v>71.707578008915306</v>
      </c>
      <c r="P18" s="9"/>
    </row>
    <row r="19" spans="1:119">
      <c r="A19" s="12"/>
      <c r="B19" s="42">
        <v>538</v>
      </c>
      <c r="C19" s="19" t="s">
        <v>78</v>
      </c>
      <c r="D19" s="43">
        <v>20927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20927</v>
      </c>
      <c r="O19" s="44">
        <f t="shared" si="2"/>
        <v>6.2190193164933136</v>
      </c>
      <c r="P19" s="9"/>
    </row>
    <row r="20" spans="1:119" ht="15.75">
      <c r="A20" s="26" t="s">
        <v>30</v>
      </c>
      <c r="B20" s="27"/>
      <c r="C20" s="28"/>
      <c r="D20" s="29">
        <f t="shared" ref="D20:M20" si="5">SUM(D21:D21)</f>
        <v>572050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572050</v>
      </c>
      <c r="O20" s="41">
        <f t="shared" si="2"/>
        <v>170</v>
      </c>
      <c r="P20" s="10"/>
    </row>
    <row r="21" spans="1:119">
      <c r="A21" s="12"/>
      <c r="B21" s="42">
        <v>549</v>
      </c>
      <c r="C21" s="19" t="s">
        <v>74</v>
      </c>
      <c r="D21" s="43">
        <v>572050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572050</v>
      </c>
      <c r="O21" s="44">
        <f t="shared" si="2"/>
        <v>170</v>
      </c>
      <c r="P21" s="9"/>
    </row>
    <row r="22" spans="1:119" ht="15.75">
      <c r="A22" s="26" t="s">
        <v>32</v>
      </c>
      <c r="B22" s="27"/>
      <c r="C22" s="28"/>
      <c r="D22" s="29">
        <f t="shared" ref="D22:M22" si="6">SUM(D23:D25)</f>
        <v>512531</v>
      </c>
      <c r="E22" s="29">
        <f t="shared" si="6"/>
        <v>4966717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5479248</v>
      </c>
      <c r="O22" s="41">
        <f t="shared" si="2"/>
        <v>1628.3054977711738</v>
      </c>
      <c r="P22" s="9"/>
    </row>
    <row r="23" spans="1:119">
      <c r="A23" s="12"/>
      <c r="B23" s="42">
        <v>572</v>
      </c>
      <c r="C23" s="19" t="s">
        <v>75</v>
      </c>
      <c r="D23" s="43">
        <v>480831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480831</v>
      </c>
      <c r="O23" s="44">
        <f t="shared" si="2"/>
        <v>142.89182763744427</v>
      </c>
      <c r="P23" s="9"/>
    </row>
    <row r="24" spans="1:119">
      <c r="A24" s="12"/>
      <c r="B24" s="42">
        <v>578</v>
      </c>
      <c r="C24" s="19" t="s">
        <v>34</v>
      </c>
      <c r="D24" s="43">
        <v>0</v>
      </c>
      <c r="E24" s="43">
        <v>4966717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4966717</v>
      </c>
      <c r="O24" s="44">
        <f t="shared" si="2"/>
        <v>1475.9931649331352</v>
      </c>
      <c r="P24" s="9"/>
    </row>
    <row r="25" spans="1:119">
      <c r="A25" s="12"/>
      <c r="B25" s="42">
        <v>579</v>
      </c>
      <c r="C25" s="19" t="s">
        <v>35</v>
      </c>
      <c r="D25" s="43">
        <v>31700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31700</v>
      </c>
      <c r="O25" s="44">
        <f t="shared" si="2"/>
        <v>9.4205052005943539</v>
      </c>
      <c r="P25" s="9"/>
    </row>
    <row r="26" spans="1:119" ht="15.75">
      <c r="A26" s="26" t="s">
        <v>58</v>
      </c>
      <c r="B26" s="27"/>
      <c r="C26" s="28"/>
      <c r="D26" s="29">
        <f t="shared" ref="D26:M26" si="7">SUM(D27:D27)</f>
        <v>0</v>
      </c>
      <c r="E26" s="29">
        <f t="shared" si="7"/>
        <v>320910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320910</v>
      </c>
      <c r="O26" s="41">
        <f t="shared" si="2"/>
        <v>95.367013372956905</v>
      </c>
      <c r="P26" s="9"/>
    </row>
    <row r="27" spans="1:119" ht="15.75" thickBot="1">
      <c r="A27" s="12"/>
      <c r="B27" s="42">
        <v>581</v>
      </c>
      <c r="C27" s="19" t="s">
        <v>59</v>
      </c>
      <c r="D27" s="43">
        <v>0</v>
      </c>
      <c r="E27" s="43">
        <v>320910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320910</v>
      </c>
      <c r="O27" s="44">
        <f t="shared" si="2"/>
        <v>95.367013372956905</v>
      </c>
      <c r="P27" s="9"/>
    </row>
    <row r="28" spans="1:119" ht="16.5" thickBot="1">
      <c r="A28" s="13" t="s">
        <v>10</v>
      </c>
      <c r="B28" s="21"/>
      <c r="C28" s="20"/>
      <c r="D28" s="14">
        <f>SUM(D5,D11,D15,D20,D22,D26)</f>
        <v>6306483</v>
      </c>
      <c r="E28" s="14">
        <f t="shared" ref="E28:M28" si="8">SUM(E5,E11,E15,E20,E22,E26)</f>
        <v>5287627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1188147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12782257</v>
      </c>
      <c r="O28" s="35">
        <f t="shared" si="2"/>
        <v>3798.5904903417531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81</v>
      </c>
      <c r="M30" s="160"/>
      <c r="N30" s="160"/>
      <c r="O30" s="39">
        <v>3365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44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2675276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2675276</v>
      </c>
      <c r="O5" s="30">
        <f t="shared" ref="O5:O28" si="2">(N5/O$30)</f>
        <v>857.7351715293363</v>
      </c>
      <c r="P5" s="6"/>
    </row>
    <row r="6" spans="1:133">
      <c r="A6" s="12"/>
      <c r="B6" s="42">
        <v>511</v>
      </c>
      <c r="C6" s="19" t="s">
        <v>19</v>
      </c>
      <c r="D6" s="43">
        <v>801830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801830</v>
      </c>
      <c r="O6" s="44">
        <f t="shared" si="2"/>
        <v>257.07919204873355</v>
      </c>
      <c r="P6" s="9"/>
    </row>
    <row r="7" spans="1:133">
      <c r="A7" s="12"/>
      <c r="B7" s="42">
        <v>512</v>
      </c>
      <c r="C7" s="19" t="s">
        <v>70</v>
      </c>
      <c r="D7" s="43">
        <v>124691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124691</v>
      </c>
      <c r="O7" s="44">
        <f t="shared" si="2"/>
        <v>39.977877524847706</v>
      </c>
      <c r="P7" s="9"/>
    </row>
    <row r="8" spans="1:133">
      <c r="A8" s="12"/>
      <c r="B8" s="42">
        <v>513</v>
      </c>
      <c r="C8" s="19" t="s">
        <v>20</v>
      </c>
      <c r="D8" s="43">
        <v>851562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851562</v>
      </c>
      <c r="O8" s="44">
        <f t="shared" si="2"/>
        <v>273.02404616864379</v>
      </c>
      <c r="P8" s="9"/>
    </row>
    <row r="9" spans="1:133">
      <c r="A9" s="12"/>
      <c r="B9" s="42">
        <v>514</v>
      </c>
      <c r="C9" s="19" t="s">
        <v>21</v>
      </c>
      <c r="D9" s="43">
        <v>51566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51566</v>
      </c>
      <c r="O9" s="44">
        <f t="shared" si="2"/>
        <v>16.532863097146521</v>
      </c>
      <c r="P9" s="9"/>
    </row>
    <row r="10" spans="1:133">
      <c r="A10" s="12"/>
      <c r="B10" s="42">
        <v>515</v>
      </c>
      <c r="C10" s="19" t="s">
        <v>66</v>
      </c>
      <c r="D10" s="43">
        <v>845627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845627</v>
      </c>
      <c r="O10" s="44">
        <f t="shared" si="2"/>
        <v>271.12119268996474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1812215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1812215</v>
      </c>
      <c r="O11" s="41">
        <f t="shared" si="2"/>
        <v>581.02436678422566</v>
      </c>
      <c r="P11" s="10"/>
    </row>
    <row r="12" spans="1:133">
      <c r="A12" s="12"/>
      <c r="B12" s="42">
        <v>521</v>
      </c>
      <c r="C12" s="19" t="s">
        <v>24</v>
      </c>
      <c r="D12" s="43">
        <v>1284996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1284996</v>
      </c>
      <c r="O12" s="44">
        <f t="shared" si="2"/>
        <v>411.98974030137867</v>
      </c>
      <c r="P12" s="9"/>
    </row>
    <row r="13" spans="1:133">
      <c r="A13" s="12"/>
      <c r="B13" s="42">
        <v>522</v>
      </c>
      <c r="C13" s="19" t="s">
        <v>25</v>
      </c>
      <c r="D13" s="43">
        <v>508870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508870</v>
      </c>
      <c r="O13" s="44">
        <f t="shared" si="2"/>
        <v>163.15165117024688</v>
      </c>
      <c r="P13" s="9"/>
    </row>
    <row r="14" spans="1:133">
      <c r="A14" s="12"/>
      <c r="B14" s="42">
        <v>524</v>
      </c>
      <c r="C14" s="19" t="s">
        <v>67</v>
      </c>
      <c r="D14" s="43">
        <v>18349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18349</v>
      </c>
      <c r="O14" s="44">
        <f t="shared" si="2"/>
        <v>5.882975312600192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SUM(D16:D19)</f>
        <v>219286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1027381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1246667</v>
      </c>
      <c r="O15" s="41">
        <f t="shared" si="2"/>
        <v>399.70086566207118</v>
      </c>
      <c r="P15" s="10"/>
    </row>
    <row r="16" spans="1:133">
      <c r="A16" s="12"/>
      <c r="B16" s="42">
        <v>533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816636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816636</v>
      </c>
      <c r="O16" s="44">
        <f t="shared" si="2"/>
        <v>261.82622635460081</v>
      </c>
      <c r="P16" s="9"/>
    </row>
    <row r="17" spans="1:119">
      <c r="A17" s="12"/>
      <c r="B17" s="42">
        <v>534</v>
      </c>
      <c r="C17" s="19" t="s">
        <v>56</v>
      </c>
      <c r="D17" s="43">
        <v>172366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172366</v>
      </c>
      <c r="O17" s="44">
        <f t="shared" si="2"/>
        <v>55.263225392754087</v>
      </c>
      <c r="P17" s="9"/>
    </row>
    <row r="18" spans="1:119">
      <c r="A18" s="12"/>
      <c r="B18" s="42">
        <v>535</v>
      </c>
      <c r="C18" s="19" t="s">
        <v>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210745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210745</v>
      </c>
      <c r="O18" s="44">
        <f t="shared" si="2"/>
        <v>67.568130811157417</v>
      </c>
      <c r="P18" s="9"/>
    </row>
    <row r="19" spans="1:119">
      <c r="A19" s="12"/>
      <c r="B19" s="42">
        <v>538</v>
      </c>
      <c r="C19" s="19" t="s">
        <v>78</v>
      </c>
      <c r="D19" s="43">
        <v>46920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46920</v>
      </c>
      <c r="O19" s="44">
        <f t="shared" si="2"/>
        <v>15.043283103558833</v>
      </c>
      <c r="P19" s="9"/>
    </row>
    <row r="20" spans="1:119" ht="15.75">
      <c r="A20" s="26" t="s">
        <v>30</v>
      </c>
      <c r="B20" s="27"/>
      <c r="C20" s="28"/>
      <c r="D20" s="29">
        <f t="shared" ref="D20:M20" si="5">SUM(D21:D21)</f>
        <v>580844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580844</v>
      </c>
      <c r="O20" s="41">
        <f t="shared" si="2"/>
        <v>186.22763706316127</v>
      </c>
      <c r="P20" s="10"/>
    </row>
    <row r="21" spans="1:119">
      <c r="A21" s="12"/>
      <c r="B21" s="42">
        <v>549</v>
      </c>
      <c r="C21" s="19" t="s">
        <v>74</v>
      </c>
      <c r="D21" s="43">
        <v>580844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580844</v>
      </c>
      <c r="O21" s="44">
        <f t="shared" si="2"/>
        <v>186.22763706316127</v>
      </c>
      <c r="P21" s="9"/>
    </row>
    <row r="22" spans="1:119" ht="15.75">
      <c r="A22" s="26" t="s">
        <v>32</v>
      </c>
      <c r="B22" s="27"/>
      <c r="C22" s="28"/>
      <c r="D22" s="29">
        <f t="shared" ref="D22:M22" si="6">SUM(D23:D25)</f>
        <v>143883</v>
      </c>
      <c r="E22" s="29">
        <f t="shared" si="6"/>
        <v>4402954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4546837</v>
      </c>
      <c r="O22" s="41">
        <f t="shared" si="2"/>
        <v>1457.786790638025</v>
      </c>
      <c r="P22" s="9"/>
    </row>
    <row r="23" spans="1:119">
      <c r="A23" s="12"/>
      <c r="B23" s="42">
        <v>572</v>
      </c>
      <c r="C23" s="19" t="s">
        <v>75</v>
      </c>
      <c r="D23" s="43">
        <v>92126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92126</v>
      </c>
      <c r="O23" s="44">
        <f t="shared" si="2"/>
        <v>29.537031099711445</v>
      </c>
      <c r="P23" s="9"/>
    </row>
    <row r="24" spans="1:119">
      <c r="A24" s="12"/>
      <c r="B24" s="42">
        <v>578</v>
      </c>
      <c r="C24" s="19" t="s">
        <v>34</v>
      </c>
      <c r="D24" s="43">
        <v>0</v>
      </c>
      <c r="E24" s="43">
        <v>4402954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4402954</v>
      </c>
      <c r="O24" s="44">
        <f t="shared" si="2"/>
        <v>1411.6556588650208</v>
      </c>
      <c r="P24" s="9"/>
    </row>
    <row r="25" spans="1:119">
      <c r="A25" s="12"/>
      <c r="B25" s="42">
        <v>579</v>
      </c>
      <c r="C25" s="19" t="s">
        <v>35</v>
      </c>
      <c r="D25" s="43">
        <v>51757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51757</v>
      </c>
      <c r="O25" s="44">
        <f t="shared" si="2"/>
        <v>16.594100673292722</v>
      </c>
      <c r="P25" s="9"/>
    </row>
    <row r="26" spans="1:119" ht="15.75">
      <c r="A26" s="26" t="s">
        <v>58</v>
      </c>
      <c r="B26" s="27"/>
      <c r="C26" s="28"/>
      <c r="D26" s="29">
        <f t="shared" ref="D26:M26" si="7">SUM(D27:D27)</f>
        <v>0</v>
      </c>
      <c r="E26" s="29">
        <f t="shared" si="7"/>
        <v>25221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25221</v>
      </c>
      <c r="O26" s="41">
        <f t="shared" si="2"/>
        <v>8.0862455915357483</v>
      </c>
      <c r="P26" s="9"/>
    </row>
    <row r="27" spans="1:119" ht="15.75" thickBot="1">
      <c r="A27" s="12"/>
      <c r="B27" s="42">
        <v>581</v>
      </c>
      <c r="C27" s="19" t="s">
        <v>59</v>
      </c>
      <c r="D27" s="43">
        <v>0</v>
      </c>
      <c r="E27" s="43">
        <v>25221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25221</v>
      </c>
      <c r="O27" s="44">
        <f t="shared" si="2"/>
        <v>8.0862455915357483</v>
      </c>
      <c r="P27" s="9"/>
    </row>
    <row r="28" spans="1:119" ht="16.5" thickBot="1">
      <c r="A28" s="13" t="s">
        <v>10</v>
      </c>
      <c r="B28" s="21"/>
      <c r="C28" s="20"/>
      <c r="D28" s="14">
        <f>SUM(D5,D11,D15,D20,D22,D26)</f>
        <v>5431504</v>
      </c>
      <c r="E28" s="14">
        <f t="shared" ref="E28:M28" si="8">SUM(E5,E11,E15,E20,E22,E26)</f>
        <v>4428175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1027381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10887060</v>
      </c>
      <c r="O28" s="35">
        <f t="shared" si="2"/>
        <v>3490.5610772683553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79</v>
      </c>
      <c r="M30" s="160"/>
      <c r="N30" s="160"/>
      <c r="O30" s="39">
        <v>3119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44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2653588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2653588</v>
      </c>
      <c r="O5" s="30">
        <f t="shared" ref="O5:O28" si="2">(N5/O$30)</f>
        <v>998.34010534236268</v>
      </c>
      <c r="P5" s="6"/>
    </row>
    <row r="6" spans="1:133">
      <c r="A6" s="12"/>
      <c r="B6" s="42">
        <v>511</v>
      </c>
      <c r="C6" s="19" t="s">
        <v>19</v>
      </c>
      <c r="D6" s="43">
        <v>633387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633387</v>
      </c>
      <c r="O6" s="44">
        <f t="shared" si="2"/>
        <v>238.29458239277653</v>
      </c>
      <c r="P6" s="9"/>
    </row>
    <row r="7" spans="1:133">
      <c r="A7" s="12"/>
      <c r="B7" s="42">
        <v>512</v>
      </c>
      <c r="C7" s="19" t="s">
        <v>70</v>
      </c>
      <c r="D7" s="43">
        <v>107056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107056</v>
      </c>
      <c r="O7" s="44">
        <f t="shared" si="2"/>
        <v>40.276899924755455</v>
      </c>
      <c r="P7" s="9"/>
    </row>
    <row r="8" spans="1:133">
      <c r="A8" s="12"/>
      <c r="B8" s="42">
        <v>513</v>
      </c>
      <c r="C8" s="19" t="s">
        <v>20</v>
      </c>
      <c r="D8" s="43">
        <v>1377537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1377537</v>
      </c>
      <c r="O8" s="44">
        <f t="shared" si="2"/>
        <v>518.26072234762978</v>
      </c>
      <c r="P8" s="9"/>
    </row>
    <row r="9" spans="1:133">
      <c r="A9" s="12"/>
      <c r="B9" s="42">
        <v>514</v>
      </c>
      <c r="C9" s="19" t="s">
        <v>21</v>
      </c>
      <c r="D9" s="43">
        <v>34164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34164</v>
      </c>
      <c r="O9" s="44">
        <f t="shared" si="2"/>
        <v>12.853273137697517</v>
      </c>
      <c r="P9" s="9"/>
    </row>
    <row r="10" spans="1:133">
      <c r="A10" s="12"/>
      <c r="B10" s="42">
        <v>515</v>
      </c>
      <c r="C10" s="19" t="s">
        <v>66</v>
      </c>
      <c r="D10" s="43">
        <v>501444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501444</v>
      </c>
      <c r="O10" s="44">
        <f t="shared" si="2"/>
        <v>188.65462753950339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1671371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1671371</v>
      </c>
      <c r="O11" s="41">
        <f t="shared" si="2"/>
        <v>628.80775018811141</v>
      </c>
      <c r="P11" s="10"/>
    </row>
    <row r="12" spans="1:133">
      <c r="A12" s="12"/>
      <c r="B12" s="42">
        <v>521</v>
      </c>
      <c r="C12" s="19" t="s">
        <v>24</v>
      </c>
      <c r="D12" s="43">
        <v>1155363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1155363</v>
      </c>
      <c r="O12" s="44">
        <f t="shared" si="2"/>
        <v>434.67381489841989</v>
      </c>
      <c r="P12" s="9"/>
    </row>
    <row r="13" spans="1:133">
      <c r="A13" s="12"/>
      <c r="B13" s="42">
        <v>522</v>
      </c>
      <c r="C13" s="19" t="s">
        <v>25</v>
      </c>
      <c r="D13" s="43">
        <v>491586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491586</v>
      </c>
      <c r="O13" s="44">
        <f t="shared" si="2"/>
        <v>184.94582392776525</v>
      </c>
      <c r="P13" s="9"/>
    </row>
    <row r="14" spans="1:133">
      <c r="A14" s="12"/>
      <c r="B14" s="42">
        <v>524</v>
      </c>
      <c r="C14" s="19" t="s">
        <v>67</v>
      </c>
      <c r="D14" s="43">
        <v>24422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24422</v>
      </c>
      <c r="O14" s="44">
        <f t="shared" si="2"/>
        <v>9.1881113619262607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SUM(D16:D18)</f>
        <v>168972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1123704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1292676</v>
      </c>
      <c r="O15" s="41">
        <f t="shared" si="2"/>
        <v>486.33408577878106</v>
      </c>
      <c r="P15" s="10"/>
    </row>
    <row r="16" spans="1:133">
      <c r="A16" s="12"/>
      <c r="B16" s="42">
        <v>533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866990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866990</v>
      </c>
      <c r="O16" s="44">
        <f t="shared" si="2"/>
        <v>326.18133935289694</v>
      </c>
      <c r="P16" s="9"/>
    </row>
    <row r="17" spans="1:119">
      <c r="A17" s="12"/>
      <c r="B17" s="42">
        <v>534</v>
      </c>
      <c r="C17" s="19" t="s">
        <v>56</v>
      </c>
      <c r="D17" s="43">
        <v>168972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168972</v>
      </c>
      <c r="O17" s="44">
        <f t="shared" si="2"/>
        <v>63.57110609480813</v>
      </c>
      <c r="P17" s="9"/>
    </row>
    <row r="18" spans="1:119">
      <c r="A18" s="12"/>
      <c r="B18" s="42">
        <v>535</v>
      </c>
      <c r="C18" s="19" t="s">
        <v>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256714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256714</v>
      </c>
      <c r="O18" s="44">
        <f t="shared" si="2"/>
        <v>96.581640331076002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SUM(D20:D20)</f>
        <v>459699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459699</v>
      </c>
      <c r="O19" s="41">
        <f t="shared" si="2"/>
        <v>172.9492099322799</v>
      </c>
      <c r="P19" s="10"/>
    </row>
    <row r="20" spans="1:119">
      <c r="A20" s="12"/>
      <c r="B20" s="42">
        <v>549</v>
      </c>
      <c r="C20" s="19" t="s">
        <v>74</v>
      </c>
      <c r="D20" s="43">
        <v>459699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459699</v>
      </c>
      <c r="O20" s="44">
        <f t="shared" si="2"/>
        <v>172.9492099322799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SUM(D22:D24)</f>
        <v>95219</v>
      </c>
      <c r="E21" s="29">
        <f t="shared" si="6"/>
        <v>4055137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4150356</v>
      </c>
      <c r="O21" s="41">
        <f t="shared" si="2"/>
        <v>1561.4582392776524</v>
      </c>
      <c r="P21" s="9"/>
    </row>
    <row r="22" spans="1:119">
      <c r="A22" s="12"/>
      <c r="B22" s="42">
        <v>572</v>
      </c>
      <c r="C22" s="19" t="s">
        <v>75</v>
      </c>
      <c r="D22" s="43">
        <v>63742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63742</v>
      </c>
      <c r="O22" s="44">
        <f t="shared" si="2"/>
        <v>23.981188863807375</v>
      </c>
      <c r="P22" s="9"/>
    </row>
    <row r="23" spans="1:119">
      <c r="A23" s="12"/>
      <c r="B23" s="42">
        <v>578</v>
      </c>
      <c r="C23" s="19" t="s">
        <v>34</v>
      </c>
      <c r="D23" s="43">
        <v>0</v>
      </c>
      <c r="E23" s="43">
        <v>4055137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4055137</v>
      </c>
      <c r="O23" s="44">
        <f t="shared" si="2"/>
        <v>1525.6346877351391</v>
      </c>
      <c r="P23" s="9"/>
    </row>
    <row r="24" spans="1:119">
      <c r="A24" s="12"/>
      <c r="B24" s="42">
        <v>579</v>
      </c>
      <c r="C24" s="19" t="s">
        <v>35</v>
      </c>
      <c r="D24" s="43">
        <v>31477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31477</v>
      </c>
      <c r="O24" s="44">
        <f t="shared" si="2"/>
        <v>11.842362678705793</v>
      </c>
      <c r="P24" s="9"/>
    </row>
    <row r="25" spans="1:119" ht="15.75">
      <c r="A25" s="26" t="s">
        <v>58</v>
      </c>
      <c r="B25" s="27"/>
      <c r="C25" s="28"/>
      <c r="D25" s="29">
        <f t="shared" ref="D25:M25" si="7">SUM(D26:D27)</f>
        <v>223371</v>
      </c>
      <c r="E25" s="29">
        <f t="shared" si="7"/>
        <v>271504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38421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533296</v>
      </c>
      <c r="O25" s="41">
        <f t="shared" si="2"/>
        <v>200.63807373965386</v>
      </c>
      <c r="P25" s="9"/>
    </row>
    <row r="26" spans="1:119">
      <c r="A26" s="12"/>
      <c r="B26" s="42">
        <v>581</v>
      </c>
      <c r="C26" s="19" t="s">
        <v>59</v>
      </c>
      <c r="D26" s="43">
        <v>0</v>
      </c>
      <c r="E26" s="43">
        <v>271504</v>
      </c>
      <c r="F26" s="43">
        <v>0</v>
      </c>
      <c r="G26" s="43">
        <v>0</v>
      </c>
      <c r="H26" s="43">
        <v>0</v>
      </c>
      <c r="I26" s="43">
        <v>38421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309925</v>
      </c>
      <c r="O26" s="44">
        <f t="shared" si="2"/>
        <v>116.60082768999247</v>
      </c>
      <c r="P26" s="9"/>
    </row>
    <row r="27" spans="1:119" ht="15.75" thickBot="1">
      <c r="A27" s="12"/>
      <c r="B27" s="42">
        <v>584</v>
      </c>
      <c r="C27" s="19" t="s">
        <v>71</v>
      </c>
      <c r="D27" s="43">
        <v>223371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223371</v>
      </c>
      <c r="O27" s="44">
        <f t="shared" si="2"/>
        <v>84.037246049661405</v>
      </c>
      <c r="P27" s="9"/>
    </row>
    <row r="28" spans="1:119" ht="16.5" thickBot="1">
      <c r="A28" s="13" t="s">
        <v>10</v>
      </c>
      <c r="B28" s="21"/>
      <c r="C28" s="20"/>
      <c r="D28" s="14">
        <f>SUM(D5,D11,D15,D19,D21,D25)</f>
        <v>5272220</v>
      </c>
      <c r="E28" s="14">
        <f t="shared" ref="E28:M28" si="8">SUM(E5,E11,E15,E19,E21,E25)</f>
        <v>4326641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1162125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10760986</v>
      </c>
      <c r="O28" s="35">
        <f t="shared" si="2"/>
        <v>4048.5274642588411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0" t="s">
        <v>76</v>
      </c>
      <c r="M30" s="160"/>
      <c r="N30" s="160"/>
      <c r="O30" s="39">
        <v>2658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44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2218296</v>
      </c>
      <c r="E5" s="24">
        <f t="shared" si="0"/>
        <v>25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2218321</v>
      </c>
      <c r="O5" s="30">
        <f t="shared" ref="O5:O29" si="2">(N5/O$31)</f>
        <v>841.86755218216319</v>
      </c>
      <c r="P5" s="6"/>
    </row>
    <row r="6" spans="1:133">
      <c r="A6" s="12"/>
      <c r="B6" s="42">
        <v>511</v>
      </c>
      <c r="C6" s="19" t="s">
        <v>19</v>
      </c>
      <c r="D6" s="43">
        <v>893857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893857</v>
      </c>
      <c r="O6" s="44">
        <f t="shared" si="2"/>
        <v>339.22466793168883</v>
      </c>
      <c r="P6" s="9"/>
    </row>
    <row r="7" spans="1:133">
      <c r="A7" s="12"/>
      <c r="B7" s="42">
        <v>512</v>
      </c>
      <c r="C7" s="19" t="s">
        <v>70</v>
      </c>
      <c r="D7" s="43">
        <v>84833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84833</v>
      </c>
      <c r="O7" s="44">
        <f t="shared" si="2"/>
        <v>32.194686907020873</v>
      </c>
      <c r="P7" s="9"/>
    </row>
    <row r="8" spans="1:133">
      <c r="A8" s="12"/>
      <c r="B8" s="42">
        <v>513</v>
      </c>
      <c r="C8" s="19" t="s">
        <v>20</v>
      </c>
      <c r="D8" s="43">
        <v>526548</v>
      </c>
      <c r="E8" s="43">
        <v>25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526573</v>
      </c>
      <c r="O8" s="44">
        <f t="shared" si="2"/>
        <v>199.83795066413663</v>
      </c>
      <c r="P8" s="9"/>
    </row>
    <row r="9" spans="1:133">
      <c r="A9" s="12"/>
      <c r="B9" s="42">
        <v>514</v>
      </c>
      <c r="C9" s="19" t="s">
        <v>21</v>
      </c>
      <c r="D9" s="43">
        <v>22110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22110</v>
      </c>
      <c r="O9" s="44">
        <f t="shared" si="2"/>
        <v>8.3908918406072104</v>
      </c>
      <c r="P9" s="9"/>
    </row>
    <row r="10" spans="1:133">
      <c r="A10" s="12"/>
      <c r="B10" s="42">
        <v>515</v>
      </c>
      <c r="C10" s="19" t="s">
        <v>66</v>
      </c>
      <c r="D10" s="43">
        <v>305000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305000</v>
      </c>
      <c r="O10" s="44">
        <f t="shared" si="2"/>
        <v>115.74952561669829</v>
      </c>
      <c r="P10" s="9"/>
    </row>
    <row r="11" spans="1:133">
      <c r="A11" s="12"/>
      <c r="B11" s="42">
        <v>519</v>
      </c>
      <c r="C11" s="19" t="s">
        <v>55</v>
      </c>
      <c r="D11" s="43">
        <v>385948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385948</v>
      </c>
      <c r="O11" s="44">
        <f t="shared" si="2"/>
        <v>146.46982922201138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SUM(D13:D15)</f>
        <v>1550567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1550567</v>
      </c>
      <c r="O12" s="41">
        <f t="shared" si="2"/>
        <v>588.45047438330175</v>
      </c>
      <c r="P12" s="10"/>
    </row>
    <row r="13" spans="1:133">
      <c r="A13" s="12"/>
      <c r="B13" s="42">
        <v>521</v>
      </c>
      <c r="C13" s="19" t="s">
        <v>24</v>
      </c>
      <c r="D13" s="43">
        <v>1066870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1066870</v>
      </c>
      <c r="O13" s="44">
        <f t="shared" si="2"/>
        <v>404.88425047438329</v>
      </c>
      <c r="P13" s="9"/>
    </row>
    <row r="14" spans="1:133">
      <c r="A14" s="12"/>
      <c r="B14" s="42">
        <v>522</v>
      </c>
      <c r="C14" s="19" t="s">
        <v>25</v>
      </c>
      <c r="D14" s="43">
        <v>458584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458584</v>
      </c>
      <c r="O14" s="44">
        <f t="shared" si="2"/>
        <v>174.03567362428842</v>
      </c>
      <c r="P14" s="9"/>
    </row>
    <row r="15" spans="1:133">
      <c r="A15" s="12"/>
      <c r="B15" s="42">
        <v>524</v>
      </c>
      <c r="C15" s="19" t="s">
        <v>67</v>
      </c>
      <c r="D15" s="43">
        <v>25113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25113</v>
      </c>
      <c r="O15" s="44">
        <f t="shared" si="2"/>
        <v>9.5305502846299817</v>
      </c>
      <c r="P15" s="9"/>
    </row>
    <row r="16" spans="1:133" ht="15.75">
      <c r="A16" s="26" t="s">
        <v>26</v>
      </c>
      <c r="B16" s="27"/>
      <c r="C16" s="28"/>
      <c r="D16" s="29">
        <f t="shared" ref="D16:M16" si="4">SUM(D17:D19)</f>
        <v>167177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892176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1059353</v>
      </c>
      <c r="O16" s="41">
        <f t="shared" si="2"/>
        <v>402.03149905123342</v>
      </c>
      <c r="P16" s="10"/>
    </row>
    <row r="17" spans="1:119">
      <c r="A17" s="12"/>
      <c r="B17" s="42">
        <v>533</v>
      </c>
      <c r="C17" s="19" t="s">
        <v>27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744551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744551</v>
      </c>
      <c r="O17" s="44">
        <f t="shared" si="2"/>
        <v>282.56204933586338</v>
      </c>
      <c r="P17" s="9"/>
    </row>
    <row r="18" spans="1:119">
      <c r="A18" s="12"/>
      <c r="B18" s="42">
        <v>534</v>
      </c>
      <c r="C18" s="19" t="s">
        <v>56</v>
      </c>
      <c r="D18" s="43">
        <v>167177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167177</v>
      </c>
      <c r="O18" s="44">
        <f t="shared" si="2"/>
        <v>63.444781783681215</v>
      </c>
      <c r="P18" s="9"/>
    </row>
    <row r="19" spans="1:119">
      <c r="A19" s="12"/>
      <c r="B19" s="42">
        <v>535</v>
      </c>
      <c r="C19" s="19" t="s">
        <v>29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147625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147625</v>
      </c>
      <c r="O19" s="44">
        <f t="shared" si="2"/>
        <v>56.024667931688803</v>
      </c>
      <c r="P19" s="9"/>
    </row>
    <row r="20" spans="1:119" ht="15.75">
      <c r="A20" s="26" t="s">
        <v>30</v>
      </c>
      <c r="B20" s="27"/>
      <c r="C20" s="28"/>
      <c r="D20" s="29">
        <f t="shared" ref="D20:M20" si="5">SUM(D21:D21)</f>
        <v>361275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361275</v>
      </c>
      <c r="O20" s="41">
        <f t="shared" si="2"/>
        <v>137.10626185958253</v>
      </c>
      <c r="P20" s="10"/>
    </row>
    <row r="21" spans="1:119">
      <c r="A21" s="12"/>
      <c r="B21" s="42">
        <v>541</v>
      </c>
      <c r="C21" s="19" t="s">
        <v>57</v>
      </c>
      <c r="D21" s="43">
        <v>361275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361275</v>
      </c>
      <c r="O21" s="44">
        <f t="shared" si="2"/>
        <v>137.10626185958253</v>
      </c>
      <c r="P21" s="9"/>
    </row>
    <row r="22" spans="1:119" ht="15.75">
      <c r="A22" s="26" t="s">
        <v>32</v>
      </c>
      <c r="B22" s="27"/>
      <c r="C22" s="28"/>
      <c r="D22" s="29">
        <f t="shared" ref="D22:M22" si="6">SUM(D23:D24)</f>
        <v>63860</v>
      </c>
      <c r="E22" s="29">
        <f t="shared" si="6"/>
        <v>4103589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4167449</v>
      </c>
      <c r="O22" s="41">
        <f t="shared" si="2"/>
        <v>1581.5745730550284</v>
      </c>
      <c r="P22" s="9"/>
    </row>
    <row r="23" spans="1:119">
      <c r="A23" s="12"/>
      <c r="B23" s="42">
        <v>578</v>
      </c>
      <c r="C23" s="19" t="s">
        <v>34</v>
      </c>
      <c r="D23" s="43">
        <v>0</v>
      </c>
      <c r="E23" s="43">
        <v>4103589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4103589</v>
      </c>
      <c r="O23" s="44">
        <f t="shared" si="2"/>
        <v>1557.3392789373813</v>
      </c>
      <c r="P23" s="9"/>
    </row>
    <row r="24" spans="1:119">
      <c r="A24" s="12"/>
      <c r="B24" s="42">
        <v>579</v>
      </c>
      <c r="C24" s="19" t="s">
        <v>35</v>
      </c>
      <c r="D24" s="43">
        <v>63860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63860</v>
      </c>
      <c r="O24" s="44">
        <f t="shared" si="2"/>
        <v>24.235294117647058</v>
      </c>
      <c r="P24" s="9"/>
    </row>
    <row r="25" spans="1:119" ht="15.75">
      <c r="A25" s="26" t="s">
        <v>58</v>
      </c>
      <c r="B25" s="27"/>
      <c r="C25" s="28"/>
      <c r="D25" s="29">
        <f t="shared" ref="D25:M25" si="7">SUM(D26:D28)</f>
        <v>2088179</v>
      </c>
      <c r="E25" s="29">
        <f t="shared" si="7"/>
        <v>346037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300000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2734216</v>
      </c>
      <c r="O25" s="41">
        <f t="shared" si="2"/>
        <v>1037.6531309297914</v>
      </c>
      <c r="P25" s="9"/>
    </row>
    <row r="26" spans="1:119">
      <c r="A26" s="12"/>
      <c r="B26" s="42">
        <v>581</v>
      </c>
      <c r="C26" s="19" t="s">
        <v>59</v>
      </c>
      <c r="D26" s="43">
        <v>0</v>
      </c>
      <c r="E26" s="43">
        <v>346037</v>
      </c>
      <c r="F26" s="43">
        <v>0</v>
      </c>
      <c r="G26" s="43">
        <v>0</v>
      </c>
      <c r="H26" s="43">
        <v>0</v>
      </c>
      <c r="I26" s="43">
        <v>300000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646037</v>
      </c>
      <c r="O26" s="44">
        <f t="shared" si="2"/>
        <v>245.17533206831121</v>
      </c>
      <c r="P26" s="9"/>
    </row>
    <row r="27" spans="1:119">
      <c r="A27" s="12"/>
      <c r="B27" s="42">
        <v>584</v>
      </c>
      <c r="C27" s="19" t="s">
        <v>71</v>
      </c>
      <c r="D27" s="43">
        <v>242129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242129</v>
      </c>
      <c r="O27" s="44">
        <f t="shared" si="2"/>
        <v>91.88956356736243</v>
      </c>
      <c r="P27" s="9"/>
    </row>
    <row r="28" spans="1:119" ht="15.75" thickBot="1">
      <c r="A28" s="12"/>
      <c r="B28" s="42">
        <v>585</v>
      </c>
      <c r="C28" s="19" t="s">
        <v>52</v>
      </c>
      <c r="D28" s="43">
        <v>1846050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1846050</v>
      </c>
      <c r="O28" s="44">
        <f t="shared" si="2"/>
        <v>700.58823529411768</v>
      </c>
      <c r="P28" s="9"/>
    </row>
    <row r="29" spans="1:119" ht="16.5" thickBot="1">
      <c r="A29" s="13" t="s">
        <v>10</v>
      </c>
      <c r="B29" s="21"/>
      <c r="C29" s="20"/>
      <c r="D29" s="14">
        <f>SUM(D5,D12,D16,D20,D22,D25)</f>
        <v>6449354</v>
      </c>
      <c r="E29" s="14">
        <f t="shared" ref="E29:M29" si="8">SUM(E5,E12,E16,E20,E22,E25)</f>
        <v>4449651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1192176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12091181</v>
      </c>
      <c r="O29" s="35">
        <f t="shared" si="2"/>
        <v>4588.6834914611009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0" t="s">
        <v>72</v>
      </c>
      <c r="M31" s="160"/>
      <c r="N31" s="160"/>
      <c r="O31" s="39">
        <v>2635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44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1806684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1806684</v>
      </c>
      <c r="O5" s="30">
        <f t="shared" ref="O5:O24" si="2">(N5/O$26)</f>
        <v>688.52286585365857</v>
      </c>
      <c r="P5" s="6"/>
    </row>
    <row r="6" spans="1:133">
      <c r="A6" s="12"/>
      <c r="B6" s="42">
        <v>511</v>
      </c>
      <c r="C6" s="19" t="s">
        <v>19</v>
      </c>
      <c r="D6" s="43">
        <v>809816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809816</v>
      </c>
      <c r="O6" s="44">
        <f t="shared" si="2"/>
        <v>308.6189024390244</v>
      </c>
      <c r="P6" s="9"/>
    </row>
    <row r="7" spans="1:133">
      <c r="A7" s="12"/>
      <c r="B7" s="42">
        <v>513</v>
      </c>
      <c r="C7" s="19" t="s">
        <v>20</v>
      </c>
      <c r="D7" s="43">
        <v>618246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618246</v>
      </c>
      <c r="O7" s="44">
        <f t="shared" si="2"/>
        <v>235.61204268292684</v>
      </c>
      <c r="P7" s="9"/>
    </row>
    <row r="8" spans="1:133">
      <c r="A8" s="12"/>
      <c r="B8" s="42">
        <v>514</v>
      </c>
      <c r="C8" s="19" t="s">
        <v>21</v>
      </c>
      <c r="D8" s="43">
        <v>30483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30483</v>
      </c>
      <c r="O8" s="44">
        <f t="shared" si="2"/>
        <v>11.616996951219512</v>
      </c>
      <c r="P8" s="9"/>
    </row>
    <row r="9" spans="1:133">
      <c r="A9" s="12"/>
      <c r="B9" s="42">
        <v>515</v>
      </c>
      <c r="C9" s="19" t="s">
        <v>66</v>
      </c>
      <c r="D9" s="43">
        <v>243622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243622</v>
      </c>
      <c r="O9" s="44">
        <f t="shared" si="2"/>
        <v>92.84375</v>
      </c>
      <c r="P9" s="9"/>
    </row>
    <row r="10" spans="1:133">
      <c r="A10" s="12"/>
      <c r="B10" s="42">
        <v>519</v>
      </c>
      <c r="C10" s="19" t="s">
        <v>55</v>
      </c>
      <c r="D10" s="43">
        <v>104517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104517</v>
      </c>
      <c r="O10" s="44">
        <f t="shared" si="2"/>
        <v>39.831173780487802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1478224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1478224</v>
      </c>
      <c r="O11" s="41">
        <f t="shared" si="2"/>
        <v>563.34756097560978</v>
      </c>
      <c r="P11" s="10"/>
    </row>
    <row r="12" spans="1:133">
      <c r="A12" s="12"/>
      <c r="B12" s="42">
        <v>521</v>
      </c>
      <c r="C12" s="19" t="s">
        <v>24</v>
      </c>
      <c r="D12" s="43">
        <v>1007938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1007938</v>
      </c>
      <c r="O12" s="44">
        <f t="shared" si="2"/>
        <v>384.12271341463412</v>
      </c>
      <c r="P12" s="9"/>
    </row>
    <row r="13" spans="1:133">
      <c r="A13" s="12"/>
      <c r="B13" s="42">
        <v>522</v>
      </c>
      <c r="C13" s="19" t="s">
        <v>25</v>
      </c>
      <c r="D13" s="43">
        <v>435517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435517</v>
      </c>
      <c r="O13" s="44">
        <f t="shared" si="2"/>
        <v>165.97446646341464</v>
      </c>
      <c r="P13" s="9"/>
    </row>
    <row r="14" spans="1:133">
      <c r="A14" s="12"/>
      <c r="B14" s="42">
        <v>524</v>
      </c>
      <c r="C14" s="19" t="s">
        <v>67</v>
      </c>
      <c r="D14" s="43">
        <v>34769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34769</v>
      </c>
      <c r="O14" s="44">
        <f t="shared" si="2"/>
        <v>13.250381097560975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SUM(D16:D18)</f>
        <v>166908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938806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1105714</v>
      </c>
      <c r="O15" s="41">
        <f t="shared" si="2"/>
        <v>421.38490853658539</v>
      </c>
      <c r="P15" s="10"/>
    </row>
    <row r="16" spans="1:133">
      <c r="A16" s="12"/>
      <c r="B16" s="42">
        <v>533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790003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790003</v>
      </c>
      <c r="O16" s="44">
        <f t="shared" si="2"/>
        <v>301.06821646341461</v>
      </c>
      <c r="P16" s="9"/>
    </row>
    <row r="17" spans="1:119">
      <c r="A17" s="12"/>
      <c r="B17" s="42">
        <v>534</v>
      </c>
      <c r="C17" s="19" t="s">
        <v>56</v>
      </c>
      <c r="D17" s="43">
        <v>166908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166908</v>
      </c>
      <c r="O17" s="44">
        <f t="shared" si="2"/>
        <v>63.608231707317074</v>
      </c>
      <c r="P17" s="9"/>
    </row>
    <row r="18" spans="1:119">
      <c r="A18" s="12"/>
      <c r="B18" s="42">
        <v>535</v>
      </c>
      <c r="C18" s="19" t="s">
        <v>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148803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148803</v>
      </c>
      <c r="O18" s="44">
        <f t="shared" si="2"/>
        <v>56.708460365853661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SUM(D20:D20)</f>
        <v>372419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372419</v>
      </c>
      <c r="O19" s="41">
        <f t="shared" si="2"/>
        <v>141.9279725609756</v>
      </c>
      <c r="P19" s="10"/>
    </row>
    <row r="20" spans="1:119">
      <c r="A20" s="12"/>
      <c r="B20" s="42">
        <v>541</v>
      </c>
      <c r="C20" s="19" t="s">
        <v>57</v>
      </c>
      <c r="D20" s="43">
        <v>372419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372419</v>
      </c>
      <c r="O20" s="44">
        <f t="shared" si="2"/>
        <v>141.9279725609756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SUM(D22:D23)</f>
        <v>64957</v>
      </c>
      <c r="E21" s="29">
        <f t="shared" si="6"/>
        <v>4306053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4371010</v>
      </c>
      <c r="O21" s="41">
        <f t="shared" si="2"/>
        <v>1665.78125</v>
      </c>
      <c r="P21" s="9"/>
    </row>
    <row r="22" spans="1:119">
      <c r="A22" s="12"/>
      <c r="B22" s="42">
        <v>578</v>
      </c>
      <c r="C22" s="19" t="s">
        <v>34</v>
      </c>
      <c r="D22" s="43">
        <v>0</v>
      </c>
      <c r="E22" s="43">
        <v>4306053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4306053</v>
      </c>
      <c r="O22" s="44">
        <f t="shared" si="2"/>
        <v>1641.0262957317073</v>
      </c>
      <c r="P22" s="9"/>
    </row>
    <row r="23" spans="1:119" ht="15.75" thickBot="1">
      <c r="A23" s="12"/>
      <c r="B23" s="42">
        <v>579</v>
      </c>
      <c r="C23" s="19" t="s">
        <v>35</v>
      </c>
      <c r="D23" s="43">
        <v>64957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64957</v>
      </c>
      <c r="O23" s="44">
        <f t="shared" si="2"/>
        <v>24.754954268292682</v>
      </c>
      <c r="P23" s="9"/>
    </row>
    <row r="24" spans="1:119" ht="16.5" thickBot="1">
      <c r="A24" s="13" t="s">
        <v>10</v>
      </c>
      <c r="B24" s="21"/>
      <c r="C24" s="20"/>
      <c r="D24" s="14">
        <f>SUM(D5,D11,D15,D19,D21)</f>
        <v>3889192</v>
      </c>
      <c r="E24" s="14">
        <f t="shared" ref="E24:M24" si="7">SUM(E5,E11,E15,E19,E21)</f>
        <v>4306053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938806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9134051</v>
      </c>
      <c r="O24" s="35">
        <f t="shared" si="2"/>
        <v>3480.9645579268295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68</v>
      </c>
      <c r="M26" s="160"/>
      <c r="N26" s="160"/>
      <c r="O26" s="39">
        <v>2624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44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2024-10-28T16:21:39Z</cp:lastPrinted>
  <dcterms:created xsi:type="dcterms:W3CDTF">2000-08-31T21:26:31Z</dcterms:created>
  <dcterms:modified xsi:type="dcterms:W3CDTF">2024-11-04T20:20:58Z</dcterms:modified>
</cp:coreProperties>
</file>