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0" documentId="11_32826E955641CFE0B9711239A6A0C9B7A708DE36" xr6:coauthVersionLast="47" xr6:coauthVersionMax="47" xr10:uidLastSave="{90DC6D2D-97AF-4FD6-B69F-19AFBFF09528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'2008'!$A$1:$O$49</definedName>
    <definedName name="_xlnm.Print_Area" localSheetId="14">'2009'!$A$1:$O$50</definedName>
    <definedName name="_xlnm.Print_Area" localSheetId="13">'2010'!$A$1:$O$47</definedName>
    <definedName name="_xlnm.Print_Area" localSheetId="12">'2011'!$A$1:$O$49</definedName>
    <definedName name="_xlnm.Print_Area" localSheetId="11">'2012'!$A$1:$O$41</definedName>
    <definedName name="_xlnm.Print_Area" localSheetId="10">'2013'!$A$1:$O$41</definedName>
    <definedName name="_xlnm.Print_Area" localSheetId="9">'2014'!$A$1:$O$41</definedName>
    <definedName name="_xlnm.Print_Area" localSheetId="8">'2015'!$A$1:$O$41</definedName>
    <definedName name="_xlnm.Print_Area" localSheetId="7">'2016'!$A$1:$O$39</definedName>
    <definedName name="_xlnm.Print_Area" localSheetId="6">'2017'!$A$1:$O$42</definedName>
    <definedName name="_xlnm.Print_Area" localSheetId="5">'2018'!$A$1:$O$44</definedName>
    <definedName name="_xlnm.Print_Area" localSheetId="4">'2019'!$A$1:$O$41</definedName>
    <definedName name="_xlnm.Print_Area" localSheetId="3">'2020'!$A$1:$O$40</definedName>
    <definedName name="_xlnm.Print_Area" localSheetId="2">'2021'!$A$1:$P$44</definedName>
    <definedName name="_xlnm.Print_Area" localSheetId="1">'2022'!$A$1:$P$43</definedName>
    <definedName name="_xlnm.Print_Area" localSheetId="0">'2023'!$A$1:$P$39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48" l="1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N34" i="47"/>
  <c r="M34" i="47"/>
  <c r="L34" i="47"/>
  <c r="K34" i="47"/>
  <c r="J34" i="47"/>
  <c r="I34" i="47"/>
  <c r="H34" i="47"/>
  <c r="G34" i="47"/>
  <c r="F34" i="47"/>
  <c r="E34" i="47"/>
  <c r="D34" i="47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35" i="48" l="1"/>
  <c r="O11" i="48"/>
  <c r="P11" i="48" s="1"/>
  <c r="O22" i="48"/>
  <c r="P22" i="48" s="1"/>
  <c r="O27" i="48"/>
  <c r="P27" i="48" s="1"/>
  <c r="E35" i="48"/>
  <c r="N35" i="48"/>
  <c r="F35" i="48"/>
  <c r="G35" i="48"/>
  <c r="M35" i="48"/>
  <c r="H35" i="48"/>
  <c r="K35" i="48"/>
  <c r="I35" i="48"/>
  <c r="O33" i="48"/>
  <c r="P33" i="48" s="1"/>
  <c r="O29" i="48"/>
  <c r="P29" i="48" s="1"/>
  <c r="O16" i="48"/>
  <c r="P16" i="48" s="1"/>
  <c r="L35" i="48"/>
  <c r="O5" i="48"/>
  <c r="P5" i="48" s="1"/>
  <c r="D35" i="48"/>
  <c r="O37" i="47"/>
  <c r="P37" i="47" s="1"/>
  <c r="O34" i="47"/>
  <c r="P34" i="47" s="1"/>
  <c r="O32" i="47"/>
  <c r="P32" i="47" s="1"/>
  <c r="N39" i="47"/>
  <c r="O26" i="47"/>
  <c r="P26" i="47" s="1"/>
  <c r="O18" i="47"/>
  <c r="P18" i="47" s="1"/>
  <c r="J39" i="47"/>
  <c r="G39" i="47"/>
  <c r="D39" i="47"/>
  <c r="F39" i="47"/>
  <c r="K39" i="47"/>
  <c r="L39" i="47"/>
  <c r="M39" i="47"/>
  <c r="H39" i="47"/>
  <c r="I39" i="47"/>
  <c r="E39" i="47"/>
  <c r="O13" i="47"/>
  <c r="P13" i="47" s="1"/>
  <c r="O5" i="47"/>
  <c r="P5" i="47" s="1"/>
  <c r="O39" i="46"/>
  <c r="P39" i="46" s="1"/>
  <c r="N38" i="46"/>
  <c r="M38" i="46"/>
  <c r="L38" i="46"/>
  <c r="K38" i="46"/>
  <c r="J38" i="46"/>
  <c r="I38" i="46"/>
  <c r="H38" i="46"/>
  <c r="G38" i="46"/>
  <c r="F38" i="46"/>
  <c r="E38" i="46"/>
  <c r="D38" i="46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/>
  <c r="O30" i="46"/>
  <c r="P30" i="46"/>
  <c r="O29" i="46"/>
  <c r="P29" i="46" s="1"/>
  <c r="O28" i="46"/>
  <c r="P28" i="46"/>
  <c r="N27" i="46"/>
  <c r="N40" i="46" s="1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/>
  <c r="N18" i="46"/>
  <c r="M18" i="46"/>
  <c r="M40" i="46" s="1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 s="1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40" i="46" s="1"/>
  <c r="K5" i="46"/>
  <c r="K40" i="46" s="1"/>
  <c r="J5" i="46"/>
  <c r="I5" i="46"/>
  <c r="H5" i="46"/>
  <c r="H40" i="46" s="1"/>
  <c r="G5" i="46"/>
  <c r="F5" i="46"/>
  <c r="F40" i="46" s="1"/>
  <c r="E5" i="46"/>
  <c r="D5" i="46"/>
  <c r="D40" i="46" s="1"/>
  <c r="M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 s="1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D37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K37" i="44" s="1"/>
  <c r="J5" i="44"/>
  <c r="I5" i="44"/>
  <c r="I37" i="44" s="1"/>
  <c r="H5" i="44"/>
  <c r="G5" i="44"/>
  <c r="F5" i="44"/>
  <c r="E5" i="44"/>
  <c r="D5" i="44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/>
  <c r="M33" i="43"/>
  <c r="M40" i="43" s="1"/>
  <c r="L33" i="43"/>
  <c r="L40" i="43" s="1"/>
  <c r="K33" i="43"/>
  <c r="K40" i="43" s="1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I40" i="43" s="1"/>
  <c r="H18" i="43"/>
  <c r="G18" i="43"/>
  <c r="G40" i="43" s="1"/>
  <c r="F18" i="43"/>
  <c r="E18" i="43"/>
  <c r="E40" i="43" s="1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 s="1"/>
  <c r="N22" i="42"/>
  <c r="O22" i="42" s="1"/>
  <c r="N21" i="42"/>
  <c r="O21" i="42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L38" i="42" s="1"/>
  <c r="K5" i="42"/>
  <c r="J5" i="42"/>
  <c r="I5" i="42"/>
  <c r="H5" i="42"/>
  <c r="G5" i="42"/>
  <c r="F5" i="42"/>
  <c r="E5" i="42"/>
  <c r="D5" i="42"/>
  <c r="N34" i="41"/>
  <c r="O34" i="41" s="1"/>
  <c r="N33" i="41"/>
  <c r="O33" i="41" s="1"/>
  <c r="N32" i="41"/>
  <c r="O32" i="41"/>
  <c r="M31" i="4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 s="1"/>
  <c r="N21" i="41"/>
  <c r="O21" i="41" s="1"/>
  <c r="N20" i="41"/>
  <c r="O20" i="41" s="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M35" i="41" s="1"/>
  <c r="L5" i="41"/>
  <c r="K5" i="41"/>
  <c r="J5" i="41"/>
  <c r="I5" i="41"/>
  <c r="H5" i="41"/>
  <c r="G5" i="41"/>
  <c r="F5" i="41"/>
  <c r="E5" i="41"/>
  <c r="D5" i="41"/>
  <c r="N36" i="40"/>
  <c r="O36" i="40" s="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N23" i="40"/>
  <c r="O23" i="40" s="1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H37" i="39" s="1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37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F37" i="39" s="1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J37" i="39" s="1"/>
  <c r="I5" i="39"/>
  <c r="I37" i="39" s="1"/>
  <c r="H5" i="39"/>
  <c r="G5" i="39"/>
  <c r="F5" i="39"/>
  <c r="E5" i="39"/>
  <c r="D5" i="39"/>
  <c r="N36" i="38"/>
  <c r="O36" i="38"/>
  <c r="N35" i="38"/>
  <c r="O35" i="38"/>
  <c r="N34" i="38"/>
  <c r="O34" i="38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N23" i="38"/>
  <c r="O23" i="38" s="1"/>
  <c r="N22" i="38"/>
  <c r="O22" i="38" s="1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H37" i="38" s="1"/>
  <c r="G18" i="38"/>
  <c r="G37" i="38" s="1"/>
  <c r="F18" i="38"/>
  <c r="E18" i="38"/>
  <c r="D18" i="38"/>
  <c r="N18" i="38" s="1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J37" i="38" s="1"/>
  <c r="I13" i="38"/>
  <c r="H13" i="38"/>
  <c r="G13" i="38"/>
  <c r="F13" i="38"/>
  <c r="E13" i="38"/>
  <c r="E37" i="38" s="1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M37" i="38" s="1"/>
  <c r="L5" i="38"/>
  <c r="K5" i="38"/>
  <c r="J5" i="38"/>
  <c r="I5" i="38"/>
  <c r="H5" i="38"/>
  <c r="G5" i="38"/>
  <c r="F5" i="38"/>
  <c r="E5" i="38"/>
  <c r="D5" i="38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/>
  <c r="N40" i="37"/>
  <c r="O40" i="37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E45" i="37" s="1"/>
  <c r="D37" i="37"/>
  <c r="N36" i="37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4" i="37" s="1"/>
  <c r="O34" i="37" s="1"/>
  <c r="N33" i="37"/>
  <c r="O33" i="37"/>
  <c r="N32" i="37"/>
  <c r="O32" i="37" s="1"/>
  <c r="N31" i="37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N18" i="37" s="1"/>
  <c r="O18" i="37" s="1"/>
  <c r="D18" i="37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L45" i="37"/>
  <c r="K5" i="37"/>
  <c r="N5" i="37" s="1"/>
  <c r="O5" i="37" s="1"/>
  <c r="J5" i="37"/>
  <c r="I5" i="37"/>
  <c r="H5" i="37"/>
  <c r="G5" i="37"/>
  <c r="F5" i="37"/>
  <c r="E5" i="37"/>
  <c r="D5" i="37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M31" i="36"/>
  <c r="L31" i="36"/>
  <c r="K31" i="36"/>
  <c r="J31" i="36"/>
  <c r="I31" i="36"/>
  <c r="H31" i="36"/>
  <c r="G31" i="36"/>
  <c r="F31" i="36"/>
  <c r="E31" i="36"/>
  <c r="D31" i="36"/>
  <c r="N30" i="36"/>
  <c r="O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N18" i="36" s="1"/>
  <c r="O18" i="36" s="1"/>
  <c r="H18" i="36"/>
  <c r="G18" i="36"/>
  <c r="F18" i="36"/>
  <c r="E18" i="36"/>
  <c r="D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H37" i="36" s="1"/>
  <c r="G13" i="36"/>
  <c r="G37" i="36" s="1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37" i="36" s="1"/>
  <c r="E5" i="36"/>
  <c r="E37" i="36"/>
  <c r="D5" i="36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 s="1"/>
  <c r="N39" i="35"/>
  <c r="O39" i="35"/>
  <c r="N38" i="35"/>
  <c r="O38" i="35" s="1"/>
  <c r="M37" i="35"/>
  <c r="M45" i="35" s="1"/>
  <c r="L37" i="35"/>
  <c r="L45" i="35" s="1"/>
  <c r="K37" i="35"/>
  <c r="J37" i="35"/>
  <c r="I37" i="35"/>
  <c r="H37" i="35"/>
  <c r="G37" i="35"/>
  <c r="F37" i="35"/>
  <c r="E37" i="35"/>
  <c r="D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I45" i="35" s="1"/>
  <c r="H18" i="35"/>
  <c r="G18" i="35"/>
  <c r="F18" i="35"/>
  <c r="E18" i="35"/>
  <c r="D18" i="35"/>
  <c r="N18" i="35" s="1"/>
  <c r="O18" i="35" s="1"/>
  <c r="N17" i="35"/>
  <c r="O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J45" i="35" s="1"/>
  <c r="I5" i="35"/>
  <c r="H5" i="35"/>
  <c r="G5" i="35"/>
  <c r="F5" i="35"/>
  <c r="F45" i="35" s="1"/>
  <c r="E5" i="35"/>
  <c r="D5" i="35"/>
  <c r="N5" i="35" s="1"/>
  <c r="O5" i="35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E43" i="34" s="1"/>
  <c r="D36" i="34"/>
  <c r="N36" i="34" s="1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M18" i="34"/>
  <c r="M43" i="34" s="1"/>
  <c r="L18" i="34"/>
  <c r="L43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I43" i="34" s="1"/>
  <c r="H13" i="34"/>
  <c r="G13" i="34"/>
  <c r="F13" i="34"/>
  <c r="F43" i="34" s="1"/>
  <c r="E13" i="34"/>
  <c r="D13" i="34"/>
  <c r="N12" i="34"/>
  <c r="O12" i="34" s="1"/>
  <c r="N11" i="34"/>
  <c r="O11" i="34"/>
  <c r="N10" i="34"/>
  <c r="O10" i="34"/>
  <c r="N9" i="34"/>
  <c r="O9" i="34" s="1"/>
  <c r="N8" i="34"/>
  <c r="O8" i="34"/>
  <c r="N7" i="34"/>
  <c r="O7" i="34"/>
  <c r="N6" i="34"/>
  <c r="O6" i="34"/>
  <c r="M5" i="34"/>
  <c r="L5" i="34"/>
  <c r="K5" i="34"/>
  <c r="J5" i="34"/>
  <c r="J43" i="34" s="1"/>
  <c r="I5" i="34"/>
  <c r="H5" i="34"/>
  <c r="G5" i="34"/>
  <c r="F5" i="34"/>
  <c r="E5" i="34"/>
  <c r="D5" i="34"/>
  <c r="N45" i="33"/>
  <c r="O45" i="33"/>
  <c r="N31" i="33"/>
  <c r="O31" i="33" s="1"/>
  <c r="N32" i="33"/>
  <c r="O32" i="33" s="1"/>
  <c r="N33" i="33"/>
  <c r="O33" i="33"/>
  <c r="N34" i="33"/>
  <c r="O34" i="33"/>
  <c r="N35" i="33"/>
  <c r="O35" i="33"/>
  <c r="N36" i="33"/>
  <c r="O36" i="33"/>
  <c r="N19" i="33"/>
  <c r="O19" i="33" s="1"/>
  <c r="N20" i="33"/>
  <c r="O20" i="33" s="1"/>
  <c r="N21" i="33"/>
  <c r="O21" i="33" s="1"/>
  <c r="N22" i="33"/>
  <c r="O22" i="33"/>
  <c r="N23" i="33"/>
  <c r="O23" i="33"/>
  <c r="N24" i="33"/>
  <c r="O24" i="33"/>
  <c r="N25" i="33"/>
  <c r="O25" i="33" s="1"/>
  <c r="N26" i="33"/>
  <c r="O26" i="33" s="1"/>
  <c r="N27" i="33"/>
  <c r="O27" i="33"/>
  <c r="N28" i="33"/>
  <c r="O28" i="33"/>
  <c r="N29" i="33"/>
  <c r="O29" i="33"/>
  <c r="E30" i="33"/>
  <c r="F30" i="33"/>
  <c r="F46" i="33" s="1"/>
  <c r="G30" i="33"/>
  <c r="H30" i="33"/>
  <c r="I30" i="33"/>
  <c r="J30" i="33"/>
  <c r="K30" i="33"/>
  <c r="L30" i="33"/>
  <c r="M30" i="33"/>
  <c r="D30" i="33"/>
  <c r="E18" i="33"/>
  <c r="F18" i="33"/>
  <c r="G18" i="33"/>
  <c r="H18" i="33"/>
  <c r="I18" i="33"/>
  <c r="J18" i="33"/>
  <c r="K18" i="33"/>
  <c r="L18" i="33"/>
  <c r="M18" i="33"/>
  <c r="D18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G46" i="33" s="1"/>
  <c r="H5" i="33"/>
  <c r="I5" i="33"/>
  <c r="J5" i="33"/>
  <c r="K5" i="33"/>
  <c r="K46" i="33" s="1"/>
  <c r="L5" i="33"/>
  <c r="M5" i="33"/>
  <c r="D5" i="33"/>
  <c r="D46" i="33" s="1"/>
  <c r="E44" i="33"/>
  <c r="F44" i="33"/>
  <c r="N44" i="33" s="1"/>
  <c r="O44" i="33" s="1"/>
  <c r="G44" i="33"/>
  <c r="H44" i="33"/>
  <c r="I44" i="33"/>
  <c r="J44" i="33"/>
  <c r="K44" i="33"/>
  <c r="L44" i="33"/>
  <c r="M44" i="33"/>
  <c r="D44" i="33"/>
  <c r="N41" i="33"/>
  <c r="O41" i="33"/>
  <c r="N42" i="33"/>
  <c r="O42" i="33" s="1"/>
  <c r="N43" i="33"/>
  <c r="O43" i="33" s="1"/>
  <c r="N40" i="33"/>
  <c r="O40" i="33" s="1"/>
  <c r="E39" i="33"/>
  <c r="F39" i="33"/>
  <c r="G39" i="33"/>
  <c r="H39" i="33"/>
  <c r="I39" i="33"/>
  <c r="J39" i="33"/>
  <c r="K39" i="33"/>
  <c r="L39" i="33"/>
  <c r="M39" i="33"/>
  <c r="D39" i="33"/>
  <c r="E37" i="33"/>
  <c r="F37" i="33"/>
  <c r="G37" i="33"/>
  <c r="H37" i="33"/>
  <c r="I37" i="33"/>
  <c r="J37" i="33"/>
  <c r="K37" i="33"/>
  <c r="L37" i="33"/>
  <c r="M37" i="33"/>
  <c r="D37" i="33"/>
  <c r="N38" i="33"/>
  <c r="O38" i="33" s="1"/>
  <c r="N15" i="33"/>
  <c r="O15" i="33" s="1"/>
  <c r="N16" i="33"/>
  <c r="O16" i="33" s="1"/>
  <c r="N17" i="33"/>
  <c r="O17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14" i="33"/>
  <c r="O14" i="33" s="1"/>
  <c r="D45" i="37"/>
  <c r="M37" i="36"/>
  <c r="N5" i="33"/>
  <c r="O5" i="33" s="1"/>
  <c r="D43" i="34"/>
  <c r="N13" i="43"/>
  <c r="O13" i="43"/>
  <c r="F40" i="43"/>
  <c r="N5" i="43"/>
  <c r="O5" i="43" s="1"/>
  <c r="N35" i="43"/>
  <c r="O35" i="43" s="1"/>
  <c r="N18" i="44"/>
  <c r="O18" i="44" s="1"/>
  <c r="O35" i="48" l="1"/>
  <c r="P35" i="48" s="1"/>
  <c r="D36" i="45"/>
  <c r="N33" i="36"/>
  <c r="O33" i="36" s="1"/>
  <c r="M46" i="33"/>
  <c r="N35" i="35"/>
  <c r="O35" i="35" s="1"/>
  <c r="N37" i="37"/>
  <c r="O37" i="37" s="1"/>
  <c r="N31" i="42"/>
  <c r="O31" i="42" s="1"/>
  <c r="H35" i="41"/>
  <c r="L46" i="33"/>
  <c r="N18" i="33"/>
  <c r="O18" i="33" s="1"/>
  <c r="G45" i="35"/>
  <c r="N5" i="36"/>
  <c r="O5" i="36" s="1"/>
  <c r="N31" i="36"/>
  <c r="O31" i="36" s="1"/>
  <c r="F37" i="40"/>
  <c r="N13" i="40"/>
  <c r="O13" i="40" s="1"/>
  <c r="K35" i="41"/>
  <c r="E36" i="45"/>
  <c r="N33" i="39"/>
  <c r="O33" i="39" s="1"/>
  <c r="J38" i="42"/>
  <c r="L37" i="44"/>
  <c r="N37" i="44" s="1"/>
  <c r="O37" i="44" s="1"/>
  <c r="M37" i="39"/>
  <c r="G35" i="41"/>
  <c r="N32" i="44"/>
  <c r="O32" i="44" s="1"/>
  <c r="O5" i="46"/>
  <c r="P5" i="46" s="1"/>
  <c r="H45" i="35"/>
  <c r="N33" i="40"/>
  <c r="O33" i="40" s="1"/>
  <c r="L35" i="41"/>
  <c r="J46" i="33"/>
  <c r="N43" i="35"/>
  <c r="O43" i="35" s="1"/>
  <c r="H37" i="40"/>
  <c r="G36" i="45"/>
  <c r="N33" i="45"/>
  <c r="O33" i="45" s="1"/>
  <c r="O33" i="46"/>
  <c r="P33" i="46" s="1"/>
  <c r="N37" i="33"/>
  <c r="O37" i="33" s="1"/>
  <c r="N26" i="38"/>
  <c r="O26" i="38" s="1"/>
  <c r="I37" i="40"/>
  <c r="H36" i="45"/>
  <c r="E35" i="41"/>
  <c r="N18" i="41"/>
  <c r="O18" i="41" s="1"/>
  <c r="N33" i="43"/>
  <c r="O33" i="43" s="1"/>
  <c r="J35" i="41"/>
  <c r="O27" i="46"/>
  <c r="P27" i="46" s="1"/>
  <c r="N18" i="40"/>
  <c r="O18" i="40" s="1"/>
  <c r="L37" i="36"/>
  <c r="N34" i="34"/>
  <c r="O34" i="34" s="1"/>
  <c r="F37" i="38"/>
  <c r="I36" i="45"/>
  <c r="O38" i="46"/>
  <c r="P38" i="46" s="1"/>
  <c r="D37" i="36"/>
  <c r="N5" i="34"/>
  <c r="O5" i="34" s="1"/>
  <c r="D35" i="41"/>
  <c r="N35" i="41" s="1"/>
  <c r="O35" i="41" s="1"/>
  <c r="O35" i="46"/>
  <c r="P35" i="46" s="1"/>
  <c r="D40" i="43"/>
  <c r="M45" i="37"/>
  <c r="K37" i="36"/>
  <c r="D37" i="38"/>
  <c r="N26" i="39"/>
  <c r="O26" i="39" s="1"/>
  <c r="K37" i="39"/>
  <c r="G37" i="40"/>
  <c r="N26" i="40"/>
  <c r="O26" i="40" s="1"/>
  <c r="F36" i="45"/>
  <c r="N12" i="45"/>
  <c r="O12" i="45" s="1"/>
  <c r="N28" i="37"/>
  <c r="O28" i="37" s="1"/>
  <c r="N18" i="39"/>
  <c r="O18" i="39" s="1"/>
  <c r="N13" i="33"/>
  <c r="O13" i="33" s="1"/>
  <c r="F45" i="37"/>
  <c r="J37" i="40"/>
  <c r="N18" i="34"/>
  <c r="O18" i="34" s="1"/>
  <c r="K45" i="35"/>
  <c r="N26" i="36"/>
  <c r="O26" i="36" s="1"/>
  <c r="N13" i="37"/>
  <c r="O13" i="37" s="1"/>
  <c r="I37" i="38"/>
  <c r="E37" i="39"/>
  <c r="K37" i="40"/>
  <c r="N28" i="41"/>
  <c r="O28" i="41" s="1"/>
  <c r="J36" i="45"/>
  <c r="N31" i="39"/>
  <c r="O31" i="39" s="1"/>
  <c r="N18" i="43"/>
  <c r="O18" i="43" s="1"/>
  <c r="E37" i="40"/>
  <c r="D38" i="42"/>
  <c r="N38" i="42" s="1"/>
  <c r="O38" i="42" s="1"/>
  <c r="N27" i="34"/>
  <c r="O27" i="34" s="1"/>
  <c r="L36" i="45"/>
  <c r="G43" i="34"/>
  <c r="G45" i="37"/>
  <c r="N5" i="42"/>
  <c r="O5" i="42" s="1"/>
  <c r="N13" i="42"/>
  <c r="O13" i="42" s="1"/>
  <c r="N26" i="42"/>
  <c r="O26" i="42" s="1"/>
  <c r="G37" i="44"/>
  <c r="N13" i="44"/>
  <c r="O13" i="44" s="1"/>
  <c r="N27" i="44"/>
  <c r="O27" i="44" s="1"/>
  <c r="N34" i="44"/>
  <c r="O34" i="44" s="1"/>
  <c r="K38" i="42"/>
  <c r="N39" i="33"/>
  <c r="O39" i="33" s="1"/>
  <c r="N31" i="41"/>
  <c r="O31" i="41" s="1"/>
  <c r="O13" i="46"/>
  <c r="P13" i="46" s="1"/>
  <c r="N38" i="43"/>
  <c r="O38" i="43" s="1"/>
  <c r="J40" i="46"/>
  <c r="N37" i="35"/>
  <c r="O37" i="35" s="1"/>
  <c r="L37" i="40"/>
  <c r="N34" i="42"/>
  <c r="O34" i="42" s="1"/>
  <c r="K36" i="45"/>
  <c r="N36" i="45" s="1"/>
  <c r="O36" i="45" s="1"/>
  <c r="N33" i="38"/>
  <c r="O33" i="38" s="1"/>
  <c r="M37" i="40"/>
  <c r="E38" i="42"/>
  <c r="F37" i="44"/>
  <c r="D45" i="35"/>
  <c r="H43" i="34"/>
  <c r="H45" i="37"/>
  <c r="N43" i="37"/>
  <c r="O43" i="37" s="1"/>
  <c r="G38" i="42"/>
  <c r="N18" i="42"/>
  <c r="O18" i="42" s="1"/>
  <c r="H37" i="44"/>
  <c r="M37" i="44"/>
  <c r="L37" i="39"/>
  <c r="N31" i="38"/>
  <c r="O31" i="38" s="1"/>
  <c r="F35" i="41"/>
  <c r="M38" i="42"/>
  <c r="N5" i="39"/>
  <c r="O5" i="39" s="1"/>
  <c r="D37" i="40"/>
  <c r="N37" i="40" s="1"/>
  <c r="O37" i="40" s="1"/>
  <c r="I35" i="41"/>
  <c r="I46" i="33"/>
  <c r="I37" i="36"/>
  <c r="N41" i="34"/>
  <c r="O41" i="34" s="1"/>
  <c r="E37" i="44"/>
  <c r="E46" i="33"/>
  <c r="I45" i="37"/>
  <c r="K37" i="38"/>
  <c r="N31" i="40"/>
  <c r="O31" i="40" s="1"/>
  <c r="H38" i="42"/>
  <c r="J45" i="37"/>
  <c r="L37" i="38"/>
  <c r="I38" i="42"/>
  <c r="J37" i="44"/>
  <c r="N31" i="45"/>
  <c r="O31" i="45" s="1"/>
  <c r="O39" i="47"/>
  <c r="P39" i="47" s="1"/>
  <c r="N37" i="38"/>
  <c r="O37" i="38" s="1"/>
  <c r="N45" i="37"/>
  <c r="O45" i="37" s="1"/>
  <c r="F38" i="42"/>
  <c r="G40" i="46"/>
  <c r="N5" i="44"/>
  <c r="O5" i="44" s="1"/>
  <c r="N5" i="41"/>
  <c r="O5" i="41" s="1"/>
  <c r="N5" i="38"/>
  <c r="O5" i="38" s="1"/>
  <c r="K45" i="37"/>
  <c r="K43" i="34"/>
  <c r="N43" i="34" s="1"/>
  <c r="O43" i="34" s="1"/>
  <c r="J37" i="36"/>
  <c r="E40" i="46"/>
  <c r="O18" i="46"/>
  <c r="P18" i="46" s="1"/>
  <c r="N28" i="43"/>
  <c r="O28" i="43" s="1"/>
  <c r="N13" i="34"/>
  <c r="O13" i="34" s="1"/>
  <c r="E45" i="35"/>
  <c r="N45" i="35" s="1"/>
  <c r="O45" i="35" s="1"/>
  <c r="N13" i="39"/>
  <c r="O13" i="39" s="1"/>
  <c r="J40" i="43"/>
  <c r="N30" i="33"/>
  <c r="O30" i="33" s="1"/>
  <c r="H40" i="43"/>
  <c r="N40" i="43" s="1"/>
  <c r="O40" i="43" s="1"/>
  <c r="H46" i="33"/>
  <c r="I40" i="46"/>
  <c r="N13" i="38"/>
  <c r="O13" i="38" s="1"/>
  <c r="N5" i="45"/>
  <c r="O5" i="45" s="1"/>
  <c r="N5" i="40"/>
  <c r="O5" i="40" s="1"/>
  <c r="G37" i="39"/>
  <c r="O40" i="46" l="1"/>
  <c r="P40" i="46" s="1"/>
  <c r="N46" i="33"/>
  <c r="O46" i="33" s="1"/>
  <c r="N37" i="36"/>
  <c r="O37" i="36" s="1"/>
  <c r="N37" i="39"/>
  <c r="O37" i="39" s="1"/>
</calcChain>
</file>

<file path=xl/sharedStrings.xml><?xml version="1.0" encoding="utf-8"?>
<sst xmlns="http://schemas.openxmlformats.org/spreadsheetml/2006/main" count="886" uniqueCount="141">
  <si>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</si>
  <si>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</si>
  <si>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</si>
  <si>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</si>
  <si>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</si>
  <si>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</si>
  <si>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</si>
  <si>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</si>
  <si>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</si>
  <si>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</si>
  <si>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</si>
  <si>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</si>
  <si>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</si>
  <si>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</si>
  <si>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</si>
  <si>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</si>
  <si>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</si>
  <si>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</si>
  <si>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</si>
  <si>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Other Permits, Fees, and Special Assessments</t>
  </si>
  <si>
    <t>Federal Grant - Public Safety</t>
  </si>
  <si>
    <t>Intergovernmental Revenue</t>
  </si>
  <si>
    <t>Federal Grant - Transportation - Other Transportation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</si>
  <si>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</si>
  <si>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</si>
  <si>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</si>
  <si>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</si>
  <si>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</si>
  <si>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</si>
  <si>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General Government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</si>
  <si>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</si>
  <si>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</si>
  <si>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</si>
  <si>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</si>
  <si>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</si>
  <si>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</si>
  <si>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</si>
  <si>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</si>
  <si>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</si>
  <si>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</si>
  <si>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</si>
  <si>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</si>
  <si>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</si>
  <si>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Garbage / Solid Waste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</si>
  <si>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</si>
  <si>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</si>
  <si>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</si>
  <si>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Circuit Court Criminal</t>
  </si>
  <si>
    <t>Interest and Other Earnings - Interest</t>
  </si>
  <si>
    <t>Rents and Royalties</t>
  </si>
  <si>
    <t>Disposition of Fixed Assets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</si>
  <si>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</si>
  <si>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</si>
  <si>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</si>
  <si>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</si>
  <si>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</si>
  <si>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</si>
  <si>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</si>
  <si>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</si>
  <si>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</si>
  <si>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Oak Hill Revenues Reported by Account Code and Fund Type</t>
  </si>
  <si>
    <t>Local Fiscal Year Ended September 30, 2010</t>
  </si>
  <si>
    <t>State Shared Revenues - General Gov't - Other General Government</t>
  </si>
  <si>
    <t>Grants from Other Local Units - Transportation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</si>
  <si>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</si>
  <si>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</si>
  <si>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</si>
  <si>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</si>
  <si>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</si>
  <si>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Sale of Surplus Materials and Scrap</t>
  </si>
  <si>
    <t>2011 Municipal Population:</t>
  </si>
  <si>
    <t>Local Fiscal Year Ended September 30, 2012</t>
  </si>
  <si>
    <t>2012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</si>
  <si>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</si>
  <si>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</si>
  <si>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</si>
  <si>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</si>
  <si>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Federal Grant - Other Federal Grants</t>
  </si>
  <si>
    <t>State Grant - Public Safety</t>
  </si>
  <si>
    <t>State Shared Revenues - Other</t>
  </si>
  <si>
    <t>Human Services - Animal Control and Shelter Fees</t>
  </si>
  <si>
    <t>Court-Ordered Judgments and Fines - As Decided by County Court Criminal</t>
  </si>
  <si>
    <t>Other Judgments, Fines, and Forfeits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</si>
  <si>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</si>
  <si>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</si>
  <si>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</si>
  <si>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</si>
  <si>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</si>
  <si>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</si>
  <si>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</si>
  <si>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</si>
  <si>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</si>
  <si>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Transportation - Other Transportation Charges</t>
  </si>
  <si>
    <t>2013 Municipal Population:</t>
  </si>
  <si>
    <t>Local Fiscal Year Ended September 30, 2014</t>
  </si>
  <si>
    <t>State Grant - Other</t>
  </si>
  <si>
    <t>2014 Municipal Population:</t>
  </si>
  <si>
    <t>Local Fiscal Year Ended September 30, 2015</t>
  </si>
  <si>
    <t>Federal Grant - Culture / Recreation</t>
  </si>
  <si>
    <t>2015 Municipal Population:</t>
  </si>
  <si>
    <t>Local Fiscal Year Ended September 30, 2016</t>
  </si>
  <si>
    <t>Fines - Local Ordinance Violations</t>
  </si>
  <si>
    <t>2016 Municipal Population:</t>
  </si>
  <si>
    <t>Local Fiscal Year Ended September 30, 2017</t>
  </si>
  <si>
    <t>State Grant - Economic Environment</t>
  </si>
  <si>
    <t>2017 Municipal Population:</t>
  </si>
  <si>
    <t>Local Fiscal Year Ended September 30, 2018</t>
  </si>
  <si>
    <t>State Grant - Culture / Recreation</t>
  </si>
  <si>
    <t>Proceeds - Debt Proceeds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</si>
  <si>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</si>
  <si>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</si>
  <si>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</si>
  <si>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</si>
  <si>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General Government</t>
  </si>
  <si>
    <t>General Government - Recording Fees</t>
  </si>
  <si>
    <t>General Government - Internal Service Fund Fees and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</si>
  <si>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</si>
  <si>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</si>
  <si>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</si>
  <si>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</si>
  <si>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</si>
  <si>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</si>
  <si>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</si>
  <si>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</si>
  <si>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</si>
  <si>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</si>
  <si>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</si>
  <si>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</si>
  <si>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</si>
  <si>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</si>
  <si>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Public Safety</t>
  </si>
  <si>
    <t>2021 Municipal Population:</t>
  </si>
  <si>
    <t>Local Fiscal Year Ended September 30, 2022</t>
  </si>
  <si>
    <t>Federal Grant - American Rescue Plan Act Funds</t>
  </si>
  <si>
    <t>State Grant - Physical Environment - Sewer / Wastewater</t>
  </si>
  <si>
    <t>2022 Municipal Population:</t>
  </si>
  <si>
    <t>Local Fiscal Year Ended September 30, 2023</t>
  </si>
  <si>
    <t>State Communications Services Taxes</t>
  </si>
  <si>
    <t>Franchise Fee - Other</t>
  </si>
  <si>
    <t>State Grant - Physical Environment - Other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</si>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</sst>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BF2B6-B9AE-4F30-8A9C-038B52D3C4F3}">
  <sheetPr>
    <pageSetUpPr fitToPage="1"/>
  </sheetPr>
  <dimension ref="A1:ED3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53</v>
      </c>
      <c r="B3" s="108"/>
      <c r="C3" s="109"/>
      <c r="D3" s="113" t="s">
        <v>32</v>
      </c>
      <c r="E3" s="114"/>
      <c r="F3" s="114"/>
      <c r="G3" s="114"/>
      <c r="H3" s="115"/>
      <c r="I3" s="113" t="s">
        <v>33</v>
      </c>
      <c r="J3" s="115"/>
      <c r="K3" s="113" t="s">
        <v>35</v>
      </c>
      <c r="L3" s="114"/>
      <c r="M3" s="115"/>
      <c r="N3" s="49"/>
      <c r="O3" s="50"/>
      <c r="P3" s="116" t="s">
        <v>118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54</v>
      </c>
      <c r="F4" s="52" t="s">
        <v>55</v>
      </c>
      <c r="G4" s="52" t="s">
        <v>56</v>
      </c>
      <c r="H4" s="52" t="s">
        <v>5</v>
      </c>
      <c r="I4" s="52" t="s">
        <v>6</v>
      </c>
      <c r="J4" s="53" t="s">
        <v>57</v>
      </c>
      <c r="K4" s="53" t="s">
        <v>7</v>
      </c>
      <c r="L4" s="53" t="s">
        <v>8</v>
      </c>
      <c r="M4" s="53" t="s">
        <v>119</v>
      </c>
      <c r="N4" s="53" t="s">
        <v>9</v>
      </c>
      <c r="O4" s="53" t="s">
        <v>120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121</v>
      </c>
      <c r="B5" s="57"/>
      <c r="C5" s="57"/>
      <c r="D5" s="58">
        <f>SUM(D6:D10)</f>
        <v>1322487</v>
      </c>
      <c r="E5" s="58">
        <f>SUM(E6:E10)</f>
        <v>0</v>
      </c>
      <c r="F5" s="58">
        <f>SUM(F6:F10)</f>
        <v>0</v>
      </c>
      <c r="G5" s="58">
        <f>SUM(G6:G10)</f>
        <v>0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1322487</v>
      </c>
      <c r="P5" s="60">
        <f>(O5/P$37)</f>
        <v>640.42953995157382</v>
      </c>
      <c r="Q5" s="61"/>
    </row>
    <row r="6" spans="1:134">
      <c r="A6" s="63"/>
      <c r="B6" s="64">
        <v>311</v>
      </c>
      <c r="C6" s="65" t="s">
        <v>2</v>
      </c>
      <c r="D6" s="66">
        <v>948338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948338</v>
      </c>
      <c r="P6" s="67">
        <f>(O6/P$37)</f>
        <v>459.24358353510894</v>
      </c>
      <c r="Q6" s="68"/>
    </row>
    <row r="7" spans="1:134">
      <c r="A7" s="63"/>
      <c r="B7" s="64">
        <v>312.41000000000003</v>
      </c>
      <c r="C7" s="65" t="s">
        <v>122</v>
      </c>
      <c r="D7" s="66">
        <v>80119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80119</v>
      </c>
      <c r="P7" s="67">
        <f>(O7/P$37)</f>
        <v>38.79854721549637</v>
      </c>
      <c r="Q7" s="68"/>
    </row>
    <row r="8" spans="1:134">
      <c r="A8" s="63"/>
      <c r="B8" s="64">
        <v>314.10000000000002</v>
      </c>
      <c r="C8" s="65" t="s">
        <v>12</v>
      </c>
      <c r="D8" s="66">
        <v>225310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225310</v>
      </c>
      <c r="P8" s="67">
        <f>(O8/P$37)</f>
        <v>109.10895883777239</v>
      </c>
      <c r="Q8" s="68"/>
    </row>
    <row r="9" spans="1:134">
      <c r="A9" s="63"/>
      <c r="B9" s="64">
        <v>315.10000000000002</v>
      </c>
      <c r="C9" s="65" t="s">
        <v>137</v>
      </c>
      <c r="D9" s="66">
        <v>61804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61804</v>
      </c>
      <c r="P9" s="67">
        <f>(O9/P$37)</f>
        <v>29.929297820823244</v>
      </c>
      <c r="Q9" s="68"/>
    </row>
    <row r="10" spans="1:134">
      <c r="A10" s="63"/>
      <c r="B10" s="64">
        <v>316</v>
      </c>
      <c r="C10" s="65" t="s">
        <v>86</v>
      </c>
      <c r="D10" s="66">
        <v>6916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6916</v>
      </c>
      <c r="P10" s="67">
        <f>(O10/P$37)</f>
        <v>3.3491525423728814</v>
      </c>
      <c r="Q10" s="68"/>
    </row>
    <row r="11" spans="1:134" ht="15.75">
      <c r="A11" s="69" t="s">
        <v>16</v>
      </c>
      <c r="B11" s="70"/>
      <c r="C11" s="71"/>
      <c r="D11" s="72">
        <f>SUM(D12:D15)</f>
        <v>249209</v>
      </c>
      <c r="E11" s="72">
        <f>SUM(E12:E15)</f>
        <v>0</v>
      </c>
      <c r="F11" s="72">
        <f>SUM(F12:F15)</f>
        <v>0</v>
      </c>
      <c r="G11" s="72">
        <f>SUM(G12:G15)</f>
        <v>0</v>
      </c>
      <c r="H11" s="72">
        <f>SUM(H12:H15)</f>
        <v>0</v>
      </c>
      <c r="I11" s="72">
        <f>SUM(I12:I15)</f>
        <v>0</v>
      </c>
      <c r="J11" s="72">
        <f>SUM(J12:J15)</f>
        <v>0</v>
      </c>
      <c r="K11" s="72">
        <f>SUM(K12:K15)</f>
        <v>0</v>
      </c>
      <c r="L11" s="72">
        <f>SUM(L12:L15)</f>
        <v>0</v>
      </c>
      <c r="M11" s="72">
        <f>SUM(M12:M15)</f>
        <v>0</v>
      </c>
      <c r="N11" s="72">
        <f>SUM(N12:N15)</f>
        <v>0</v>
      </c>
      <c r="O11" s="73">
        <f>SUM(D11:N11)</f>
        <v>249209</v>
      </c>
      <c r="P11" s="74">
        <f>(O11/P$37)</f>
        <v>120.68232445520582</v>
      </c>
      <c r="Q11" s="75"/>
    </row>
    <row r="12" spans="1:134">
      <c r="A12" s="63"/>
      <c r="B12" s="64">
        <v>322</v>
      </c>
      <c r="C12" s="65" t="s">
        <v>125</v>
      </c>
      <c r="D12" s="66">
        <v>58482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58482</v>
      </c>
      <c r="P12" s="67">
        <f>(O12/P$37)</f>
        <v>28.320581113801452</v>
      </c>
      <c r="Q12" s="68"/>
    </row>
    <row r="13" spans="1:134">
      <c r="A13" s="63"/>
      <c r="B13" s="64">
        <v>323.10000000000002</v>
      </c>
      <c r="C13" s="65" t="s">
        <v>17</v>
      </c>
      <c r="D13" s="66">
        <v>160455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5" si="1">SUM(D13:N13)</f>
        <v>160455</v>
      </c>
      <c r="P13" s="67">
        <f>(O13/P$37)</f>
        <v>77.70217917675545</v>
      </c>
      <c r="Q13" s="68"/>
    </row>
    <row r="14" spans="1:134">
      <c r="A14" s="63"/>
      <c r="B14" s="64">
        <v>323.7</v>
      </c>
      <c r="C14" s="65" t="s">
        <v>18</v>
      </c>
      <c r="D14" s="66">
        <v>28307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28307</v>
      </c>
      <c r="P14" s="67">
        <f>(O14/P$37)</f>
        <v>13.707990314769976</v>
      </c>
      <c r="Q14" s="68"/>
    </row>
    <row r="15" spans="1:134">
      <c r="A15" s="63"/>
      <c r="B15" s="64">
        <v>323.89999999999998</v>
      </c>
      <c r="C15" s="65" t="s">
        <v>138</v>
      </c>
      <c r="D15" s="66">
        <v>1965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1965</v>
      </c>
      <c r="P15" s="67">
        <f>(O15/P$37)</f>
        <v>0.95157384987893467</v>
      </c>
      <c r="Q15" s="68"/>
    </row>
    <row r="16" spans="1:134" ht="15.75">
      <c r="A16" s="69" t="s">
        <v>127</v>
      </c>
      <c r="B16" s="70"/>
      <c r="C16" s="71"/>
      <c r="D16" s="72">
        <f>SUM(D17:D21)</f>
        <v>4100714</v>
      </c>
      <c r="E16" s="72">
        <f>SUM(E17:E21)</f>
        <v>0</v>
      </c>
      <c r="F16" s="72">
        <f>SUM(F17:F21)</f>
        <v>0</v>
      </c>
      <c r="G16" s="72">
        <f>SUM(G17:G21)</f>
        <v>0</v>
      </c>
      <c r="H16" s="72">
        <f>SUM(H17:H21)</f>
        <v>0</v>
      </c>
      <c r="I16" s="72">
        <f>SUM(I17:I21)</f>
        <v>0</v>
      </c>
      <c r="J16" s="72">
        <f>SUM(J17:J21)</f>
        <v>0</v>
      </c>
      <c r="K16" s="72">
        <f>SUM(K17:K21)</f>
        <v>0</v>
      </c>
      <c r="L16" s="72">
        <f>SUM(L17:L21)</f>
        <v>0</v>
      </c>
      <c r="M16" s="72">
        <f>SUM(M17:M21)</f>
        <v>0</v>
      </c>
      <c r="N16" s="72">
        <f>SUM(N17:N21)</f>
        <v>0</v>
      </c>
      <c r="O16" s="73">
        <f>SUM(D16:N16)</f>
        <v>4100714</v>
      </c>
      <c r="P16" s="74">
        <f>(O16/P$37)</f>
        <v>1985.8179176755448</v>
      </c>
      <c r="Q16" s="75"/>
    </row>
    <row r="17" spans="1:17">
      <c r="A17" s="63"/>
      <c r="B17" s="64">
        <v>334.39</v>
      </c>
      <c r="C17" s="65" t="s">
        <v>139</v>
      </c>
      <c r="D17" s="66">
        <v>3866497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1" si="2">SUM(D17:N17)</f>
        <v>3866497</v>
      </c>
      <c r="P17" s="67">
        <f>(O17/P$37)</f>
        <v>1872.3956416464891</v>
      </c>
      <c r="Q17" s="68"/>
    </row>
    <row r="18" spans="1:17">
      <c r="A18" s="63"/>
      <c r="B18" s="64">
        <v>335.125</v>
      </c>
      <c r="C18" s="65" t="s">
        <v>128</v>
      </c>
      <c r="D18" s="66">
        <v>89584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89584</v>
      </c>
      <c r="P18" s="67">
        <f>(O18/P$37)</f>
        <v>43.382082324455205</v>
      </c>
      <c r="Q18" s="68"/>
    </row>
    <row r="19" spans="1:17">
      <c r="A19" s="63"/>
      <c r="B19" s="64">
        <v>335.14</v>
      </c>
      <c r="C19" s="65" t="s">
        <v>88</v>
      </c>
      <c r="D19" s="66">
        <v>1323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1323</v>
      </c>
      <c r="P19" s="67">
        <f>(O19/P$37)</f>
        <v>0.64067796610169492</v>
      </c>
      <c r="Q19" s="68"/>
    </row>
    <row r="20" spans="1:17">
      <c r="A20" s="63"/>
      <c r="B20" s="64">
        <v>335.15</v>
      </c>
      <c r="C20" s="65" t="s">
        <v>89</v>
      </c>
      <c r="D20" s="66">
        <v>1728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1728</v>
      </c>
      <c r="P20" s="67">
        <f>(O20/P$37)</f>
        <v>0.83680387409200974</v>
      </c>
      <c r="Q20" s="68"/>
    </row>
    <row r="21" spans="1:17">
      <c r="A21" s="63"/>
      <c r="B21" s="64">
        <v>335.18</v>
      </c>
      <c r="C21" s="65" t="s">
        <v>129</v>
      </c>
      <c r="D21" s="66">
        <v>141582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141582</v>
      </c>
      <c r="P21" s="67">
        <f>(O21/P$37)</f>
        <v>68.562711864406779</v>
      </c>
      <c r="Q21" s="68"/>
    </row>
    <row r="22" spans="1:17" ht="15.75">
      <c r="A22" s="69" t="s">
        <v>36</v>
      </c>
      <c r="B22" s="70"/>
      <c r="C22" s="71"/>
      <c r="D22" s="72">
        <f>SUM(D23:D26)</f>
        <v>282994</v>
      </c>
      <c r="E22" s="72">
        <f>SUM(E23:E26)</f>
        <v>0</v>
      </c>
      <c r="F22" s="72">
        <f>SUM(F23:F26)</f>
        <v>0</v>
      </c>
      <c r="G22" s="72">
        <f>SUM(G23:G26)</f>
        <v>0</v>
      </c>
      <c r="H22" s="72">
        <f>SUM(H23:H26)</f>
        <v>0</v>
      </c>
      <c r="I22" s="72">
        <f>SUM(I23:I26)</f>
        <v>0</v>
      </c>
      <c r="J22" s="72">
        <f>SUM(J23:J26)</f>
        <v>0</v>
      </c>
      <c r="K22" s="72">
        <f>SUM(K23:K26)</f>
        <v>0</v>
      </c>
      <c r="L22" s="72">
        <f>SUM(L23:L26)</f>
        <v>0</v>
      </c>
      <c r="M22" s="72">
        <f>SUM(M23:M26)</f>
        <v>0</v>
      </c>
      <c r="N22" s="72">
        <f>SUM(N23:N26)</f>
        <v>0</v>
      </c>
      <c r="O22" s="72">
        <f>SUM(D22:N22)</f>
        <v>282994</v>
      </c>
      <c r="P22" s="74">
        <f>(O22/P$37)</f>
        <v>137.04309927360774</v>
      </c>
      <c r="Q22" s="75"/>
    </row>
    <row r="23" spans="1:17">
      <c r="A23" s="63"/>
      <c r="B23" s="64">
        <v>342.1</v>
      </c>
      <c r="C23" s="65" t="s">
        <v>41</v>
      </c>
      <c r="D23" s="66">
        <v>42738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26" si="3">SUM(D23:N23)</f>
        <v>42738</v>
      </c>
      <c r="P23" s="67">
        <f>(O23/P$37)</f>
        <v>20.696368038740921</v>
      </c>
      <c r="Q23" s="68"/>
    </row>
    <row r="24" spans="1:17">
      <c r="A24" s="63"/>
      <c r="B24" s="64">
        <v>342.9</v>
      </c>
      <c r="C24" s="65" t="s">
        <v>42</v>
      </c>
      <c r="D24" s="66">
        <v>12328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3"/>
        <v>12328</v>
      </c>
      <c r="P24" s="67">
        <f>(O24/P$37)</f>
        <v>5.9699757869249392</v>
      </c>
      <c r="Q24" s="68"/>
    </row>
    <row r="25" spans="1:17">
      <c r="A25" s="63"/>
      <c r="B25" s="64">
        <v>343.4</v>
      </c>
      <c r="C25" s="65" t="s">
        <v>43</v>
      </c>
      <c r="D25" s="66">
        <v>227918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3"/>
        <v>227918</v>
      </c>
      <c r="P25" s="67">
        <f>(O25/P$37)</f>
        <v>110.37191283292978</v>
      </c>
      <c r="Q25" s="68"/>
    </row>
    <row r="26" spans="1:17">
      <c r="A26" s="63"/>
      <c r="B26" s="64">
        <v>346.4</v>
      </c>
      <c r="C26" s="65" t="s">
        <v>80</v>
      </c>
      <c r="D26" s="66">
        <v>10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3"/>
        <v>10</v>
      </c>
      <c r="P26" s="67">
        <f>(O26/P$37)</f>
        <v>4.8426150121065378E-3</v>
      </c>
      <c r="Q26" s="68"/>
    </row>
    <row r="27" spans="1:17" ht="15.75">
      <c r="A27" s="69" t="s">
        <v>37</v>
      </c>
      <c r="B27" s="70"/>
      <c r="C27" s="71"/>
      <c r="D27" s="72">
        <f>SUM(D28:D28)</f>
        <v>7290</v>
      </c>
      <c r="E27" s="72">
        <f>SUM(E28:E28)</f>
        <v>0</v>
      </c>
      <c r="F27" s="72">
        <f>SUM(F28:F28)</f>
        <v>0</v>
      </c>
      <c r="G27" s="72">
        <f>SUM(G28:G28)</f>
        <v>0</v>
      </c>
      <c r="H27" s="72">
        <f>SUM(H28:H28)</f>
        <v>0</v>
      </c>
      <c r="I27" s="72">
        <f>SUM(I28:I28)</f>
        <v>0</v>
      </c>
      <c r="J27" s="72">
        <f>SUM(J28:J28)</f>
        <v>0</v>
      </c>
      <c r="K27" s="72">
        <f>SUM(K28:K28)</f>
        <v>0</v>
      </c>
      <c r="L27" s="72">
        <f>SUM(L28:L28)</f>
        <v>0</v>
      </c>
      <c r="M27" s="72">
        <f>SUM(M28:M28)</f>
        <v>0</v>
      </c>
      <c r="N27" s="72">
        <f>SUM(N28:N28)</f>
        <v>0</v>
      </c>
      <c r="O27" s="72">
        <f>SUM(D27:N27)</f>
        <v>7290</v>
      </c>
      <c r="P27" s="74">
        <f>(O27/P$37)</f>
        <v>3.5302663438256658</v>
      </c>
      <c r="Q27" s="75"/>
    </row>
    <row r="28" spans="1:17">
      <c r="A28" s="76"/>
      <c r="B28" s="77">
        <v>359</v>
      </c>
      <c r="C28" s="78" t="s">
        <v>82</v>
      </c>
      <c r="D28" s="66">
        <v>7290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" si="4">SUM(D28:N28)</f>
        <v>7290</v>
      </c>
      <c r="P28" s="67">
        <f>(O28/P$37)</f>
        <v>3.5302663438256658</v>
      </c>
      <c r="Q28" s="68"/>
    </row>
    <row r="29" spans="1:17" ht="15.75">
      <c r="A29" s="69" t="s">
        <v>3</v>
      </c>
      <c r="B29" s="70"/>
      <c r="C29" s="71"/>
      <c r="D29" s="72">
        <f>SUM(D30:D32)</f>
        <v>44753</v>
      </c>
      <c r="E29" s="72">
        <f>SUM(E30:E32)</f>
        <v>0</v>
      </c>
      <c r="F29" s="72">
        <f>SUM(F30:F32)</f>
        <v>0</v>
      </c>
      <c r="G29" s="72">
        <f>SUM(G30:G32)</f>
        <v>0</v>
      </c>
      <c r="H29" s="72">
        <f>SUM(H30:H32)</f>
        <v>0</v>
      </c>
      <c r="I29" s="72">
        <f>SUM(I30:I32)</f>
        <v>0</v>
      </c>
      <c r="J29" s="72">
        <f>SUM(J30:J32)</f>
        <v>0</v>
      </c>
      <c r="K29" s="72">
        <f>SUM(K30:K32)</f>
        <v>0</v>
      </c>
      <c r="L29" s="72">
        <f>SUM(L30:L32)</f>
        <v>0</v>
      </c>
      <c r="M29" s="72">
        <f>SUM(M30:M32)</f>
        <v>0</v>
      </c>
      <c r="N29" s="72">
        <f>SUM(N30:N32)</f>
        <v>0</v>
      </c>
      <c r="O29" s="72">
        <f>SUM(D29:N29)</f>
        <v>44753</v>
      </c>
      <c r="P29" s="74">
        <f>(O29/P$37)</f>
        <v>21.672154963680388</v>
      </c>
      <c r="Q29" s="75"/>
    </row>
    <row r="30" spans="1:17">
      <c r="A30" s="63"/>
      <c r="B30" s="64">
        <v>361.1</v>
      </c>
      <c r="C30" s="65" t="s">
        <v>48</v>
      </c>
      <c r="D30" s="66">
        <v>1233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1233</v>
      </c>
      <c r="P30" s="67">
        <f>(O30/P$37)</f>
        <v>0.59709443099273607</v>
      </c>
      <c r="Q30" s="68"/>
    </row>
    <row r="31" spans="1:17">
      <c r="A31" s="63"/>
      <c r="B31" s="64">
        <v>362</v>
      </c>
      <c r="C31" s="65" t="s">
        <v>49</v>
      </c>
      <c r="D31" s="66">
        <v>35325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4" si="5">SUM(D31:N31)</f>
        <v>35325</v>
      </c>
      <c r="P31" s="67">
        <f>(O31/P$37)</f>
        <v>17.106537530266344</v>
      </c>
      <c r="Q31" s="68"/>
    </row>
    <row r="32" spans="1:17">
      <c r="A32" s="63"/>
      <c r="B32" s="64">
        <v>369.9</v>
      </c>
      <c r="C32" s="65" t="s">
        <v>51</v>
      </c>
      <c r="D32" s="66">
        <v>8195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5"/>
        <v>8195</v>
      </c>
      <c r="P32" s="67">
        <f>(O32/P$37)</f>
        <v>3.9685230024213074</v>
      </c>
      <c r="Q32" s="68"/>
    </row>
    <row r="33" spans="1:120" ht="15.75">
      <c r="A33" s="69" t="s">
        <v>38</v>
      </c>
      <c r="B33" s="70"/>
      <c r="C33" s="71"/>
      <c r="D33" s="72">
        <f>SUM(D34:D34)</f>
        <v>629047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 t="shared" si="5"/>
        <v>629047</v>
      </c>
      <c r="P33" s="74">
        <f>(O33/P$37)</f>
        <v>304.62324455205811</v>
      </c>
      <c r="Q33" s="68"/>
    </row>
    <row r="34" spans="1:120" ht="15.75" thickBot="1">
      <c r="A34" s="63"/>
      <c r="B34" s="64">
        <v>384</v>
      </c>
      <c r="C34" s="65" t="s">
        <v>108</v>
      </c>
      <c r="D34" s="66">
        <v>629047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5"/>
        <v>629047</v>
      </c>
      <c r="P34" s="67">
        <f>(O34/P$37)</f>
        <v>304.62324455205811</v>
      </c>
      <c r="Q34" s="68"/>
    </row>
    <row r="35" spans="1:120" ht="16.5" thickBot="1">
      <c r="A35" s="79" t="s">
        <v>45</v>
      </c>
      <c r="B35" s="80"/>
      <c r="C35" s="81"/>
      <c r="D35" s="82">
        <f>SUM(D5,D11,D16,D22,D27,D29,D33)</f>
        <v>6636494</v>
      </c>
      <c r="E35" s="82">
        <f>SUM(E5,E11,E16,E22,E27,E29,E33)</f>
        <v>0</v>
      </c>
      <c r="F35" s="82">
        <f>SUM(F5,F11,F16,F22,F27,F29,F33)</f>
        <v>0</v>
      </c>
      <c r="G35" s="82">
        <f>SUM(G5,G11,G16,G22,G27,G29,G33)</f>
        <v>0</v>
      </c>
      <c r="H35" s="82">
        <f>SUM(H5,H11,H16,H22,H27,H29,H33)</f>
        <v>0</v>
      </c>
      <c r="I35" s="82">
        <f>SUM(I5,I11,I16,I22,I27,I29,I33)</f>
        <v>0</v>
      </c>
      <c r="J35" s="82">
        <f>SUM(J5,J11,J16,J22,J27,J29,J33)</f>
        <v>0</v>
      </c>
      <c r="K35" s="82">
        <f>SUM(K5,K11,K16,K22,K27,K29,K33)</f>
        <v>0</v>
      </c>
      <c r="L35" s="82">
        <f>SUM(L5,L11,L16,L22,L27,L29,L33)</f>
        <v>0</v>
      </c>
      <c r="M35" s="82">
        <f>SUM(M5,M11,M16,M22,M27,M29,M33)</f>
        <v>0</v>
      </c>
      <c r="N35" s="82">
        <f>SUM(N5,N11,N16,N22,N27,N29,N33)</f>
        <v>0</v>
      </c>
      <c r="O35" s="82">
        <f>SUM(D35:N35)</f>
        <v>6636494</v>
      </c>
      <c r="P35" s="83">
        <f>(O35/P$37)</f>
        <v>3213.7985472154965</v>
      </c>
      <c r="Q35" s="61"/>
      <c r="R35" s="84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  <c r="BF35" s="51"/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51"/>
      <c r="CJ35" s="51"/>
      <c r="CK35" s="51"/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</row>
    <row r="36" spans="1:120">
      <c r="A36" s="85"/>
      <c r="B36" s="86"/>
      <c r="C36" s="86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8"/>
    </row>
    <row r="37" spans="1:120">
      <c r="A37" s="89"/>
      <c r="B37" s="90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4" t="s">
        <v>140</v>
      </c>
      <c r="N37" s="94"/>
      <c r="O37" s="94"/>
      <c r="P37" s="92">
        <v>2065</v>
      </c>
    </row>
    <row r="38" spans="1:120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  <row r="39" spans="1:120" ht="15.75" customHeight="1" thickBot="1">
      <c r="A39" s="98" t="s">
        <v>66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671883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671883</v>
      </c>
      <c r="O5" s="33">
        <f t="shared" ref="O5:O37" si="1">(N5/O$39)</f>
        <v>362.2010781671159</v>
      </c>
      <c r="P5" s="6"/>
    </row>
    <row r="6" spans="1:133">
      <c r="A6" s="12"/>
      <c r="B6" s="25">
        <v>311</v>
      </c>
      <c r="C6" s="20" t="s">
        <v>2</v>
      </c>
      <c r="D6" s="46">
        <v>484410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484410</v>
      </c>
      <c r="O6" s="47">
        <f t="shared" si="1"/>
        <v>261.13746630727763</v>
      </c>
      <c r="P6" s="9"/>
    </row>
    <row r="7" spans="1:133">
      <c r="A7" s="12"/>
      <c r="B7" s="25">
        <v>312.41000000000003</v>
      </c>
      <c r="C7" s="20" t="s">
        <v>11</v>
      </c>
      <c r="D7" s="46">
        <v>19196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19196</v>
      </c>
      <c r="O7" s="47">
        <f t="shared" si="1"/>
        <v>10.348247978436659</v>
      </c>
      <c r="P7" s="9"/>
    </row>
    <row r="8" spans="1:133">
      <c r="A8" s="12"/>
      <c r="B8" s="25">
        <v>312.42</v>
      </c>
      <c r="C8" s="20" t="s">
        <v>10</v>
      </c>
      <c r="D8" s="46">
        <v>14328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14328</v>
      </c>
      <c r="O8" s="47">
        <f t="shared" si="1"/>
        <v>7.7239892183288408</v>
      </c>
      <c r="P8" s="9"/>
    </row>
    <row r="9" spans="1:133">
      <c r="A9" s="12"/>
      <c r="B9" s="25">
        <v>314.10000000000002</v>
      </c>
      <c r="C9" s="20" t="s">
        <v>12</v>
      </c>
      <c r="D9" s="46">
        <v>98390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98390</v>
      </c>
      <c r="O9" s="47">
        <f t="shared" si="1"/>
        <v>53.040431266846362</v>
      </c>
      <c r="P9" s="9"/>
    </row>
    <row r="10" spans="1:133">
      <c r="A10" s="12"/>
      <c r="B10" s="25">
        <v>314.8</v>
      </c>
      <c r="C10" s="20" t="s">
        <v>13</v>
      </c>
      <c r="D10" s="46">
        <v>3968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3968</v>
      </c>
      <c r="O10" s="47">
        <f t="shared" si="1"/>
        <v>2.1390835579514826</v>
      </c>
      <c r="P10" s="9"/>
    </row>
    <row r="11" spans="1:133">
      <c r="A11" s="12"/>
      <c r="B11" s="25">
        <v>315</v>
      </c>
      <c r="C11" s="20" t="s">
        <v>85</v>
      </c>
      <c r="D11" s="46">
        <v>44947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44947</v>
      </c>
      <c r="O11" s="47">
        <f t="shared" si="1"/>
        <v>24.230188679245284</v>
      </c>
      <c r="P11" s="9"/>
    </row>
    <row r="12" spans="1:133">
      <c r="A12" s="12"/>
      <c r="B12" s="25">
        <v>316</v>
      </c>
      <c r="C12" s="20" t="s">
        <v>86</v>
      </c>
      <c r="D12" s="46">
        <v>6644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6644</v>
      </c>
      <c r="O12" s="47">
        <f t="shared" si="1"/>
        <v>3.5816711590296495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131507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131507</v>
      </c>
      <c r="O13" s="45">
        <f t="shared" si="1"/>
        <v>70.893261455525604</v>
      </c>
      <c r="P13" s="10"/>
    </row>
    <row r="14" spans="1:133">
      <c r="A14" s="12"/>
      <c r="B14" s="25">
        <v>322</v>
      </c>
      <c r="C14" s="20" t="s">
        <v>0</v>
      </c>
      <c r="D14" s="46">
        <v>18145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18145</v>
      </c>
      <c r="O14" s="47">
        <f t="shared" si="1"/>
        <v>9.7816711590296492</v>
      </c>
      <c r="P14" s="9"/>
    </row>
    <row r="15" spans="1:133">
      <c r="A15" s="12"/>
      <c r="B15" s="25">
        <v>323.10000000000002</v>
      </c>
      <c r="C15" s="20" t="s">
        <v>17</v>
      </c>
      <c r="D15" s="46">
        <v>89203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89203</v>
      </c>
      <c r="O15" s="47">
        <f t="shared" si="1"/>
        <v>48.087870619946095</v>
      </c>
      <c r="P15" s="9"/>
    </row>
    <row r="16" spans="1:133">
      <c r="A16" s="12"/>
      <c r="B16" s="25">
        <v>323.7</v>
      </c>
      <c r="C16" s="20" t="s">
        <v>18</v>
      </c>
      <c r="D16" s="46">
        <v>22729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22729</v>
      </c>
      <c r="O16" s="47">
        <f t="shared" si="1"/>
        <v>12.252830188679246</v>
      </c>
      <c r="P16" s="9"/>
    </row>
    <row r="17" spans="1:16">
      <c r="A17" s="12"/>
      <c r="B17" s="25">
        <v>329</v>
      </c>
      <c r="C17" s="20" t="s">
        <v>19</v>
      </c>
      <c r="D17" s="46">
        <v>1430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1430</v>
      </c>
      <c r="O17" s="47">
        <f t="shared" si="1"/>
        <v>0.77088948787061995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139352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139352</v>
      </c>
      <c r="O18" s="45">
        <f t="shared" si="1"/>
        <v>75.122371967654985</v>
      </c>
      <c r="P18" s="10"/>
    </row>
    <row r="19" spans="1:16">
      <c r="A19" s="12"/>
      <c r="B19" s="25">
        <v>334.9</v>
      </c>
      <c r="C19" s="20" t="s">
        <v>95</v>
      </c>
      <c r="D19" s="46">
        <v>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100</v>
      </c>
      <c r="O19" s="47">
        <f t="shared" si="1"/>
        <v>5.3908355795148251E-2</v>
      </c>
      <c r="P19" s="9"/>
    </row>
    <row r="20" spans="1:16">
      <c r="A20" s="12"/>
      <c r="B20" s="25">
        <v>335.12</v>
      </c>
      <c r="C20" s="20" t="s">
        <v>87</v>
      </c>
      <c r="D20" s="46">
        <v>48595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48595</v>
      </c>
      <c r="O20" s="47">
        <f t="shared" si="1"/>
        <v>26.19676549865229</v>
      </c>
      <c r="P20" s="9"/>
    </row>
    <row r="21" spans="1:16">
      <c r="A21" s="12"/>
      <c r="B21" s="25">
        <v>335.14</v>
      </c>
      <c r="C21" s="20" t="s">
        <v>88</v>
      </c>
      <c r="D21" s="46">
        <v>1369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1369</v>
      </c>
      <c r="O21" s="47">
        <f t="shared" si="1"/>
        <v>0.73800539083557948</v>
      </c>
      <c r="P21" s="9"/>
    </row>
    <row r="22" spans="1:16">
      <c r="A22" s="12"/>
      <c r="B22" s="25">
        <v>335.15</v>
      </c>
      <c r="C22" s="20" t="s">
        <v>89</v>
      </c>
      <c r="D22" s="46">
        <v>217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217</v>
      </c>
      <c r="O22" s="47">
        <f t="shared" si="1"/>
        <v>0.1169811320754717</v>
      </c>
      <c r="P22" s="9"/>
    </row>
    <row r="23" spans="1:16">
      <c r="A23" s="12"/>
      <c r="B23" s="25">
        <v>335.18</v>
      </c>
      <c r="C23" s="20" t="s">
        <v>90</v>
      </c>
      <c r="D23" s="46">
        <v>87017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87017</v>
      </c>
      <c r="O23" s="47">
        <f t="shared" si="1"/>
        <v>46.909433962264153</v>
      </c>
      <c r="P23" s="9"/>
    </row>
    <row r="24" spans="1:16">
      <c r="A24" s="12"/>
      <c r="B24" s="25">
        <v>335.49</v>
      </c>
      <c r="C24" s="20" t="s">
        <v>28</v>
      </c>
      <c r="D24" s="46">
        <v>160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160</v>
      </c>
      <c r="O24" s="47">
        <f t="shared" si="1"/>
        <v>8.6253369272237201E-2</v>
      </c>
      <c r="P24" s="9"/>
    </row>
    <row r="25" spans="1:16">
      <c r="A25" s="12"/>
      <c r="B25" s="25">
        <v>338</v>
      </c>
      <c r="C25" s="20" t="s">
        <v>31</v>
      </c>
      <c r="D25" s="46">
        <v>1894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7" si="7">SUM(D25:M25)</f>
        <v>1894</v>
      </c>
      <c r="O25" s="47">
        <f t="shared" si="1"/>
        <v>1.0210242587601077</v>
      </c>
      <c r="P25" s="9"/>
    </row>
    <row r="26" spans="1:16" ht="15.75">
      <c r="A26" s="29" t="s">
        <v>36</v>
      </c>
      <c r="B26" s="30"/>
      <c r="C26" s="31"/>
      <c r="D26" s="32">
        <f t="shared" ref="D26:M26" si="8">SUM(D27:D30)</f>
        <v>207234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207234</v>
      </c>
      <c r="O26" s="45">
        <f t="shared" si="1"/>
        <v>111.71644204851752</v>
      </c>
      <c r="P26" s="10"/>
    </row>
    <row r="27" spans="1:16">
      <c r="A27" s="12"/>
      <c r="B27" s="25">
        <v>341.3</v>
      </c>
      <c r="C27" s="20" t="s">
        <v>91</v>
      </c>
      <c r="D27" s="46">
        <v>1417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1417</v>
      </c>
      <c r="O27" s="47">
        <f t="shared" si="1"/>
        <v>0.76388140161725071</v>
      </c>
      <c r="P27" s="9"/>
    </row>
    <row r="28" spans="1:16">
      <c r="A28" s="12"/>
      <c r="B28" s="25">
        <v>342.1</v>
      </c>
      <c r="C28" s="20" t="s">
        <v>41</v>
      </c>
      <c r="D28" s="46">
        <v>68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</v>
      </c>
      <c r="O28" s="47">
        <f t="shared" si="1"/>
        <v>3.6657681940700806E-2</v>
      </c>
      <c r="P28" s="9"/>
    </row>
    <row r="29" spans="1:16">
      <c r="A29" s="12"/>
      <c r="B29" s="25">
        <v>343.4</v>
      </c>
      <c r="C29" s="20" t="s">
        <v>43</v>
      </c>
      <c r="D29" s="46">
        <v>160377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160377</v>
      </c>
      <c r="O29" s="47">
        <f t="shared" si="1"/>
        <v>86.456603773584902</v>
      </c>
      <c r="P29" s="9"/>
    </row>
    <row r="30" spans="1:16">
      <c r="A30" s="12"/>
      <c r="B30" s="25">
        <v>344.9</v>
      </c>
      <c r="C30" s="20" t="s">
        <v>92</v>
      </c>
      <c r="D30" s="46">
        <v>45372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45372</v>
      </c>
      <c r="O30" s="47">
        <f t="shared" si="1"/>
        <v>24.459299191374662</v>
      </c>
      <c r="P30" s="9"/>
    </row>
    <row r="31" spans="1:16" ht="15.75">
      <c r="A31" s="29" t="s">
        <v>37</v>
      </c>
      <c r="B31" s="30"/>
      <c r="C31" s="31"/>
      <c r="D31" s="32">
        <f t="shared" ref="D31:M31" si="9">SUM(D32:D32)</f>
        <v>2451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0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7"/>
        <v>2451</v>
      </c>
      <c r="O31" s="45">
        <f t="shared" si="1"/>
        <v>1.3212938005390835</v>
      </c>
      <c r="P31" s="10"/>
    </row>
    <row r="32" spans="1:16">
      <c r="A32" s="13"/>
      <c r="B32" s="39">
        <v>351.2</v>
      </c>
      <c r="C32" s="21" t="s">
        <v>47</v>
      </c>
      <c r="D32" s="46">
        <v>2451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2451</v>
      </c>
      <c r="O32" s="47">
        <f t="shared" si="1"/>
        <v>1.3212938005390835</v>
      </c>
      <c r="P32" s="9"/>
    </row>
    <row r="33" spans="1:119" ht="15.75">
      <c r="A33" s="29" t="s">
        <v>3</v>
      </c>
      <c r="B33" s="30"/>
      <c r="C33" s="31"/>
      <c r="D33" s="32">
        <f t="shared" ref="D33:M33" si="10">SUM(D34:D36)</f>
        <v>21951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7"/>
        <v>21951</v>
      </c>
      <c r="O33" s="45">
        <f t="shared" si="1"/>
        <v>11.833423180592991</v>
      </c>
      <c r="P33" s="10"/>
    </row>
    <row r="34" spans="1:119">
      <c r="A34" s="12"/>
      <c r="B34" s="25">
        <v>361.1</v>
      </c>
      <c r="C34" s="20" t="s">
        <v>48</v>
      </c>
      <c r="D34" s="46">
        <v>257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257</v>
      </c>
      <c r="O34" s="47">
        <f t="shared" si="1"/>
        <v>0.13854447439353099</v>
      </c>
      <c r="P34" s="9"/>
    </row>
    <row r="35" spans="1:119">
      <c r="A35" s="12"/>
      <c r="B35" s="25">
        <v>362</v>
      </c>
      <c r="C35" s="20" t="s">
        <v>49</v>
      </c>
      <c r="D35" s="46">
        <v>15870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15870</v>
      </c>
      <c r="O35" s="47">
        <f t="shared" si="1"/>
        <v>8.5552560646900275</v>
      </c>
      <c r="P35" s="9"/>
    </row>
    <row r="36" spans="1:119" ht="15.75" thickBot="1">
      <c r="A36" s="12"/>
      <c r="B36" s="25">
        <v>369.9</v>
      </c>
      <c r="C36" s="20" t="s">
        <v>51</v>
      </c>
      <c r="D36" s="46">
        <v>5824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5824</v>
      </c>
      <c r="O36" s="47">
        <f t="shared" si="1"/>
        <v>3.1396226415094342</v>
      </c>
      <c r="P36" s="9"/>
    </row>
    <row r="37" spans="1:119" ht="16.5" thickBot="1">
      <c r="A37" s="14" t="s">
        <v>45</v>
      </c>
      <c r="B37" s="23"/>
      <c r="C37" s="22"/>
      <c r="D37" s="15">
        <f>SUM(D5,D13,D18,D26,D31,D33)</f>
        <v>1174378</v>
      </c>
      <c r="E37" s="15">
        <f t="shared" ref="E37:M37" si="11">SUM(E5,E13,E18,E26,E31,E33)</f>
        <v>0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0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7"/>
        <v>1174378</v>
      </c>
      <c r="O37" s="38">
        <f t="shared" si="1"/>
        <v>633.0878706199461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96</v>
      </c>
      <c r="M39" s="118"/>
      <c r="N39" s="118"/>
      <c r="O39" s="43">
        <v>1855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627678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627678</v>
      </c>
      <c r="O5" s="33">
        <f t="shared" ref="O5:O37" si="1">(N5/O$39)</f>
        <v>343.36870897155359</v>
      </c>
      <c r="P5" s="6"/>
    </row>
    <row r="6" spans="1:133">
      <c r="A6" s="12"/>
      <c r="B6" s="25">
        <v>311</v>
      </c>
      <c r="C6" s="20" t="s">
        <v>2</v>
      </c>
      <c r="D6" s="46">
        <v>464096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464096</v>
      </c>
      <c r="O6" s="47">
        <f t="shared" si="1"/>
        <v>253.88183807439825</v>
      </c>
      <c r="P6" s="9"/>
    </row>
    <row r="7" spans="1:133">
      <c r="A7" s="12"/>
      <c r="B7" s="25">
        <v>312.41000000000003</v>
      </c>
      <c r="C7" s="20" t="s">
        <v>11</v>
      </c>
      <c r="D7" s="46">
        <v>19045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19045</v>
      </c>
      <c r="O7" s="47">
        <f t="shared" si="1"/>
        <v>10.418490153172867</v>
      </c>
      <c r="P7" s="9"/>
    </row>
    <row r="8" spans="1:133">
      <c r="A8" s="12"/>
      <c r="B8" s="25">
        <v>312.42</v>
      </c>
      <c r="C8" s="20" t="s">
        <v>10</v>
      </c>
      <c r="D8" s="46">
        <v>14324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14324</v>
      </c>
      <c r="O8" s="47">
        <f t="shared" si="1"/>
        <v>7.8358862144420129</v>
      </c>
      <c r="P8" s="9"/>
    </row>
    <row r="9" spans="1:133">
      <c r="A9" s="12"/>
      <c r="B9" s="25">
        <v>314.10000000000002</v>
      </c>
      <c r="C9" s="20" t="s">
        <v>12</v>
      </c>
      <c r="D9" s="46">
        <v>72164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72164</v>
      </c>
      <c r="O9" s="47">
        <f t="shared" si="1"/>
        <v>39.477024070021884</v>
      </c>
      <c r="P9" s="9"/>
    </row>
    <row r="10" spans="1:133">
      <c r="A10" s="12"/>
      <c r="B10" s="25">
        <v>314.8</v>
      </c>
      <c r="C10" s="20" t="s">
        <v>13</v>
      </c>
      <c r="D10" s="46">
        <v>3133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3133</v>
      </c>
      <c r="O10" s="47">
        <f t="shared" si="1"/>
        <v>1.713894967177243</v>
      </c>
      <c r="P10" s="9"/>
    </row>
    <row r="11" spans="1:133">
      <c r="A11" s="12"/>
      <c r="B11" s="25">
        <v>315</v>
      </c>
      <c r="C11" s="20" t="s">
        <v>85</v>
      </c>
      <c r="D11" s="46">
        <v>50036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50036</v>
      </c>
      <c r="O11" s="47">
        <f t="shared" si="1"/>
        <v>27.37199124726477</v>
      </c>
      <c r="P11" s="9"/>
    </row>
    <row r="12" spans="1:133">
      <c r="A12" s="12"/>
      <c r="B12" s="25">
        <v>316</v>
      </c>
      <c r="C12" s="20" t="s">
        <v>86</v>
      </c>
      <c r="D12" s="46">
        <v>4880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4880</v>
      </c>
      <c r="O12" s="47">
        <f t="shared" si="1"/>
        <v>2.6695842450765865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117804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117804</v>
      </c>
      <c r="O13" s="45">
        <f t="shared" si="1"/>
        <v>64.44420131291028</v>
      </c>
      <c r="P13" s="10"/>
    </row>
    <row r="14" spans="1:133">
      <c r="A14" s="12"/>
      <c r="B14" s="25">
        <v>322</v>
      </c>
      <c r="C14" s="20" t="s">
        <v>0</v>
      </c>
      <c r="D14" s="46">
        <v>15141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15141</v>
      </c>
      <c r="O14" s="47">
        <f t="shared" si="1"/>
        <v>8.2828227571115978</v>
      </c>
      <c r="P14" s="9"/>
    </row>
    <row r="15" spans="1:133">
      <c r="A15" s="12"/>
      <c r="B15" s="25">
        <v>323.10000000000002</v>
      </c>
      <c r="C15" s="20" t="s">
        <v>17</v>
      </c>
      <c r="D15" s="46">
        <v>81374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81374</v>
      </c>
      <c r="O15" s="47">
        <f t="shared" si="1"/>
        <v>44.515317286652078</v>
      </c>
      <c r="P15" s="9"/>
    </row>
    <row r="16" spans="1:133">
      <c r="A16" s="12"/>
      <c r="B16" s="25">
        <v>323.7</v>
      </c>
      <c r="C16" s="20" t="s">
        <v>18</v>
      </c>
      <c r="D16" s="46">
        <v>20209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20209</v>
      </c>
      <c r="O16" s="47">
        <f t="shared" si="1"/>
        <v>11.055251641137856</v>
      </c>
      <c r="P16" s="9"/>
    </row>
    <row r="17" spans="1:16">
      <c r="A17" s="12"/>
      <c r="B17" s="25">
        <v>329</v>
      </c>
      <c r="C17" s="20" t="s">
        <v>19</v>
      </c>
      <c r="D17" s="46">
        <v>1080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1080</v>
      </c>
      <c r="O17" s="47">
        <f t="shared" si="1"/>
        <v>0.5908096280087527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712271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712271</v>
      </c>
      <c r="O18" s="45">
        <f t="shared" si="1"/>
        <v>389.6449671772429</v>
      </c>
      <c r="P18" s="10"/>
    </row>
    <row r="19" spans="1:16">
      <c r="A19" s="12"/>
      <c r="B19" s="25">
        <v>331.5</v>
      </c>
      <c r="C19" s="20" t="s">
        <v>68</v>
      </c>
      <c r="D19" s="46">
        <v>579191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579191</v>
      </c>
      <c r="O19" s="47">
        <f t="shared" si="1"/>
        <v>316.84409190371991</v>
      </c>
      <c r="P19" s="9"/>
    </row>
    <row r="20" spans="1:16">
      <c r="A20" s="12"/>
      <c r="B20" s="25">
        <v>335.12</v>
      </c>
      <c r="C20" s="20" t="s">
        <v>87</v>
      </c>
      <c r="D20" s="46">
        <v>46674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46674</v>
      </c>
      <c r="O20" s="47">
        <f t="shared" si="1"/>
        <v>25.532822757111596</v>
      </c>
      <c r="P20" s="9"/>
    </row>
    <row r="21" spans="1:16">
      <c r="A21" s="12"/>
      <c r="B21" s="25">
        <v>335.14</v>
      </c>
      <c r="C21" s="20" t="s">
        <v>88</v>
      </c>
      <c r="D21" s="46">
        <v>1650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1650</v>
      </c>
      <c r="O21" s="47">
        <f t="shared" si="1"/>
        <v>0.90262582056892782</v>
      </c>
      <c r="P21" s="9"/>
    </row>
    <row r="22" spans="1:16">
      <c r="A22" s="12"/>
      <c r="B22" s="25">
        <v>335.15</v>
      </c>
      <c r="C22" s="20" t="s">
        <v>89</v>
      </c>
      <c r="D22" s="46">
        <v>266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</v>
      </c>
      <c r="O22" s="47">
        <f t="shared" si="1"/>
        <v>0.14551422319474835</v>
      </c>
      <c r="P22" s="9"/>
    </row>
    <row r="23" spans="1:16">
      <c r="A23" s="12"/>
      <c r="B23" s="25">
        <v>335.18</v>
      </c>
      <c r="C23" s="20" t="s">
        <v>90</v>
      </c>
      <c r="D23" s="46">
        <v>82488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82488</v>
      </c>
      <c r="O23" s="47">
        <f t="shared" si="1"/>
        <v>45.124726477024069</v>
      </c>
      <c r="P23" s="9"/>
    </row>
    <row r="24" spans="1:16">
      <c r="A24" s="12"/>
      <c r="B24" s="25">
        <v>335.49</v>
      </c>
      <c r="C24" s="20" t="s">
        <v>28</v>
      </c>
      <c r="D24" s="46">
        <v>225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</v>
      </c>
      <c r="O24" s="47">
        <f t="shared" si="1"/>
        <v>0.12308533916849015</v>
      </c>
      <c r="P24" s="9"/>
    </row>
    <row r="25" spans="1:16">
      <c r="A25" s="12"/>
      <c r="B25" s="25">
        <v>338</v>
      </c>
      <c r="C25" s="20" t="s">
        <v>31</v>
      </c>
      <c r="D25" s="46">
        <v>1777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1777</v>
      </c>
      <c r="O25" s="47">
        <f t="shared" si="1"/>
        <v>0.97210065645514221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SUM(D27:D30)</f>
        <v>199494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199494</v>
      </c>
      <c r="O26" s="45">
        <f t="shared" si="1"/>
        <v>109.13238512035011</v>
      </c>
      <c r="P26" s="10"/>
    </row>
    <row r="27" spans="1:16">
      <c r="A27" s="12"/>
      <c r="B27" s="25">
        <v>341.3</v>
      </c>
      <c r="C27" s="20" t="s">
        <v>91</v>
      </c>
      <c r="D27" s="46">
        <v>993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993</v>
      </c>
      <c r="O27" s="47">
        <f t="shared" si="1"/>
        <v>0.54321663019693656</v>
      </c>
      <c r="P27" s="9"/>
    </row>
    <row r="28" spans="1:16">
      <c r="A28" s="12"/>
      <c r="B28" s="25">
        <v>342.1</v>
      </c>
      <c r="C28" s="20" t="s">
        <v>41</v>
      </c>
      <c r="D28" s="46">
        <v>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</v>
      </c>
      <c r="O28" s="47">
        <f t="shared" si="1"/>
        <v>4.8140043763676151E-2</v>
      </c>
      <c r="P28" s="9"/>
    </row>
    <row r="29" spans="1:16">
      <c r="A29" s="12"/>
      <c r="B29" s="25">
        <v>343.4</v>
      </c>
      <c r="C29" s="20" t="s">
        <v>43</v>
      </c>
      <c r="D29" s="46">
        <v>155761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155761</v>
      </c>
      <c r="O29" s="47">
        <f t="shared" si="1"/>
        <v>85.208424507658648</v>
      </c>
      <c r="P29" s="9"/>
    </row>
    <row r="30" spans="1:16">
      <c r="A30" s="12"/>
      <c r="B30" s="25">
        <v>344.9</v>
      </c>
      <c r="C30" s="20" t="s">
        <v>92</v>
      </c>
      <c r="D30" s="46">
        <v>42652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42652</v>
      </c>
      <c r="O30" s="47">
        <f t="shared" si="1"/>
        <v>23.332603938730852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SUM(D32:D32)</f>
        <v>3837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3837</v>
      </c>
      <c r="O31" s="45">
        <f t="shared" si="1"/>
        <v>2.0990153172866521</v>
      </c>
      <c r="P31" s="10"/>
    </row>
    <row r="32" spans="1:16">
      <c r="A32" s="13"/>
      <c r="B32" s="39">
        <v>351.2</v>
      </c>
      <c r="C32" s="21" t="s">
        <v>47</v>
      </c>
      <c r="D32" s="46">
        <v>3837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3837</v>
      </c>
      <c r="O32" s="47">
        <f t="shared" si="1"/>
        <v>2.0990153172866521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16695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16695</v>
      </c>
      <c r="O33" s="45">
        <f t="shared" si="1"/>
        <v>9.1329321663019698</v>
      </c>
      <c r="P33" s="10"/>
    </row>
    <row r="34" spans="1:119">
      <c r="A34" s="12"/>
      <c r="B34" s="25">
        <v>361.1</v>
      </c>
      <c r="C34" s="20" t="s">
        <v>48</v>
      </c>
      <c r="D34" s="46">
        <v>291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291</v>
      </c>
      <c r="O34" s="47">
        <f t="shared" si="1"/>
        <v>0.15919037199124728</v>
      </c>
      <c r="P34" s="9"/>
    </row>
    <row r="35" spans="1:119">
      <c r="A35" s="12"/>
      <c r="B35" s="25">
        <v>362</v>
      </c>
      <c r="C35" s="20" t="s">
        <v>49</v>
      </c>
      <c r="D35" s="46">
        <v>15870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15870</v>
      </c>
      <c r="O35" s="47">
        <f t="shared" si="1"/>
        <v>8.6816192560175054</v>
      </c>
      <c r="P35" s="9"/>
    </row>
    <row r="36" spans="1:119" ht="15.75" thickBot="1">
      <c r="A36" s="12"/>
      <c r="B36" s="25">
        <v>369.9</v>
      </c>
      <c r="C36" s="20" t="s">
        <v>51</v>
      </c>
      <c r="D36" s="46">
        <v>534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534</v>
      </c>
      <c r="O36" s="47">
        <f t="shared" si="1"/>
        <v>0.2921225382932166</v>
      </c>
      <c r="P36" s="9"/>
    </row>
    <row r="37" spans="1:119" ht="16.5" thickBot="1">
      <c r="A37" s="14" t="s">
        <v>45</v>
      </c>
      <c r="B37" s="23"/>
      <c r="C37" s="22"/>
      <c r="D37" s="15">
        <f>SUM(D5,D13,D18,D26,D31,D33)</f>
        <v>1677779</v>
      </c>
      <c r="E37" s="15">
        <f t="shared" ref="E37:M37" si="9">SUM(E5,E13,E18,E26,E31,E33)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1677779</v>
      </c>
      <c r="O37" s="38">
        <f t="shared" si="1"/>
        <v>917.82221006564555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93</v>
      </c>
      <c r="M39" s="118"/>
      <c r="N39" s="118"/>
      <c r="O39" s="43">
        <v>1828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653521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653521</v>
      </c>
      <c r="O5" s="33">
        <f t="shared" ref="O5:O37" si="1">(N5/O$39)</f>
        <v>365.5039149888143</v>
      </c>
      <c r="P5" s="6"/>
    </row>
    <row r="6" spans="1:133">
      <c r="A6" s="12"/>
      <c r="B6" s="25">
        <v>311</v>
      </c>
      <c r="C6" s="20" t="s">
        <v>2</v>
      </c>
      <c r="D6" s="46">
        <v>495411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495411</v>
      </c>
      <c r="O6" s="47">
        <f t="shared" si="1"/>
        <v>277.07550335570471</v>
      </c>
      <c r="P6" s="9"/>
    </row>
    <row r="7" spans="1:133">
      <c r="A7" s="12"/>
      <c r="B7" s="25">
        <v>312.41000000000003</v>
      </c>
      <c r="C7" s="20" t="s">
        <v>11</v>
      </c>
      <c r="D7" s="46">
        <v>19247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19247</v>
      </c>
      <c r="O7" s="47">
        <f t="shared" si="1"/>
        <v>10.764541387024609</v>
      </c>
      <c r="P7" s="9"/>
    </row>
    <row r="8" spans="1:133">
      <c r="A8" s="12"/>
      <c r="B8" s="25">
        <v>312.42</v>
      </c>
      <c r="C8" s="20" t="s">
        <v>10</v>
      </c>
      <c r="D8" s="46">
        <v>14413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14413</v>
      </c>
      <c r="O8" s="47">
        <f t="shared" si="1"/>
        <v>8.0609619686800897</v>
      </c>
      <c r="P8" s="9"/>
    </row>
    <row r="9" spans="1:133">
      <c r="A9" s="12"/>
      <c r="B9" s="25">
        <v>314.10000000000002</v>
      </c>
      <c r="C9" s="20" t="s">
        <v>12</v>
      </c>
      <c r="D9" s="46">
        <v>64431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64431</v>
      </c>
      <c r="O9" s="47">
        <f t="shared" si="1"/>
        <v>36.035234899328856</v>
      </c>
      <c r="P9" s="9"/>
    </row>
    <row r="10" spans="1:133">
      <c r="A10" s="12"/>
      <c r="B10" s="25">
        <v>314.8</v>
      </c>
      <c r="C10" s="20" t="s">
        <v>13</v>
      </c>
      <c r="D10" s="46">
        <v>1792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1792</v>
      </c>
      <c r="O10" s="47">
        <f t="shared" si="1"/>
        <v>1.0022371364653244</v>
      </c>
      <c r="P10" s="9"/>
    </row>
    <row r="11" spans="1:133">
      <c r="A11" s="12"/>
      <c r="B11" s="25">
        <v>315</v>
      </c>
      <c r="C11" s="20" t="s">
        <v>14</v>
      </c>
      <c r="D11" s="46">
        <v>52473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52473</v>
      </c>
      <c r="O11" s="47">
        <f t="shared" si="1"/>
        <v>29.347315436241612</v>
      </c>
      <c r="P11" s="9"/>
    </row>
    <row r="12" spans="1:133">
      <c r="A12" s="12"/>
      <c r="B12" s="25">
        <v>316</v>
      </c>
      <c r="C12" s="20" t="s">
        <v>15</v>
      </c>
      <c r="D12" s="46">
        <v>5754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5754</v>
      </c>
      <c r="O12" s="47">
        <f t="shared" si="1"/>
        <v>3.2181208053691277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109283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109283</v>
      </c>
      <c r="O13" s="45">
        <f t="shared" si="1"/>
        <v>61.120246085011189</v>
      </c>
      <c r="P13" s="10"/>
    </row>
    <row r="14" spans="1:133">
      <c r="A14" s="12"/>
      <c r="B14" s="25">
        <v>322</v>
      </c>
      <c r="C14" s="20" t="s">
        <v>0</v>
      </c>
      <c r="D14" s="46">
        <v>11093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11093</v>
      </c>
      <c r="O14" s="47">
        <f t="shared" si="1"/>
        <v>6.2041387024608499</v>
      </c>
      <c r="P14" s="9"/>
    </row>
    <row r="15" spans="1:133">
      <c r="A15" s="12"/>
      <c r="B15" s="25">
        <v>323.10000000000002</v>
      </c>
      <c r="C15" s="20" t="s">
        <v>17</v>
      </c>
      <c r="D15" s="46">
        <v>78794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78794</v>
      </c>
      <c r="O15" s="47">
        <f t="shared" si="1"/>
        <v>44.068232662192393</v>
      </c>
      <c r="P15" s="9"/>
    </row>
    <row r="16" spans="1:133">
      <c r="A16" s="12"/>
      <c r="B16" s="25">
        <v>323.7</v>
      </c>
      <c r="C16" s="20" t="s">
        <v>18</v>
      </c>
      <c r="D16" s="46">
        <v>19091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19091</v>
      </c>
      <c r="O16" s="47">
        <f t="shared" si="1"/>
        <v>10.677293064876958</v>
      </c>
      <c r="P16" s="9"/>
    </row>
    <row r="17" spans="1:16">
      <c r="A17" s="12"/>
      <c r="B17" s="25">
        <v>329</v>
      </c>
      <c r="C17" s="20" t="s">
        <v>19</v>
      </c>
      <c r="D17" s="46">
        <v>305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</v>
      </c>
      <c r="O17" s="47">
        <f t="shared" si="1"/>
        <v>0.17058165548098433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167929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167929</v>
      </c>
      <c r="O18" s="45">
        <f t="shared" si="1"/>
        <v>93.920022371364652</v>
      </c>
      <c r="P18" s="10"/>
    </row>
    <row r="19" spans="1:16">
      <c r="A19" s="12"/>
      <c r="B19" s="25">
        <v>331.5</v>
      </c>
      <c r="C19" s="20" t="s">
        <v>68</v>
      </c>
      <c r="D19" s="46">
        <v>41441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41441</v>
      </c>
      <c r="O19" s="47">
        <f t="shared" si="1"/>
        <v>23.177293064876956</v>
      </c>
      <c r="P19" s="9"/>
    </row>
    <row r="20" spans="1:16">
      <c r="A20" s="12"/>
      <c r="B20" s="25">
        <v>335.12</v>
      </c>
      <c r="C20" s="20" t="s">
        <v>24</v>
      </c>
      <c r="D20" s="46">
        <v>44017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44017</v>
      </c>
      <c r="O20" s="47">
        <f t="shared" si="1"/>
        <v>24.61800894854586</v>
      </c>
      <c r="P20" s="9"/>
    </row>
    <row r="21" spans="1:16">
      <c r="A21" s="12"/>
      <c r="B21" s="25">
        <v>335.14</v>
      </c>
      <c r="C21" s="20" t="s">
        <v>25</v>
      </c>
      <c r="D21" s="46">
        <v>1375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1375</v>
      </c>
      <c r="O21" s="47">
        <f t="shared" si="1"/>
        <v>0.76901565995525722</v>
      </c>
      <c r="P21" s="9"/>
    </row>
    <row r="22" spans="1:16">
      <c r="A22" s="12"/>
      <c r="B22" s="25">
        <v>335.15</v>
      </c>
      <c r="C22" s="20" t="s">
        <v>26</v>
      </c>
      <c r="D22" s="46">
        <v>364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364</v>
      </c>
      <c r="O22" s="47">
        <f t="shared" si="1"/>
        <v>0.20357941834451901</v>
      </c>
      <c r="P22" s="9"/>
    </row>
    <row r="23" spans="1:16">
      <c r="A23" s="12"/>
      <c r="B23" s="25">
        <v>335.18</v>
      </c>
      <c r="C23" s="20" t="s">
        <v>27</v>
      </c>
      <c r="D23" s="46">
        <v>78441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78441</v>
      </c>
      <c r="O23" s="47">
        <f t="shared" si="1"/>
        <v>43.870805369127517</v>
      </c>
      <c r="P23" s="9"/>
    </row>
    <row r="24" spans="1:16">
      <c r="A24" s="12"/>
      <c r="B24" s="25">
        <v>335.49</v>
      </c>
      <c r="C24" s="20" t="s">
        <v>28</v>
      </c>
      <c r="D24" s="46">
        <v>257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257</v>
      </c>
      <c r="O24" s="47">
        <f t="shared" si="1"/>
        <v>0.14373601789709173</v>
      </c>
      <c r="P24" s="9"/>
    </row>
    <row r="25" spans="1:16">
      <c r="A25" s="12"/>
      <c r="B25" s="25">
        <v>338</v>
      </c>
      <c r="C25" s="20" t="s">
        <v>31</v>
      </c>
      <c r="D25" s="46">
        <v>2034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2034</v>
      </c>
      <c r="O25" s="47">
        <f t="shared" si="1"/>
        <v>1.1375838926174497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SUM(D27:D30)</f>
        <v>197208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197208</v>
      </c>
      <c r="O26" s="45">
        <f t="shared" si="1"/>
        <v>110.29530201342281</v>
      </c>
      <c r="P26" s="10"/>
    </row>
    <row r="27" spans="1:16">
      <c r="A27" s="12"/>
      <c r="B27" s="25">
        <v>341.3</v>
      </c>
      <c r="C27" s="20" t="s">
        <v>39</v>
      </c>
      <c r="D27" s="46">
        <v>909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909</v>
      </c>
      <c r="O27" s="47">
        <f t="shared" si="1"/>
        <v>0.50838926174496646</v>
      </c>
      <c r="P27" s="9"/>
    </row>
    <row r="28" spans="1:16">
      <c r="A28" s="12"/>
      <c r="B28" s="25">
        <v>342.1</v>
      </c>
      <c r="C28" s="20" t="s">
        <v>41</v>
      </c>
      <c r="D28" s="46">
        <v>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</v>
      </c>
      <c r="O28" s="47">
        <f t="shared" si="1"/>
        <v>1.1744966442953021E-2</v>
      </c>
      <c r="P28" s="9"/>
    </row>
    <row r="29" spans="1:16">
      <c r="A29" s="12"/>
      <c r="B29" s="25">
        <v>343.4</v>
      </c>
      <c r="C29" s="20" t="s">
        <v>43</v>
      </c>
      <c r="D29" s="46">
        <v>153705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153705</v>
      </c>
      <c r="O29" s="47">
        <f t="shared" si="1"/>
        <v>85.964765100671144</v>
      </c>
      <c r="P29" s="9"/>
    </row>
    <row r="30" spans="1:16">
      <c r="A30" s="12"/>
      <c r="B30" s="25">
        <v>344.9</v>
      </c>
      <c r="C30" s="20" t="s">
        <v>44</v>
      </c>
      <c r="D30" s="46">
        <v>42573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42573</v>
      </c>
      <c r="O30" s="47">
        <f t="shared" si="1"/>
        <v>23.810402684563758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SUM(D32:D32)</f>
        <v>2296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2296</v>
      </c>
      <c r="O31" s="45">
        <f t="shared" si="1"/>
        <v>1.2841163310961969</v>
      </c>
      <c r="P31" s="10"/>
    </row>
    <row r="32" spans="1:16">
      <c r="A32" s="13"/>
      <c r="B32" s="39">
        <v>351.2</v>
      </c>
      <c r="C32" s="21" t="s">
        <v>47</v>
      </c>
      <c r="D32" s="46">
        <v>2296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2296</v>
      </c>
      <c r="O32" s="47">
        <f t="shared" si="1"/>
        <v>1.2841163310961969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22692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22692</v>
      </c>
      <c r="O33" s="45">
        <f t="shared" si="1"/>
        <v>12.691275167785236</v>
      </c>
      <c r="P33" s="10"/>
    </row>
    <row r="34" spans="1:119">
      <c r="A34" s="12"/>
      <c r="B34" s="25">
        <v>361.1</v>
      </c>
      <c r="C34" s="20" t="s">
        <v>48</v>
      </c>
      <c r="D34" s="46">
        <v>458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458</v>
      </c>
      <c r="O34" s="47">
        <f t="shared" si="1"/>
        <v>0.25615212527964204</v>
      </c>
      <c r="P34" s="9"/>
    </row>
    <row r="35" spans="1:119">
      <c r="A35" s="12"/>
      <c r="B35" s="25">
        <v>362</v>
      </c>
      <c r="C35" s="20" t="s">
        <v>49</v>
      </c>
      <c r="D35" s="46">
        <v>15870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15870</v>
      </c>
      <c r="O35" s="47">
        <f t="shared" si="1"/>
        <v>8.875838926174497</v>
      </c>
      <c r="P35" s="9"/>
    </row>
    <row r="36" spans="1:119" ht="15.75" thickBot="1">
      <c r="A36" s="12"/>
      <c r="B36" s="25">
        <v>365</v>
      </c>
      <c r="C36" s="20" t="s">
        <v>69</v>
      </c>
      <c r="D36" s="46">
        <v>6364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6364</v>
      </c>
      <c r="O36" s="47">
        <f t="shared" si="1"/>
        <v>3.5592841163310962</v>
      </c>
      <c r="P36" s="9"/>
    </row>
    <row r="37" spans="1:119" ht="16.5" thickBot="1">
      <c r="A37" s="14" t="s">
        <v>45</v>
      </c>
      <c r="B37" s="23"/>
      <c r="C37" s="22"/>
      <c r="D37" s="15">
        <f>SUM(D5,D13,D18,D26,D31,D33)</f>
        <v>1152929</v>
      </c>
      <c r="E37" s="15">
        <f t="shared" ref="E37:M37" si="9">SUM(E5,E13,E18,E26,E31,E33)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1152929</v>
      </c>
      <c r="O37" s="38">
        <f t="shared" si="1"/>
        <v>644.81487695749445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72</v>
      </c>
      <c r="M39" s="118"/>
      <c r="N39" s="118"/>
      <c r="O39" s="43">
        <v>1788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695553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695553</v>
      </c>
      <c r="O5" s="33">
        <f t="shared" ref="O5:O45" si="1">(N5/O$47)</f>
        <v>387.71070234113711</v>
      </c>
      <c r="P5" s="6"/>
    </row>
    <row r="6" spans="1:133">
      <c r="A6" s="12"/>
      <c r="B6" s="25">
        <v>311</v>
      </c>
      <c r="C6" s="20" t="s">
        <v>2</v>
      </c>
      <c r="D6" s="46">
        <v>532265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532265</v>
      </c>
      <c r="O6" s="47">
        <f t="shared" si="1"/>
        <v>296.69175027870682</v>
      </c>
      <c r="P6" s="9"/>
    </row>
    <row r="7" spans="1:133">
      <c r="A7" s="12"/>
      <c r="B7" s="25">
        <v>312.41000000000003</v>
      </c>
      <c r="C7" s="20" t="s">
        <v>11</v>
      </c>
      <c r="D7" s="46">
        <v>19093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19093</v>
      </c>
      <c r="O7" s="47">
        <f t="shared" si="1"/>
        <v>10.642697881828317</v>
      </c>
      <c r="P7" s="9"/>
    </row>
    <row r="8" spans="1:133">
      <c r="A8" s="12"/>
      <c r="B8" s="25">
        <v>312.42</v>
      </c>
      <c r="C8" s="20" t="s">
        <v>10</v>
      </c>
      <c r="D8" s="46">
        <v>14188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14188</v>
      </c>
      <c r="O8" s="47">
        <f t="shared" si="1"/>
        <v>7.9085841694537349</v>
      </c>
      <c r="P8" s="9"/>
    </row>
    <row r="9" spans="1:133">
      <c r="A9" s="12"/>
      <c r="B9" s="25">
        <v>314.10000000000002</v>
      </c>
      <c r="C9" s="20" t="s">
        <v>12</v>
      </c>
      <c r="D9" s="46">
        <v>66165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66165</v>
      </c>
      <c r="O9" s="47">
        <f t="shared" si="1"/>
        <v>36.881270903010034</v>
      </c>
      <c r="P9" s="9"/>
    </row>
    <row r="10" spans="1:133">
      <c r="A10" s="12"/>
      <c r="B10" s="25">
        <v>314.8</v>
      </c>
      <c r="C10" s="20" t="s">
        <v>13</v>
      </c>
      <c r="D10" s="46">
        <v>1340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1340</v>
      </c>
      <c r="O10" s="47">
        <f t="shared" si="1"/>
        <v>0.74693422519509478</v>
      </c>
      <c r="P10" s="9"/>
    </row>
    <row r="11" spans="1:133">
      <c r="A11" s="12"/>
      <c r="B11" s="25">
        <v>315</v>
      </c>
      <c r="C11" s="20" t="s">
        <v>14</v>
      </c>
      <c r="D11" s="46">
        <v>55998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55998</v>
      </c>
      <c r="O11" s="47">
        <f t="shared" si="1"/>
        <v>31.214046822742475</v>
      </c>
      <c r="P11" s="9"/>
    </row>
    <row r="12" spans="1:133">
      <c r="A12" s="12"/>
      <c r="B12" s="25">
        <v>316</v>
      </c>
      <c r="C12" s="20" t="s">
        <v>15</v>
      </c>
      <c r="D12" s="46">
        <v>6504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6504</v>
      </c>
      <c r="O12" s="47">
        <f t="shared" si="1"/>
        <v>3.6254180602006687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114735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114735</v>
      </c>
      <c r="O13" s="45">
        <f t="shared" si="1"/>
        <v>63.954849498327761</v>
      </c>
      <c r="P13" s="10"/>
    </row>
    <row r="14" spans="1:133">
      <c r="A14" s="12"/>
      <c r="B14" s="25">
        <v>322</v>
      </c>
      <c r="C14" s="20" t="s">
        <v>0</v>
      </c>
      <c r="D14" s="46">
        <v>10692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10692</v>
      </c>
      <c r="O14" s="47">
        <f t="shared" si="1"/>
        <v>5.959866220735786</v>
      </c>
      <c r="P14" s="9"/>
    </row>
    <row r="15" spans="1:133">
      <c r="A15" s="12"/>
      <c r="B15" s="25">
        <v>323.10000000000002</v>
      </c>
      <c r="C15" s="20" t="s">
        <v>17</v>
      </c>
      <c r="D15" s="46">
        <v>85189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85189</v>
      </c>
      <c r="O15" s="47">
        <f t="shared" si="1"/>
        <v>47.485507246376812</v>
      </c>
      <c r="P15" s="9"/>
    </row>
    <row r="16" spans="1:133">
      <c r="A16" s="12"/>
      <c r="B16" s="25">
        <v>323.7</v>
      </c>
      <c r="C16" s="20" t="s">
        <v>18</v>
      </c>
      <c r="D16" s="46">
        <v>17831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17831</v>
      </c>
      <c r="O16" s="47">
        <f t="shared" si="1"/>
        <v>9.9392419175027875</v>
      </c>
      <c r="P16" s="9"/>
    </row>
    <row r="17" spans="1:16">
      <c r="A17" s="12"/>
      <c r="B17" s="25">
        <v>329</v>
      </c>
      <c r="C17" s="20" t="s">
        <v>19</v>
      </c>
      <c r="D17" s="46">
        <v>1023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1023</v>
      </c>
      <c r="O17" s="47">
        <f t="shared" si="1"/>
        <v>0.57023411371237454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135307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135307</v>
      </c>
      <c r="O18" s="45">
        <f t="shared" si="1"/>
        <v>75.421962095875145</v>
      </c>
      <c r="P18" s="10"/>
    </row>
    <row r="19" spans="1:16">
      <c r="A19" s="12"/>
      <c r="B19" s="25">
        <v>331.2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</v>
      </c>
      <c r="O19" s="47">
        <f t="shared" si="1"/>
        <v>0.55741360089186176</v>
      </c>
      <c r="P19" s="9"/>
    </row>
    <row r="20" spans="1:16">
      <c r="A20" s="12"/>
      <c r="B20" s="25">
        <v>331.5</v>
      </c>
      <c r="C20" s="20" t="s">
        <v>68</v>
      </c>
      <c r="D20" s="46">
        <v>8906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8906</v>
      </c>
      <c r="O20" s="47">
        <f t="shared" si="1"/>
        <v>4.9643255295429212</v>
      </c>
      <c r="P20" s="9"/>
    </row>
    <row r="21" spans="1:16">
      <c r="A21" s="12"/>
      <c r="B21" s="25">
        <v>335.12</v>
      </c>
      <c r="C21" s="20" t="s">
        <v>24</v>
      </c>
      <c r="D21" s="46">
        <v>39787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39787</v>
      </c>
      <c r="O21" s="47">
        <f t="shared" si="1"/>
        <v>22.177814938684502</v>
      </c>
      <c r="P21" s="9"/>
    </row>
    <row r="22" spans="1:16">
      <c r="A22" s="12"/>
      <c r="B22" s="25">
        <v>335.14</v>
      </c>
      <c r="C22" s="20" t="s">
        <v>25</v>
      </c>
      <c r="D22" s="46">
        <v>1138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1138</v>
      </c>
      <c r="O22" s="47">
        <f t="shared" si="1"/>
        <v>0.63433667781493863</v>
      </c>
      <c r="P22" s="9"/>
    </row>
    <row r="23" spans="1:16">
      <c r="A23" s="12"/>
      <c r="B23" s="25">
        <v>335.15</v>
      </c>
      <c r="C23" s="20" t="s">
        <v>26</v>
      </c>
      <c r="D23" s="46">
        <v>364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364</v>
      </c>
      <c r="O23" s="47">
        <f t="shared" si="1"/>
        <v>0.20289855072463769</v>
      </c>
      <c r="P23" s="9"/>
    </row>
    <row r="24" spans="1:16">
      <c r="A24" s="12"/>
      <c r="B24" s="25">
        <v>335.18</v>
      </c>
      <c r="C24" s="20" t="s">
        <v>27</v>
      </c>
      <c r="D24" s="46">
        <v>80402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80402</v>
      </c>
      <c r="O24" s="47">
        <f t="shared" si="1"/>
        <v>44.817168338907472</v>
      </c>
      <c r="P24" s="9"/>
    </row>
    <row r="25" spans="1:16">
      <c r="A25" s="12"/>
      <c r="B25" s="25">
        <v>335.49</v>
      </c>
      <c r="C25" s="20" t="s">
        <v>28</v>
      </c>
      <c r="D25" s="46">
        <v>1118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1118</v>
      </c>
      <c r="O25" s="47">
        <f t="shared" si="1"/>
        <v>0.62318840579710144</v>
      </c>
      <c r="P25" s="9"/>
    </row>
    <row r="26" spans="1:16">
      <c r="A26" s="12"/>
      <c r="B26" s="25">
        <v>337.4</v>
      </c>
      <c r="C26" s="20" t="s">
        <v>63</v>
      </c>
      <c r="D26" s="46">
        <v>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</v>
      </c>
      <c r="O26" s="47">
        <f t="shared" si="1"/>
        <v>1.282051282051282E-2</v>
      </c>
      <c r="P26" s="9"/>
    </row>
    <row r="27" spans="1:16">
      <c r="A27" s="12"/>
      <c r="B27" s="25">
        <v>338</v>
      </c>
      <c r="C27" s="20" t="s">
        <v>31</v>
      </c>
      <c r="D27" s="46">
        <v>2569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2569</v>
      </c>
      <c r="O27" s="47">
        <f t="shared" si="1"/>
        <v>1.4319955406911928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SUM(D29:D34)</f>
        <v>183566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183566</v>
      </c>
      <c r="O28" s="45">
        <f t="shared" si="1"/>
        <v>102.32218506131549</v>
      </c>
      <c r="P28" s="10"/>
    </row>
    <row r="29" spans="1:16">
      <c r="A29" s="12"/>
      <c r="B29" s="25">
        <v>341.3</v>
      </c>
      <c r="C29" s="20" t="s">
        <v>39</v>
      </c>
      <c r="D29" s="46">
        <v>535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535</v>
      </c>
      <c r="O29" s="47">
        <f t="shared" si="1"/>
        <v>0.29821627647714605</v>
      </c>
      <c r="P29" s="9"/>
    </row>
    <row r="30" spans="1:16">
      <c r="A30" s="12"/>
      <c r="B30" s="25">
        <v>341.9</v>
      </c>
      <c r="C30" s="20" t="s">
        <v>40</v>
      </c>
      <c r="D30" s="46">
        <v>479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479</v>
      </c>
      <c r="O30" s="47">
        <f t="shared" si="1"/>
        <v>0.26700111482720179</v>
      </c>
      <c r="P30" s="9"/>
    </row>
    <row r="31" spans="1:16">
      <c r="A31" s="12"/>
      <c r="B31" s="25">
        <v>342.1</v>
      </c>
      <c r="C31" s="20" t="s">
        <v>41</v>
      </c>
      <c r="D31" s="46">
        <v>909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909</v>
      </c>
      <c r="O31" s="47">
        <f t="shared" si="1"/>
        <v>0.50668896321070234</v>
      </c>
      <c r="P31" s="9"/>
    </row>
    <row r="32" spans="1:16">
      <c r="A32" s="12"/>
      <c r="B32" s="25">
        <v>342.9</v>
      </c>
      <c r="C32" s="20" t="s">
        <v>42</v>
      </c>
      <c r="D32" s="46">
        <v>122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122</v>
      </c>
      <c r="O32" s="47">
        <f t="shared" si="1"/>
        <v>6.8004459308807136E-2</v>
      </c>
      <c r="P32" s="9"/>
    </row>
    <row r="33" spans="1:119">
      <c r="A33" s="12"/>
      <c r="B33" s="25">
        <v>343.4</v>
      </c>
      <c r="C33" s="20" t="s">
        <v>43</v>
      </c>
      <c r="D33" s="46">
        <v>146018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146018</v>
      </c>
      <c r="O33" s="47">
        <f t="shared" si="1"/>
        <v>81.392419175027868</v>
      </c>
      <c r="P33" s="9"/>
    </row>
    <row r="34" spans="1:119">
      <c r="A34" s="12"/>
      <c r="B34" s="25">
        <v>344.9</v>
      </c>
      <c r="C34" s="20" t="s">
        <v>44</v>
      </c>
      <c r="D34" s="46">
        <v>35503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35503</v>
      </c>
      <c r="O34" s="47">
        <f t="shared" si="1"/>
        <v>19.789855072463769</v>
      </c>
      <c r="P34" s="9"/>
    </row>
    <row r="35" spans="1:119" ht="15.75">
      <c r="A35" s="29" t="s">
        <v>37</v>
      </c>
      <c r="B35" s="30"/>
      <c r="C35" s="31"/>
      <c r="D35" s="32">
        <f t="shared" ref="D35:M35" si="8">SUM(D36:D36)</f>
        <v>6865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5" si="9">SUM(D35:M35)</f>
        <v>6865</v>
      </c>
      <c r="O35" s="45">
        <f t="shared" si="1"/>
        <v>3.8266443701226311</v>
      </c>
      <c r="P35" s="10"/>
    </row>
    <row r="36" spans="1:119">
      <c r="A36" s="13"/>
      <c r="B36" s="39">
        <v>351.2</v>
      </c>
      <c r="C36" s="21" t="s">
        <v>47</v>
      </c>
      <c r="D36" s="46">
        <v>6865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6865</v>
      </c>
      <c r="O36" s="47">
        <f t="shared" si="1"/>
        <v>3.8266443701226311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SUM(D38:D42)</f>
        <v>39440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39440</v>
      </c>
      <c r="O37" s="45">
        <f t="shared" si="1"/>
        <v>21.984392419175027</v>
      </c>
      <c r="P37" s="10"/>
    </row>
    <row r="38" spans="1:119">
      <c r="A38" s="12"/>
      <c r="B38" s="25">
        <v>361.1</v>
      </c>
      <c r="C38" s="20" t="s">
        <v>48</v>
      </c>
      <c r="D38" s="46">
        <v>737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737</v>
      </c>
      <c r="O38" s="47">
        <f t="shared" si="1"/>
        <v>0.41081382385730214</v>
      </c>
      <c r="P38" s="9"/>
    </row>
    <row r="39" spans="1:119">
      <c r="A39" s="12"/>
      <c r="B39" s="25">
        <v>362</v>
      </c>
      <c r="C39" s="20" t="s">
        <v>49</v>
      </c>
      <c r="D39" s="46">
        <v>15870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15870</v>
      </c>
      <c r="O39" s="47">
        <f t="shared" si="1"/>
        <v>8.8461538461538467</v>
      </c>
      <c r="P39" s="9"/>
    </row>
    <row r="40" spans="1:119">
      <c r="A40" s="12"/>
      <c r="B40" s="25">
        <v>365</v>
      </c>
      <c r="C40" s="20" t="s">
        <v>69</v>
      </c>
      <c r="D40" s="46">
        <v>4183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4183</v>
      </c>
      <c r="O40" s="47">
        <f t="shared" si="1"/>
        <v>2.3316610925306578</v>
      </c>
      <c r="P40" s="9"/>
    </row>
    <row r="41" spans="1:119">
      <c r="A41" s="12"/>
      <c r="B41" s="25">
        <v>366</v>
      </c>
      <c r="C41" s="20" t="s">
        <v>64</v>
      </c>
      <c r="D41" s="46">
        <v>8580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8580</v>
      </c>
      <c r="O41" s="47">
        <f t="shared" si="1"/>
        <v>4.7826086956521738</v>
      </c>
      <c r="P41" s="9"/>
    </row>
    <row r="42" spans="1:119">
      <c r="A42" s="12"/>
      <c r="B42" s="25">
        <v>369.9</v>
      </c>
      <c r="C42" s="20" t="s">
        <v>51</v>
      </c>
      <c r="D42" s="46">
        <v>10070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10070</v>
      </c>
      <c r="O42" s="47">
        <f t="shared" si="1"/>
        <v>5.6131549609810483</v>
      </c>
      <c r="P42" s="9"/>
    </row>
    <row r="43" spans="1:119" ht="15.75">
      <c r="A43" s="29" t="s">
        <v>38</v>
      </c>
      <c r="B43" s="30"/>
      <c r="C43" s="31"/>
      <c r="D43" s="32">
        <f t="shared" ref="D43:M43" si="11">SUM(D44:D44)</f>
        <v>22485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22485</v>
      </c>
      <c r="O43" s="45">
        <f t="shared" si="1"/>
        <v>12.533444816053512</v>
      </c>
      <c r="P43" s="9"/>
    </row>
    <row r="44" spans="1:119" ht="15.75" thickBot="1">
      <c r="A44" s="12"/>
      <c r="B44" s="25">
        <v>383</v>
      </c>
      <c r="C44" s="20" t="s">
        <v>52</v>
      </c>
      <c r="D44" s="46">
        <v>22485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22485</v>
      </c>
      <c r="O44" s="47">
        <f t="shared" si="1"/>
        <v>12.533444816053512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2">SUM(D5,D13,D18,D28,D35,D37,D43)</f>
        <v>1197951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0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9"/>
        <v>1197951</v>
      </c>
      <c r="O45" s="38">
        <f t="shared" si="1"/>
        <v>667.75418060200673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70</v>
      </c>
      <c r="M47" s="118"/>
      <c r="N47" s="118"/>
      <c r="O47" s="43">
        <v>1794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700451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700451</v>
      </c>
      <c r="O5" s="33">
        <f t="shared" ref="O5:O43" si="1">(N5/O$45)</f>
        <v>390.87667410714283</v>
      </c>
      <c r="P5" s="6"/>
    </row>
    <row r="6" spans="1:133">
      <c r="A6" s="12"/>
      <c r="B6" s="25">
        <v>311</v>
      </c>
      <c r="C6" s="20" t="s">
        <v>2</v>
      </c>
      <c r="D6" s="46">
        <v>544523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544523</v>
      </c>
      <c r="O6" s="47">
        <f t="shared" si="1"/>
        <v>303.86328125</v>
      </c>
      <c r="P6" s="9"/>
    </row>
    <row r="7" spans="1:133">
      <c r="A7" s="12"/>
      <c r="B7" s="25">
        <v>312.41000000000003</v>
      </c>
      <c r="C7" s="20" t="s">
        <v>11</v>
      </c>
      <c r="D7" s="46">
        <v>19352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19352</v>
      </c>
      <c r="O7" s="47">
        <f t="shared" si="1"/>
        <v>10.799107142857142</v>
      </c>
      <c r="P7" s="9"/>
    </row>
    <row r="8" spans="1:133">
      <c r="A8" s="12"/>
      <c r="B8" s="25">
        <v>312.42</v>
      </c>
      <c r="C8" s="20" t="s">
        <v>10</v>
      </c>
      <c r="D8" s="46">
        <v>14337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14337</v>
      </c>
      <c r="O8" s="47">
        <f t="shared" si="1"/>
        <v>8.0005580357142865</v>
      </c>
      <c r="P8" s="9"/>
    </row>
    <row r="9" spans="1:133">
      <c r="A9" s="12"/>
      <c r="B9" s="25">
        <v>314.10000000000002</v>
      </c>
      <c r="C9" s="20" t="s">
        <v>12</v>
      </c>
      <c r="D9" s="46">
        <v>64873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64873</v>
      </c>
      <c r="O9" s="47">
        <f t="shared" si="1"/>
        <v>36.201450892857146</v>
      </c>
      <c r="P9" s="9"/>
    </row>
    <row r="10" spans="1:133">
      <c r="A10" s="12"/>
      <c r="B10" s="25">
        <v>314.8</v>
      </c>
      <c r="C10" s="20" t="s">
        <v>13</v>
      </c>
      <c r="D10" s="46">
        <v>2218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2218</v>
      </c>
      <c r="O10" s="47">
        <f t="shared" si="1"/>
        <v>1.2377232142857142</v>
      </c>
      <c r="P10" s="9"/>
    </row>
    <row r="11" spans="1:133">
      <c r="A11" s="12"/>
      <c r="B11" s="25">
        <v>315</v>
      </c>
      <c r="C11" s="20" t="s">
        <v>14</v>
      </c>
      <c r="D11" s="46">
        <v>49335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49335</v>
      </c>
      <c r="O11" s="47">
        <f t="shared" si="1"/>
        <v>27.530691964285715</v>
      </c>
      <c r="P11" s="9"/>
    </row>
    <row r="12" spans="1:133">
      <c r="A12" s="12"/>
      <c r="B12" s="25">
        <v>316</v>
      </c>
      <c r="C12" s="20" t="s">
        <v>15</v>
      </c>
      <c r="D12" s="46">
        <v>5813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5813</v>
      </c>
      <c r="O12" s="47">
        <f t="shared" si="1"/>
        <v>3.2438616071428572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115611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115611</v>
      </c>
      <c r="O13" s="45">
        <f t="shared" si="1"/>
        <v>64.515066964285708</v>
      </c>
      <c r="P13" s="10"/>
    </row>
    <row r="14" spans="1:133">
      <c r="A14" s="12"/>
      <c r="B14" s="25">
        <v>322</v>
      </c>
      <c r="C14" s="20" t="s">
        <v>0</v>
      </c>
      <c r="D14" s="46">
        <v>10838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10838</v>
      </c>
      <c r="O14" s="47">
        <f t="shared" si="1"/>
        <v>6.0479910714285712</v>
      </c>
      <c r="P14" s="9"/>
    </row>
    <row r="15" spans="1:133">
      <c r="A15" s="12"/>
      <c r="B15" s="25">
        <v>323.10000000000002</v>
      </c>
      <c r="C15" s="20" t="s">
        <v>17</v>
      </c>
      <c r="D15" s="46">
        <v>87025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87025</v>
      </c>
      <c r="O15" s="47">
        <f t="shared" si="1"/>
        <v>48.563058035714285</v>
      </c>
      <c r="P15" s="9"/>
    </row>
    <row r="16" spans="1:133">
      <c r="A16" s="12"/>
      <c r="B16" s="25">
        <v>323.7</v>
      </c>
      <c r="C16" s="20" t="s">
        <v>18</v>
      </c>
      <c r="D16" s="46">
        <v>17173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17173</v>
      </c>
      <c r="O16" s="47">
        <f t="shared" si="1"/>
        <v>9.5831473214285712</v>
      </c>
      <c r="P16" s="9"/>
    </row>
    <row r="17" spans="1:16">
      <c r="A17" s="12"/>
      <c r="B17" s="25">
        <v>329</v>
      </c>
      <c r="C17" s="20" t="s">
        <v>19</v>
      </c>
      <c r="D17" s="46">
        <v>575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575</v>
      </c>
      <c r="O17" s="47">
        <f t="shared" si="1"/>
        <v>0.3208705357142857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132451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132451</v>
      </c>
      <c r="O18" s="45">
        <f t="shared" si="1"/>
        <v>73.912388392857139</v>
      </c>
      <c r="P18" s="10"/>
    </row>
    <row r="19" spans="1:16">
      <c r="A19" s="12"/>
      <c r="B19" s="25">
        <v>331.2</v>
      </c>
      <c r="C19" s="20" t="s">
        <v>20</v>
      </c>
      <c r="D19" s="46">
        <v>1822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1822</v>
      </c>
      <c r="O19" s="47">
        <f t="shared" si="1"/>
        <v>1.0167410714285714</v>
      </c>
      <c r="P19" s="9"/>
    </row>
    <row r="20" spans="1:16">
      <c r="A20" s="12"/>
      <c r="B20" s="25">
        <v>335.12</v>
      </c>
      <c r="C20" s="20" t="s">
        <v>24</v>
      </c>
      <c r="D20" s="46">
        <v>44114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44114</v>
      </c>
      <c r="O20" s="47">
        <f t="shared" si="1"/>
        <v>24.6171875</v>
      </c>
      <c r="P20" s="9"/>
    </row>
    <row r="21" spans="1:16">
      <c r="A21" s="12"/>
      <c r="B21" s="25">
        <v>335.14</v>
      </c>
      <c r="C21" s="20" t="s">
        <v>25</v>
      </c>
      <c r="D21" s="46">
        <v>1362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1362</v>
      </c>
      <c r="O21" s="47">
        <f t="shared" si="1"/>
        <v>0.7600446428571429</v>
      </c>
      <c r="P21" s="9"/>
    </row>
    <row r="22" spans="1:16">
      <c r="A22" s="12"/>
      <c r="B22" s="25">
        <v>335.15</v>
      </c>
      <c r="C22" s="20" t="s">
        <v>26</v>
      </c>
      <c r="D22" s="46">
        <v>633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633</v>
      </c>
      <c r="O22" s="47">
        <f t="shared" si="1"/>
        <v>0.35323660714285715</v>
      </c>
      <c r="P22" s="9"/>
    </row>
    <row r="23" spans="1:16">
      <c r="A23" s="12"/>
      <c r="B23" s="25">
        <v>335.19</v>
      </c>
      <c r="C23" s="20" t="s">
        <v>62</v>
      </c>
      <c r="D23" s="46">
        <v>79985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79985</v>
      </c>
      <c r="O23" s="47">
        <f t="shared" si="1"/>
        <v>44.634486607142854</v>
      </c>
      <c r="P23" s="9"/>
    </row>
    <row r="24" spans="1:16">
      <c r="A24" s="12"/>
      <c r="B24" s="25">
        <v>335.49</v>
      </c>
      <c r="C24" s="20" t="s">
        <v>28</v>
      </c>
      <c r="D24" s="46">
        <v>856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856</v>
      </c>
      <c r="O24" s="47">
        <f t="shared" si="1"/>
        <v>0.47767857142857145</v>
      </c>
      <c r="P24" s="9"/>
    </row>
    <row r="25" spans="1:16">
      <c r="A25" s="12"/>
      <c r="B25" s="25">
        <v>337.4</v>
      </c>
      <c r="C25" s="20" t="s">
        <v>63</v>
      </c>
      <c r="D25" s="46">
        <v>1923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1923</v>
      </c>
      <c r="O25" s="47">
        <f t="shared" si="1"/>
        <v>1.0731026785714286</v>
      </c>
      <c r="P25" s="9"/>
    </row>
    <row r="26" spans="1:16">
      <c r="A26" s="12"/>
      <c r="B26" s="25">
        <v>338</v>
      </c>
      <c r="C26" s="20" t="s">
        <v>31</v>
      </c>
      <c r="D26" s="46">
        <v>1756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1756</v>
      </c>
      <c r="O26" s="47">
        <f t="shared" si="1"/>
        <v>0.9799107142857143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SUM(D28:D33)</f>
        <v>181441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181441</v>
      </c>
      <c r="O27" s="45">
        <f t="shared" si="1"/>
        <v>101.25055803571429</v>
      </c>
      <c r="P27" s="10"/>
    </row>
    <row r="28" spans="1:16">
      <c r="A28" s="12"/>
      <c r="B28" s="25">
        <v>341.3</v>
      </c>
      <c r="C28" s="20" t="s">
        <v>39</v>
      </c>
      <c r="D28" s="46">
        <v>817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817</v>
      </c>
      <c r="O28" s="47">
        <f t="shared" si="1"/>
        <v>0.45591517857142855</v>
      </c>
      <c r="P28" s="9"/>
    </row>
    <row r="29" spans="1:16">
      <c r="A29" s="12"/>
      <c r="B29" s="25">
        <v>341.9</v>
      </c>
      <c r="C29" s="20" t="s">
        <v>40</v>
      </c>
      <c r="D29" s="46">
        <v>4546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4546</v>
      </c>
      <c r="O29" s="47">
        <f t="shared" si="1"/>
        <v>2.5368303571428572</v>
      </c>
      <c r="P29" s="9"/>
    </row>
    <row r="30" spans="1:16">
      <c r="A30" s="12"/>
      <c r="B30" s="25">
        <v>342.1</v>
      </c>
      <c r="C30" s="20" t="s">
        <v>41</v>
      </c>
      <c r="D30" s="46">
        <v>633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633</v>
      </c>
      <c r="O30" s="47">
        <f t="shared" si="1"/>
        <v>0.35323660714285715</v>
      </c>
      <c r="P30" s="9"/>
    </row>
    <row r="31" spans="1:16">
      <c r="A31" s="12"/>
      <c r="B31" s="25">
        <v>342.9</v>
      </c>
      <c r="C31" s="20" t="s">
        <v>42</v>
      </c>
      <c r="D31" s="46">
        <v>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</v>
      </c>
      <c r="O31" s="47">
        <f t="shared" si="1"/>
        <v>3.90625E-3</v>
      </c>
      <c r="P31" s="9"/>
    </row>
    <row r="32" spans="1:16">
      <c r="A32" s="12"/>
      <c r="B32" s="25">
        <v>343.4</v>
      </c>
      <c r="C32" s="20" t="s">
        <v>43</v>
      </c>
      <c r="D32" s="46">
        <v>147001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147001</v>
      </c>
      <c r="O32" s="47">
        <f t="shared" si="1"/>
        <v>82.031808035714292</v>
      </c>
      <c r="P32" s="9"/>
    </row>
    <row r="33" spans="1:119">
      <c r="A33" s="12"/>
      <c r="B33" s="25">
        <v>344.9</v>
      </c>
      <c r="C33" s="20" t="s">
        <v>44</v>
      </c>
      <c r="D33" s="46">
        <v>28437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28437</v>
      </c>
      <c r="O33" s="47">
        <f t="shared" si="1"/>
        <v>15.868861607142858</v>
      </c>
      <c r="P33" s="9"/>
    </row>
    <row r="34" spans="1:119" ht="15.75">
      <c r="A34" s="29" t="s">
        <v>37</v>
      </c>
      <c r="B34" s="30"/>
      <c r="C34" s="31"/>
      <c r="D34" s="32">
        <f t="shared" ref="D34:M34" si="8">SUM(D35:D35)</f>
        <v>7578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3" si="9">SUM(D34:M34)</f>
        <v>7578</v>
      </c>
      <c r="O34" s="45">
        <f t="shared" si="1"/>
        <v>4.2287946428571432</v>
      </c>
      <c r="P34" s="10"/>
    </row>
    <row r="35" spans="1:119">
      <c r="A35" s="13"/>
      <c r="B35" s="39">
        <v>351.2</v>
      </c>
      <c r="C35" s="21" t="s">
        <v>47</v>
      </c>
      <c r="D35" s="46">
        <v>7578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7578</v>
      </c>
      <c r="O35" s="47">
        <f t="shared" si="1"/>
        <v>4.2287946428571432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SUM(D37:D40)</f>
        <v>27409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27409</v>
      </c>
      <c r="O36" s="45">
        <f t="shared" si="1"/>
        <v>15.295200892857142</v>
      </c>
      <c r="P36" s="10"/>
    </row>
    <row r="37" spans="1:119">
      <c r="A37" s="12"/>
      <c r="B37" s="25">
        <v>361.1</v>
      </c>
      <c r="C37" s="20" t="s">
        <v>48</v>
      </c>
      <c r="D37" s="46">
        <v>980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980</v>
      </c>
      <c r="O37" s="47">
        <f t="shared" si="1"/>
        <v>0.546875</v>
      </c>
      <c r="P37" s="9"/>
    </row>
    <row r="38" spans="1:119">
      <c r="A38" s="12"/>
      <c r="B38" s="25">
        <v>362</v>
      </c>
      <c r="C38" s="20" t="s">
        <v>49</v>
      </c>
      <c r="D38" s="46">
        <v>13800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13800</v>
      </c>
      <c r="O38" s="47">
        <f t="shared" si="1"/>
        <v>7.7008928571428568</v>
      </c>
      <c r="P38" s="9"/>
    </row>
    <row r="39" spans="1:119">
      <c r="A39" s="12"/>
      <c r="B39" s="25">
        <v>366</v>
      </c>
      <c r="C39" s="20" t="s">
        <v>64</v>
      </c>
      <c r="D39" s="46">
        <v>5943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5943</v>
      </c>
      <c r="O39" s="47">
        <f t="shared" si="1"/>
        <v>3.31640625</v>
      </c>
      <c r="P39" s="9"/>
    </row>
    <row r="40" spans="1:119">
      <c r="A40" s="12"/>
      <c r="B40" s="25">
        <v>369.9</v>
      </c>
      <c r="C40" s="20" t="s">
        <v>51</v>
      </c>
      <c r="D40" s="46">
        <v>6686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6686</v>
      </c>
      <c r="O40" s="47">
        <f t="shared" si="1"/>
        <v>3.7310267857142856</v>
      </c>
      <c r="P40" s="9"/>
    </row>
    <row r="41" spans="1:119" ht="15.75">
      <c r="A41" s="29" t="s">
        <v>38</v>
      </c>
      <c r="B41" s="30"/>
      <c r="C41" s="31"/>
      <c r="D41" s="32">
        <f t="shared" ref="D41:M41" si="11">SUM(D42:D42)</f>
        <v>7667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9"/>
        <v>7667</v>
      </c>
      <c r="O41" s="45">
        <f t="shared" si="1"/>
        <v>4.2784598214285712</v>
      </c>
      <c r="P41" s="9"/>
    </row>
    <row r="42" spans="1:119" ht="15.75" thickBot="1">
      <c r="A42" s="12"/>
      <c r="B42" s="25">
        <v>383</v>
      </c>
      <c r="C42" s="20" t="s">
        <v>52</v>
      </c>
      <c r="D42" s="46">
        <v>7667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7667</v>
      </c>
      <c r="O42" s="47">
        <f t="shared" si="1"/>
        <v>4.2784598214285712</v>
      </c>
      <c r="P42" s="9"/>
    </row>
    <row r="43" spans="1:119" ht="16.5" thickBot="1">
      <c r="A43" s="14" t="s">
        <v>45</v>
      </c>
      <c r="B43" s="23"/>
      <c r="C43" s="22"/>
      <c r="D43" s="15">
        <f t="shared" ref="D43:M43" si="12">SUM(D5,D13,D18,D27,D34,D36,D41)</f>
        <v>1172608</v>
      </c>
      <c r="E43" s="15">
        <f t="shared" si="12"/>
        <v>0</v>
      </c>
      <c r="F43" s="15">
        <f t="shared" si="12"/>
        <v>0</v>
      </c>
      <c r="G43" s="15">
        <f t="shared" si="12"/>
        <v>0</v>
      </c>
      <c r="H43" s="15">
        <f t="shared" si="12"/>
        <v>0</v>
      </c>
      <c r="I43" s="15">
        <f t="shared" si="12"/>
        <v>0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0</v>
      </c>
      <c r="N43" s="15">
        <f t="shared" si="9"/>
        <v>1172608</v>
      </c>
      <c r="O43" s="38">
        <f t="shared" si="1"/>
        <v>654.35714285714289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65</v>
      </c>
      <c r="M45" s="118"/>
      <c r="N45" s="118"/>
      <c r="O45" s="43">
        <v>1792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66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674390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674390</v>
      </c>
      <c r="O5" s="33">
        <f t="shared" ref="O5:O46" si="1">(N5/O$48)</f>
        <v>339.91431451612902</v>
      </c>
      <c r="P5" s="6"/>
    </row>
    <row r="6" spans="1:133">
      <c r="A6" s="12"/>
      <c r="B6" s="25">
        <v>311</v>
      </c>
      <c r="C6" s="20" t="s">
        <v>2</v>
      </c>
      <c r="D6" s="46">
        <v>532111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532111</v>
      </c>
      <c r="O6" s="47">
        <f t="shared" si="1"/>
        <v>268.20110887096774</v>
      </c>
      <c r="P6" s="9"/>
    </row>
    <row r="7" spans="1:133">
      <c r="A7" s="12"/>
      <c r="B7" s="25">
        <v>312.41000000000003</v>
      </c>
      <c r="C7" s="20" t="s">
        <v>11</v>
      </c>
      <c r="D7" s="46">
        <v>19432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19432</v>
      </c>
      <c r="O7" s="47">
        <f t="shared" si="1"/>
        <v>9.7943548387096779</v>
      </c>
      <c r="P7" s="9"/>
    </row>
    <row r="8" spans="1:133">
      <c r="A8" s="12"/>
      <c r="B8" s="25">
        <v>312.42</v>
      </c>
      <c r="C8" s="20" t="s">
        <v>10</v>
      </c>
      <c r="D8" s="46">
        <v>14646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14646</v>
      </c>
      <c r="O8" s="47">
        <f t="shared" si="1"/>
        <v>7.382056451612903</v>
      </c>
      <c r="P8" s="9"/>
    </row>
    <row r="9" spans="1:133">
      <c r="A9" s="12"/>
      <c r="B9" s="25">
        <v>314.10000000000002</v>
      </c>
      <c r="C9" s="20" t="s">
        <v>12</v>
      </c>
      <c r="D9" s="46">
        <v>59310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59310</v>
      </c>
      <c r="O9" s="47">
        <f t="shared" si="1"/>
        <v>29.894153225806452</v>
      </c>
      <c r="P9" s="9"/>
    </row>
    <row r="10" spans="1:133">
      <c r="A10" s="12"/>
      <c r="B10" s="25">
        <v>314.8</v>
      </c>
      <c r="C10" s="20" t="s">
        <v>13</v>
      </c>
      <c r="D10" s="46">
        <v>2173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2173</v>
      </c>
      <c r="O10" s="47">
        <f t="shared" si="1"/>
        <v>1.0952620967741935</v>
      </c>
      <c r="P10" s="9"/>
    </row>
    <row r="11" spans="1:133">
      <c r="A11" s="12"/>
      <c r="B11" s="25">
        <v>315</v>
      </c>
      <c r="C11" s="20" t="s">
        <v>14</v>
      </c>
      <c r="D11" s="46">
        <v>41957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41957</v>
      </c>
      <c r="O11" s="47">
        <f t="shared" si="1"/>
        <v>21.147681451612904</v>
      </c>
      <c r="P11" s="9"/>
    </row>
    <row r="12" spans="1:133">
      <c r="A12" s="12"/>
      <c r="B12" s="25">
        <v>316</v>
      </c>
      <c r="C12" s="20" t="s">
        <v>15</v>
      </c>
      <c r="D12" s="46">
        <v>4761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4761</v>
      </c>
      <c r="O12" s="47">
        <f t="shared" si="1"/>
        <v>2.3996975806451615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122741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122741</v>
      </c>
      <c r="O13" s="45">
        <f t="shared" si="1"/>
        <v>61.865423387096776</v>
      </c>
      <c r="P13" s="10"/>
    </row>
    <row r="14" spans="1:133">
      <c r="A14" s="12"/>
      <c r="B14" s="25">
        <v>322</v>
      </c>
      <c r="C14" s="20" t="s">
        <v>0</v>
      </c>
      <c r="D14" s="46">
        <v>11206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11206</v>
      </c>
      <c r="O14" s="47">
        <f t="shared" si="1"/>
        <v>5.648185483870968</v>
      </c>
      <c r="P14" s="9"/>
    </row>
    <row r="15" spans="1:133">
      <c r="A15" s="12"/>
      <c r="B15" s="25">
        <v>323.10000000000002</v>
      </c>
      <c r="C15" s="20" t="s">
        <v>17</v>
      </c>
      <c r="D15" s="46">
        <v>93479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93479</v>
      </c>
      <c r="O15" s="47">
        <f t="shared" si="1"/>
        <v>47.116431451612904</v>
      </c>
      <c r="P15" s="9"/>
    </row>
    <row r="16" spans="1:133">
      <c r="A16" s="12"/>
      <c r="B16" s="25">
        <v>323.7</v>
      </c>
      <c r="C16" s="20" t="s">
        <v>18</v>
      </c>
      <c r="D16" s="46">
        <v>17643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17643</v>
      </c>
      <c r="O16" s="47">
        <f t="shared" si="1"/>
        <v>8.892641129032258</v>
      </c>
      <c r="P16" s="9"/>
    </row>
    <row r="17" spans="1:16">
      <c r="A17" s="12"/>
      <c r="B17" s="25">
        <v>329</v>
      </c>
      <c r="C17" s="20" t="s">
        <v>19</v>
      </c>
      <c r="D17" s="46">
        <v>413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413</v>
      </c>
      <c r="O17" s="47">
        <f t="shared" si="1"/>
        <v>0.20816532258064516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SUM(D19:D29)</f>
        <v>318483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318483</v>
      </c>
      <c r="O18" s="45">
        <f t="shared" si="1"/>
        <v>160.52570564516128</v>
      </c>
      <c r="P18" s="10"/>
    </row>
    <row r="19" spans="1:16">
      <c r="A19" s="12"/>
      <c r="B19" s="25">
        <v>331.2</v>
      </c>
      <c r="C19" s="20" t="s">
        <v>20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1000</v>
      </c>
      <c r="O19" s="47">
        <f t="shared" si="1"/>
        <v>0.50403225806451613</v>
      </c>
      <c r="P19" s="9"/>
    </row>
    <row r="20" spans="1:16">
      <c r="A20" s="12"/>
      <c r="B20" s="25">
        <v>331.49</v>
      </c>
      <c r="C20" s="20" t="s">
        <v>22</v>
      </c>
      <c r="D20" s="46">
        <v>27326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27326</v>
      </c>
      <c r="O20" s="47">
        <f t="shared" si="1"/>
        <v>13.773185483870968</v>
      </c>
      <c r="P20" s="9"/>
    </row>
    <row r="21" spans="1:16">
      <c r="A21" s="12"/>
      <c r="B21" s="25">
        <v>334.49</v>
      </c>
      <c r="C21" s="20" t="s">
        <v>23</v>
      </c>
      <c r="D21" s="46">
        <v>3125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3125</v>
      </c>
      <c r="O21" s="47">
        <f t="shared" si="1"/>
        <v>1.575100806451613</v>
      </c>
      <c r="P21" s="9"/>
    </row>
    <row r="22" spans="1:16">
      <c r="A22" s="12"/>
      <c r="B22" s="25">
        <v>335.12</v>
      </c>
      <c r="C22" s="20" t="s">
        <v>24</v>
      </c>
      <c r="D22" s="46">
        <v>45591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45591</v>
      </c>
      <c r="O22" s="47">
        <f t="shared" si="1"/>
        <v>22.979334677419356</v>
      </c>
      <c r="P22" s="9"/>
    </row>
    <row r="23" spans="1:16">
      <c r="A23" s="12"/>
      <c r="B23" s="25">
        <v>335.14</v>
      </c>
      <c r="C23" s="20" t="s">
        <v>25</v>
      </c>
      <c r="D23" s="46">
        <v>1365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1365</v>
      </c>
      <c r="O23" s="47">
        <f t="shared" si="1"/>
        <v>0.6880040322580645</v>
      </c>
      <c r="P23" s="9"/>
    </row>
    <row r="24" spans="1:16">
      <c r="A24" s="12"/>
      <c r="B24" s="25">
        <v>335.15</v>
      </c>
      <c r="C24" s="20" t="s">
        <v>26</v>
      </c>
      <c r="D24" s="46">
        <v>169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169</v>
      </c>
      <c r="O24" s="47">
        <f t="shared" si="1"/>
        <v>8.518145161290322E-2</v>
      </c>
      <c r="P24" s="9"/>
    </row>
    <row r="25" spans="1:16">
      <c r="A25" s="12"/>
      <c r="B25" s="25">
        <v>335.18</v>
      </c>
      <c r="C25" s="20" t="s">
        <v>27</v>
      </c>
      <c r="D25" s="46">
        <v>83375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83375</v>
      </c>
      <c r="O25" s="47">
        <f t="shared" si="1"/>
        <v>42.023689516129032</v>
      </c>
      <c r="P25" s="9"/>
    </row>
    <row r="26" spans="1:16">
      <c r="A26" s="12"/>
      <c r="B26" s="25">
        <v>335.49</v>
      </c>
      <c r="C26" s="20" t="s">
        <v>28</v>
      </c>
      <c r="D26" s="46">
        <v>1310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1310</v>
      </c>
      <c r="O26" s="47">
        <f t="shared" si="1"/>
        <v>0.66028225806451613</v>
      </c>
      <c r="P26" s="9"/>
    </row>
    <row r="27" spans="1:16">
      <c r="A27" s="12"/>
      <c r="B27" s="25">
        <v>337.1</v>
      </c>
      <c r="C27" s="20" t="s">
        <v>29</v>
      </c>
      <c r="D27" s="46">
        <v>3710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3710</v>
      </c>
      <c r="O27" s="47">
        <f t="shared" si="1"/>
        <v>1.8699596774193548</v>
      </c>
      <c r="P27" s="9"/>
    </row>
    <row r="28" spans="1:16">
      <c r="A28" s="12"/>
      <c r="B28" s="25">
        <v>337.7</v>
      </c>
      <c r="C28" s="20" t="s">
        <v>30</v>
      </c>
      <c r="D28" s="46">
        <v>149240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149240</v>
      </c>
      <c r="O28" s="47">
        <f t="shared" si="1"/>
        <v>75.221774193548384</v>
      </c>
      <c r="P28" s="9"/>
    </row>
    <row r="29" spans="1:16">
      <c r="A29" s="12"/>
      <c r="B29" s="25">
        <v>338</v>
      </c>
      <c r="C29" s="20" t="s">
        <v>31</v>
      </c>
      <c r="D29" s="46">
        <v>2272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2272</v>
      </c>
      <c r="O29" s="47">
        <f t="shared" si="1"/>
        <v>1.1451612903225807</v>
      </c>
      <c r="P29" s="9"/>
    </row>
    <row r="30" spans="1:16" ht="15.75">
      <c r="A30" s="29" t="s">
        <v>36</v>
      </c>
      <c r="B30" s="30"/>
      <c r="C30" s="31"/>
      <c r="D30" s="32">
        <f t="shared" ref="D30:M30" si="7">SUM(D31:D36)</f>
        <v>162322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162322</v>
      </c>
      <c r="O30" s="45">
        <f t="shared" si="1"/>
        <v>81.815524193548384</v>
      </c>
      <c r="P30" s="10"/>
    </row>
    <row r="31" spans="1:16">
      <c r="A31" s="12"/>
      <c r="B31" s="25">
        <v>341.3</v>
      </c>
      <c r="C31" s="20" t="s">
        <v>39</v>
      </c>
      <c r="D31" s="46">
        <v>760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8">SUM(D31:M31)</f>
        <v>760</v>
      </c>
      <c r="O31" s="47">
        <f t="shared" si="1"/>
        <v>0.38306451612903225</v>
      </c>
      <c r="P31" s="9"/>
    </row>
    <row r="32" spans="1:16">
      <c r="A32" s="12"/>
      <c r="B32" s="25">
        <v>341.9</v>
      </c>
      <c r="C32" s="20" t="s">
        <v>40</v>
      </c>
      <c r="D32" s="46">
        <v>3359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3359</v>
      </c>
      <c r="O32" s="47">
        <f t="shared" si="1"/>
        <v>1.6930443548387097</v>
      </c>
      <c r="P32" s="9"/>
    </row>
    <row r="33" spans="1:119">
      <c r="A33" s="12"/>
      <c r="B33" s="25">
        <v>342.1</v>
      </c>
      <c r="C33" s="20" t="s">
        <v>41</v>
      </c>
      <c r="D33" s="46">
        <v>498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498</v>
      </c>
      <c r="O33" s="47">
        <f t="shared" si="1"/>
        <v>0.25100806451612906</v>
      </c>
      <c r="P33" s="9"/>
    </row>
    <row r="34" spans="1:119">
      <c r="A34" s="12"/>
      <c r="B34" s="25">
        <v>342.9</v>
      </c>
      <c r="C34" s="20" t="s">
        <v>42</v>
      </c>
      <c r="D34" s="46">
        <v>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</v>
      </c>
      <c r="O34" s="47">
        <f t="shared" si="1"/>
        <v>7.0564516129032256E-3</v>
      </c>
      <c r="P34" s="9"/>
    </row>
    <row r="35" spans="1:119">
      <c r="A35" s="12"/>
      <c r="B35" s="25">
        <v>343.4</v>
      </c>
      <c r="C35" s="20" t="s">
        <v>43</v>
      </c>
      <c r="D35" s="46">
        <v>129327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129327</v>
      </c>
      <c r="O35" s="47">
        <f t="shared" si="1"/>
        <v>65.18497983870968</v>
      </c>
      <c r="P35" s="9"/>
    </row>
    <row r="36" spans="1:119">
      <c r="A36" s="12"/>
      <c r="B36" s="25">
        <v>344.9</v>
      </c>
      <c r="C36" s="20" t="s">
        <v>44</v>
      </c>
      <c r="D36" s="46">
        <v>28364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28364</v>
      </c>
      <c r="O36" s="47">
        <f t="shared" si="1"/>
        <v>14.296370967741936</v>
      </c>
      <c r="P36" s="9"/>
    </row>
    <row r="37" spans="1:119" ht="15.75">
      <c r="A37" s="29" t="s">
        <v>37</v>
      </c>
      <c r="B37" s="30"/>
      <c r="C37" s="31"/>
      <c r="D37" s="32">
        <f t="shared" ref="D37:M37" si="9">SUM(D38:D38)</f>
        <v>17866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ref="N37:N46" si="10">SUM(D37:M37)</f>
        <v>17866</v>
      </c>
      <c r="O37" s="45">
        <f t="shared" si="1"/>
        <v>9.0050403225806459</v>
      </c>
      <c r="P37" s="10"/>
    </row>
    <row r="38" spans="1:119">
      <c r="A38" s="13"/>
      <c r="B38" s="39">
        <v>351.2</v>
      </c>
      <c r="C38" s="21" t="s">
        <v>47</v>
      </c>
      <c r="D38" s="46">
        <v>17866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17866</v>
      </c>
      <c r="O38" s="47">
        <f t="shared" si="1"/>
        <v>9.0050403225806459</v>
      </c>
      <c r="P38" s="9"/>
    </row>
    <row r="39" spans="1:119" ht="15.75">
      <c r="A39" s="29" t="s">
        <v>3</v>
      </c>
      <c r="B39" s="30"/>
      <c r="C39" s="31"/>
      <c r="D39" s="32">
        <f t="shared" ref="D39:M39" si="11">SUM(D40:D43)</f>
        <v>28314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10"/>
        <v>28314</v>
      </c>
      <c r="O39" s="45">
        <f t="shared" si="1"/>
        <v>14.27116935483871</v>
      </c>
      <c r="P39" s="10"/>
    </row>
    <row r="40" spans="1:119">
      <c r="A40" s="12"/>
      <c r="B40" s="25">
        <v>361.1</v>
      </c>
      <c r="C40" s="20" t="s">
        <v>48</v>
      </c>
      <c r="D40" s="46">
        <v>2522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2522</v>
      </c>
      <c r="O40" s="47">
        <f t="shared" si="1"/>
        <v>1.2711693548387097</v>
      </c>
      <c r="P40" s="9"/>
    </row>
    <row r="41" spans="1:119">
      <c r="A41" s="12"/>
      <c r="B41" s="25">
        <v>362</v>
      </c>
      <c r="C41" s="20" t="s">
        <v>49</v>
      </c>
      <c r="D41" s="46">
        <v>13800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13800</v>
      </c>
      <c r="O41" s="47">
        <f t="shared" si="1"/>
        <v>6.955645161290323</v>
      </c>
      <c r="P41" s="9"/>
    </row>
    <row r="42" spans="1:119">
      <c r="A42" s="12"/>
      <c r="B42" s="25">
        <v>364</v>
      </c>
      <c r="C42" s="20" t="s">
        <v>50</v>
      </c>
      <c r="D42" s="46">
        <v>5984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5984</v>
      </c>
      <c r="O42" s="47">
        <f t="shared" si="1"/>
        <v>3.0161290322580645</v>
      </c>
      <c r="P42" s="9"/>
    </row>
    <row r="43" spans="1:119">
      <c r="A43" s="12"/>
      <c r="B43" s="25">
        <v>369.9</v>
      </c>
      <c r="C43" s="20" t="s">
        <v>51</v>
      </c>
      <c r="D43" s="46">
        <v>6008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6008</v>
      </c>
      <c r="O43" s="47">
        <f t="shared" si="1"/>
        <v>3.028225806451613</v>
      </c>
      <c r="P43" s="9"/>
    </row>
    <row r="44" spans="1:119" ht="15.75">
      <c r="A44" s="29" t="s">
        <v>38</v>
      </c>
      <c r="B44" s="30"/>
      <c r="C44" s="31"/>
      <c r="D44" s="32">
        <f t="shared" ref="D44:M44" si="12">SUM(D45:D45)</f>
        <v>19671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0"/>
        <v>19671</v>
      </c>
      <c r="O44" s="45">
        <f t="shared" si="1"/>
        <v>9.9148185483870961</v>
      </c>
      <c r="P44" s="9"/>
    </row>
    <row r="45" spans="1:119" ht="15.75" thickBot="1">
      <c r="A45" s="12"/>
      <c r="B45" s="25">
        <v>383</v>
      </c>
      <c r="C45" s="20" t="s">
        <v>52</v>
      </c>
      <c r="D45" s="46">
        <v>19671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19671</v>
      </c>
      <c r="O45" s="47">
        <f t="shared" si="1"/>
        <v>9.9148185483870961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3">SUM(D5,D13,D18,D30,D37,D39,D44)</f>
        <v>1343787</v>
      </c>
      <c r="E46" s="15">
        <f t="shared" si="13"/>
        <v>0</v>
      </c>
      <c r="F46" s="15">
        <f t="shared" si="13"/>
        <v>0</v>
      </c>
      <c r="G46" s="15">
        <f t="shared" si="13"/>
        <v>0</v>
      </c>
      <c r="H46" s="15">
        <f t="shared" si="13"/>
        <v>0</v>
      </c>
      <c r="I46" s="15">
        <f t="shared" si="13"/>
        <v>0</v>
      </c>
      <c r="J46" s="15">
        <f t="shared" si="13"/>
        <v>0</v>
      </c>
      <c r="K46" s="15">
        <f t="shared" si="13"/>
        <v>0</v>
      </c>
      <c r="L46" s="15">
        <f t="shared" si="13"/>
        <v>0</v>
      </c>
      <c r="M46" s="15">
        <f t="shared" si="13"/>
        <v>0</v>
      </c>
      <c r="N46" s="15">
        <f t="shared" si="10"/>
        <v>1343787</v>
      </c>
      <c r="O46" s="38">
        <f t="shared" si="1"/>
        <v>677.31199596774195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59</v>
      </c>
      <c r="M48" s="118"/>
      <c r="N48" s="118"/>
      <c r="O48" s="43">
        <v>1984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66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770161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770161</v>
      </c>
      <c r="O5" s="33">
        <f t="shared" ref="O5:O45" si="1">(N5/O$47)</f>
        <v>389.3634984833165</v>
      </c>
      <c r="P5" s="6"/>
    </row>
    <row r="6" spans="1:133">
      <c r="A6" s="12"/>
      <c r="B6" s="25">
        <v>311</v>
      </c>
      <c r="C6" s="20" t="s">
        <v>2</v>
      </c>
      <c r="D6" s="46">
        <v>634382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634382</v>
      </c>
      <c r="O6" s="47">
        <f t="shared" si="1"/>
        <v>320.71890798786654</v>
      </c>
      <c r="P6" s="9"/>
    </row>
    <row r="7" spans="1:133">
      <c r="A7" s="12"/>
      <c r="B7" s="25">
        <v>312.41000000000003</v>
      </c>
      <c r="C7" s="20" t="s">
        <v>11</v>
      </c>
      <c r="D7" s="46">
        <v>19513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19513</v>
      </c>
      <c r="O7" s="47">
        <f t="shared" si="1"/>
        <v>9.8650151668351871</v>
      </c>
      <c r="P7" s="9"/>
    </row>
    <row r="8" spans="1:133">
      <c r="A8" s="12"/>
      <c r="B8" s="25">
        <v>312.42</v>
      </c>
      <c r="C8" s="20" t="s">
        <v>10</v>
      </c>
      <c r="D8" s="46">
        <v>14563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14563</v>
      </c>
      <c r="O8" s="47">
        <f t="shared" si="1"/>
        <v>7.3624873609706771</v>
      </c>
      <c r="P8" s="9"/>
    </row>
    <row r="9" spans="1:133">
      <c r="A9" s="12"/>
      <c r="B9" s="25">
        <v>314.10000000000002</v>
      </c>
      <c r="C9" s="20" t="s">
        <v>12</v>
      </c>
      <c r="D9" s="46">
        <v>58420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58420</v>
      </c>
      <c r="O9" s="47">
        <f t="shared" si="1"/>
        <v>29.534883720930232</v>
      </c>
      <c r="P9" s="9"/>
    </row>
    <row r="10" spans="1:133">
      <c r="A10" s="12"/>
      <c r="B10" s="25">
        <v>314.2</v>
      </c>
      <c r="C10" s="20" t="s">
        <v>74</v>
      </c>
      <c r="D10" s="46">
        <v>37615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37615</v>
      </c>
      <c r="O10" s="47">
        <f t="shared" si="1"/>
        <v>19.016683518705765</v>
      </c>
      <c r="P10" s="9"/>
    </row>
    <row r="11" spans="1:133">
      <c r="A11" s="12"/>
      <c r="B11" s="25">
        <v>314.8</v>
      </c>
      <c r="C11" s="20" t="s">
        <v>13</v>
      </c>
      <c r="D11" s="46">
        <v>1229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1229</v>
      </c>
      <c r="O11" s="47">
        <f t="shared" si="1"/>
        <v>0.62133468149646109</v>
      </c>
      <c r="P11" s="9"/>
    </row>
    <row r="12" spans="1:133">
      <c r="A12" s="12"/>
      <c r="B12" s="25">
        <v>316</v>
      </c>
      <c r="C12" s="20" t="s">
        <v>15</v>
      </c>
      <c r="D12" s="46">
        <v>4439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4439</v>
      </c>
      <c r="O12" s="47">
        <f t="shared" si="1"/>
        <v>2.2441860465116279</v>
      </c>
      <c r="P12" s="9"/>
    </row>
    <row r="13" spans="1:133" ht="15.75">
      <c r="A13" s="29" t="s">
        <v>75</v>
      </c>
      <c r="B13" s="30"/>
      <c r="C13" s="31"/>
      <c r="D13" s="32">
        <f t="shared" ref="D13:M13" si="3">SUM(D14:D17)</f>
        <v>129612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129612</v>
      </c>
      <c r="O13" s="45">
        <f t="shared" si="1"/>
        <v>65.526794742163801</v>
      </c>
      <c r="P13" s="10"/>
    </row>
    <row r="14" spans="1:133">
      <c r="A14" s="12"/>
      <c r="B14" s="25">
        <v>322</v>
      </c>
      <c r="C14" s="20" t="s">
        <v>0</v>
      </c>
      <c r="D14" s="46">
        <v>20979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20979</v>
      </c>
      <c r="O14" s="47">
        <f t="shared" si="1"/>
        <v>10.606167846309404</v>
      </c>
      <c r="P14" s="9"/>
    </row>
    <row r="15" spans="1:133">
      <c r="A15" s="12"/>
      <c r="B15" s="25">
        <v>323.10000000000002</v>
      </c>
      <c r="C15" s="20" t="s">
        <v>17</v>
      </c>
      <c r="D15" s="46">
        <v>92653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92653</v>
      </c>
      <c r="O15" s="47">
        <f t="shared" si="1"/>
        <v>46.841759352881702</v>
      </c>
      <c r="P15" s="9"/>
    </row>
    <row r="16" spans="1:133">
      <c r="A16" s="12"/>
      <c r="B16" s="25">
        <v>323.7</v>
      </c>
      <c r="C16" s="20" t="s">
        <v>18</v>
      </c>
      <c r="D16" s="46">
        <v>15055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15055</v>
      </c>
      <c r="O16" s="47">
        <f t="shared" si="1"/>
        <v>7.611223458038423</v>
      </c>
      <c r="P16" s="9"/>
    </row>
    <row r="17" spans="1:16">
      <c r="A17" s="12"/>
      <c r="B17" s="25">
        <v>329</v>
      </c>
      <c r="C17" s="20" t="s">
        <v>76</v>
      </c>
      <c r="D17" s="46">
        <v>925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925</v>
      </c>
      <c r="O17" s="47">
        <f t="shared" si="1"/>
        <v>0.46764408493427706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518294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518294</v>
      </c>
      <c r="O18" s="45">
        <f t="shared" si="1"/>
        <v>262.02932254802829</v>
      </c>
      <c r="P18" s="10"/>
    </row>
    <row r="19" spans="1:16">
      <c r="A19" s="12"/>
      <c r="B19" s="25">
        <v>331.2</v>
      </c>
      <c r="C19" s="20" t="s">
        <v>20</v>
      </c>
      <c r="D19" s="46">
        <v>1130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1130</v>
      </c>
      <c r="O19" s="47">
        <f t="shared" si="1"/>
        <v>0.57128412537917084</v>
      </c>
      <c r="P19" s="9"/>
    </row>
    <row r="20" spans="1:16">
      <c r="A20" s="12"/>
      <c r="B20" s="25">
        <v>331.9</v>
      </c>
      <c r="C20" s="20" t="s">
        <v>77</v>
      </c>
      <c r="D20" s="46">
        <v>366074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366074</v>
      </c>
      <c r="O20" s="47">
        <f t="shared" si="1"/>
        <v>185.07280080889788</v>
      </c>
      <c r="P20" s="9"/>
    </row>
    <row r="21" spans="1:16">
      <c r="A21" s="12"/>
      <c r="B21" s="25">
        <v>334.2</v>
      </c>
      <c r="C21" s="20" t="s">
        <v>78</v>
      </c>
      <c r="D21" s="46">
        <v>1000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1000</v>
      </c>
      <c r="O21" s="47">
        <f t="shared" si="1"/>
        <v>0.50556117290192115</v>
      </c>
      <c r="P21" s="9"/>
    </row>
    <row r="22" spans="1:16">
      <c r="A22" s="12"/>
      <c r="B22" s="25">
        <v>335.12</v>
      </c>
      <c r="C22" s="20" t="s">
        <v>24</v>
      </c>
      <c r="D22" s="46">
        <v>50614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50614</v>
      </c>
      <c r="O22" s="47">
        <f t="shared" si="1"/>
        <v>25.588473205257838</v>
      </c>
      <c r="P22" s="9"/>
    </row>
    <row r="23" spans="1:16">
      <c r="A23" s="12"/>
      <c r="B23" s="25">
        <v>335.14</v>
      </c>
      <c r="C23" s="20" t="s">
        <v>25</v>
      </c>
      <c r="D23" s="46">
        <v>1187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1187</v>
      </c>
      <c r="O23" s="47">
        <f t="shared" si="1"/>
        <v>0.6001011122345804</v>
      </c>
      <c r="P23" s="9"/>
    </row>
    <row r="24" spans="1:16">
      <c r="A24" s="12"/>
      <c r="B24" s="25">
        <v>335.15</v>
      </c>
      <c r="C24" s="20" t="s">
        <v>26</v>
      </c>
      <c r="D24" s="46">
        <v>169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169</v>
      </c>
      <c r="O24" s="47">
        <f t="shared" si="1"/>
        <v>8.5439838220424669E-2</v>
      </c>
      <c r="P24" s="9"/>
    </row>
    <row r="25" spans="1:16">
      <c r="A25" s="12"/>
      <c r="B25" s="25">
        <v>335.18</v>
      </c>
      <c r="C25" s="20" t="s">
        <v>27</v>
      </c>
      <c r="D25" s="46">
        <v>94099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94099</v>
      </c>
      <c r="O25" s="47">
        <f t="shared" si="1"/>
        <v>47.572800808897874</v>
      </c>
      <c r="P25" s="9"/>
    </row>
    <row r="26" spans="1:16">
      <c r="A26" s="12"/>
      <c r="B26" s="25">
        <v>335.9</v>
      </c>
      <c r="C26" s="20" t="s">
        <v>79</v>
      </c>
      <c r="D26" s="46">
        <v>1754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1754</v>
      </c>
      <c r="O26" s="47">
        <f t="shared" si="1"/>
        <v>0.88675429726996968</v>
      </c>
      <c r="P26" s="9"/>
    </row>
    <row r="27" spans="1:16">
      <c r="A27" s="12"/>
      <c r="B27" s="25">
        <v>338</v>
      </c>
      <c r="C27" s="20" t="s">
        <v>31</v>
      </c>
      <c r="D27" s="46">
        <v>2267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2267</v>
      </c>
      <c r="O27" s="47">
        <f t="shared" si="1"/>
        <v>1.1461071789686552</v>
      </c>
      <c r="P27" s="9"/>
    </row>
    <row r="28" spans="1:16" ht="15.75">
      <c r="A28" s="29" t="s">
        <v>36</v>
      </c>
      <c r="B28" s="30"/>
      <c r="C28" s="31"/>
      <c r="D28" s="32">
        <f t="shared" ref="D28:M28" si="7">SUM(D29:D33)</f>
        <v>153441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153441</v>
      </c>
      <c r="O28" s="45">
        <f t="shared" si="1"/>
        <v>77.573811931243682</v>
      </c>
      <c r="P28" s="10"/>
    </row>
    <row r="29" spans="1:16">
      <c r="A29" s="12"/>
      <c r="B29" s="25">
        <v>341.3</v>
      </c>
      <c r="C29" s="20" t="s">
        <v>39</v>
      </c>
      <c r="D29" s="46">
        <v>3060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3060</v>
      </c>
      <c r="O29" s="47">
        <f t="shared" si="1"/>
        <v>1.5470171890798787</v>
      </c>
      <c r="P29" s="9"/>
    </row>
    <row r="30" spans="1:16">
      <c r="A30" s="12"/>
      <c r="B30" s="25">
        <v>342.1</v>
      </c>
      <c r="C30" s="20" t="s">
        <v>41</v>
      </c>
      <c r="D30" s="46">
        <v>612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612</v>
      </c>
      <c r="O30" s="47">
        <f t="shared" si="1"/>
        <v>0.30940343781597573</v>
      </c>
      <c r="P30" s="9"/>
    </row>
    <row r="31" spans="1:16">
      <c r="A31" s="12"/>
      <c r="B31" s="25">
        <v>343.4</v>
      </c>
      <c r="C31" s="20" t="s">
        <v>43</v>
      </c>
      <c r="D31" s="46">
        <v>121407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121407</v>
      </c>
      <c r="O31" s="47">
        <f t="shared" si="1"/>
        <v>61.378665318503536</v>
      </c>
      <c r="P31" s="9"/>
    </row>
    <row r="32" spans="1:16">
      <c r="A32" s="12"/>
      <c r="B32" s="25">
        <v>344.9</v>
      </c>
      <c r="C32" s="20" t="s">
        <v>44</v>
      </c>
      <c r="D32" s="46">
        <v>28294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28294</v>
      </c>
      <c r="O32" s="47">
        <f t="shared" si="1"/>
        <v>14.304347826086957</v>
      </c>
      <c r="P32" s="9"/>
    </row>
    <row r="33" spans="1:119">
      <c r="A33" s="12"/>
      <c r="B33" s="25">
        <v>346.4</v>
      </c>
      <c r="C33" s="20" t="s">
        <v>80</v>
      </c>
      <c r="D33" s="46">
        <v>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68</v>
      </c>
      <c r="O33" s="47">
        <f t="shared" si="1"/>
        <v>3.4378159757330634E-2</v>
      </c>
      <c r="P33" s="9"/>
    </row>
    <row r="34" spans="1:119" ht="15.75">
      <c r="A34" s="29" t="s">
        <v>37</v>
      </c>
      <c r="B34" s="30"/>
      <c r="C34" s="31"/>
      <c r="D34" s="32">
        <f t="shared" ref="D34:M34" si="9">SUM(D35:D36)</f>
        <v>22653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22653</v>
      </c>
      <c r="O34" s="45">
        <f t="shared" si="1"/>
        <v>11.45247724974722</v>
      </c>
      <c r="P34" s="10"/>
    </row>
    <row r="35" spans="1:119">
      <c r="A35" s="13"/>
      <c r="B35" s="39">
        <v>351.1</v>
      </c>
      <c r="C35" s="21" t="s">
        <v>81</v>
      </c>
      <c r="D35" s="46">
        <v>22645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22645</v>
      </c>
      <c r="O35" s="47">
        <f t="shared" si="1"/>
        <v>11.448432760364003</v>
      </c>
      <c r="P35" s="9"/>
    </row>
    <row r="36" spans="1:119">
      <c r="A36" s="13"/>
      <c r="B36" s="39">
        <v>359</v>
      </c>
      <c r="C36" s="21" t="s">
        <v>82</v>
      </c>
      <c r="D36" s="46">
        <v>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8</v>
      </c>
      <c r="O36" s="47">
        <f t="shared" si="1"/>
        <v>4.0444893832153692E-3</v>
      </c>
      <c r="P36" s="9"/>
    </row>
    <row r="37" spans="1:119" ht="15.75">
      <c r="A37" s="29" t="s">
        <v>3</v>
      </c>
      <c r="B37" s="30"/>
      <c r="C37" s="31"/>
      <c r="D37" s="32">
        <f t="shared" ref="D37:M37" si="11">SUM(D38:D42)</f>
        <v>48489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0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10"/>
        <v>48489</v>
      </c>
      <c r="O37" s="45">
        <f t="shared" si="1"/>
        <v>24.514155712841255</v>
      </c>
      <c r="P37" s="10"/>
    </row>
    <row r="38" spans="1:119">
      <c r="A38" s="12"/>
      <c r="B38" s="25">
        <v>361.1</v>
      </c>
      <c r="C38" s="20" t="s">
        <v>48</v>
      </c>
      <c r="D38" s="46">
        <v>3877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3877</v>
      </c>
      <c r="O38" s="47">
        <f t="shared" si="1"/>
        <v>1.9600606673407481</v>
      </c>
      <c r="P38" s="9"/>
    </row>
    <row r="39" spans="1:119">
      <c r="A39" s="12"/>
      <c r="B39" s="25">
        <v>362</v>
      </c>
      <c r="C39" s="20" t="s">
        <v>49</v>
      </c>
      <c r="D39" s="46">
        <v>13800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13800</v>
      </c>
      <c r="O39" s="47">
        <f t="shared" si="1"/>
        <v>6.9767441860465116</v>
      </c>
      <c r="P39" s="9"/>
    </row>
    <row r="40" spans="1:119">
      <c r="A40" s="12"/>
      <c r="B40" s="25">
        <v>365</v>
      </c>
      <c r="C40" s="20" t="s">
        <v>69</v>
      </c>
      <c r="D40" s="46">
        <v>2070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2070</v>
      </c>
      <c r="O40" s="47">
        <f t="shared" si="1"/>
        <v>1.0465116279069768</v>
      </c>
      <c r="P40" s="9"/>
    </row>
    <row r="41" spans="1:119">
      <c r="A41" s="12"/>
      <c r="B41" s="25">
        <v>366</v>
      </c>
      <c r="C41" s="20" t="s">
        <v>64</v>
      </c>
      <c r="D41" s="46">
        <v>10000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10000</v>
      </c>
      <c r="O41" s="47">
        <f t="shared" si="1"/>
        <v>5.0556117290192111</v>
      </c>
      <c r="P41" s="9"/>
    </row>
    <row r="42" spans="1:119">
      <c r="A42" s="12"/>
      <c r="B42" s="25">
        <v>369.9</v>
      </c>
      <c r="C42" s="20" t="s">
        <v>51</v>
      </c>
      <c r="D42" s="46">
        <v>18742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18742</v>
      </c>
      <c r="O42" s="47">
        <f t="shared" si="1"/>
        <v>9.4752275025278063</v>
      </c>
      <c r="P42" s="9"/>
    </row>
    <row r="43" spans="1:119" ht="15.75">
      <c r="A43" s="29" t="s">
        <v>38</v>
      </c>
      <c r="B43" s="30"/>
      <c r="C43" s="31"/>
      <c r="D43" s="32">
        <f t="shared" ref="D43:M43" si="12">SUM(D44:D44)</f>
        <v>86932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0"/>
        <v>86932</v>
      </c>
      <c r="O43" s="45">
        <f t="shared" si="1"/>
        <v>43.949443882709808</v>
      </c>
      <c r="P43" s="9"/>
    </row>
    <row r="44" spans="1:119" ht="15.75" thickBot="1">
      <c r="A44" s="12"/>
      <c r="B44" s="25">
        <v>383</v>
      </c>
      <c r="C44" s="20" t="s">
        <v>52</v>
      </c>
      <c r="D44" s="46">
        <v>86932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86932</v>
      </c>
      <c r="O44" s="47">
        <f t="shared" si="1"/>
        <v>43.949443882709808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3">SUM(D5,D13,D18,D28,D34,D37,D43)</f>
        <v>1729582</v>
      </c>
      <c r="E45" s="15">
        <f t="shared" si="13"/>
        <v>0</v>
      </c>
      <c r="F45" s="15">
        <f t="shared" si="13"/>
        <v>0</v>
      </c>
      <c r="G45" s="15">
        <f t="shared" si="13"/>
        <v>0</v>
      </c>
      <c r="H45" s="15">
        <f t="shared" si="13"/>
        <v>0</v>
      </c>
      <c r="I45" s="15">
        <f t="shared" si="13"/>
        <v>0</v>
      </c>
      <c r="J45" s="15">
        <f t="shared" si="13"/>
        <v>0</v>
      </c>
      <c r="K45" s="15">
        <f t="shared" si="13"/>
        <v>0</v>
      </c>
      <c r="L45" s="15">
        <f t="shared" si="13"/>
        <v>0</v>
      </c>
      <c r="M45" s="15">
        <f t="shared" si="13"/>
        <v>0</v>
      </c>
      <c r="N45" s="15">
        <f t="shared" si="10"/>
        <v>1729582</v>
      </c>
      <c r="O45" s="38">
        <f t="shared" si="1"/>
        <v>874.40950455005054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83</v>
      </c>
      <c r="M47" s="118"/>
      <c r="N47" s="118"/>
      <c r="O47" s="43">
        <v>1978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118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SUM(D6:D12)</f>
        <v>1134703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1134703</v>
      </c>
      <c r="P5" s="33">
        <f t="shared" ref="P5:P39" si="1">(O5/P$41)</f>
        <v>557.3197445972495</v>
      </c>
      <c r="Q5" s="6"/>
    </row>
    <row r="6" spans="1:134">
      <c r="A6" s="12"/>
      <c r="B6" s="25">
        <v>311</v>
      </c>
      <c r="C6" s="20" t="s">
        <v>2</v>
      </c>
      <c r="D6" s="46">
        <v>821369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821369</v>
      </c>
      <c r="P6" s="47">
        <f t="shared" si="1"/>
        <v>403.42288801571709</v>
      </c>
      <c r="Q6" s="9"/>
    </row>
    <row r="7" spans="1:134">
      <c r="A7" s="12"/>
      <c r="B7" s="25">
        <v>312.41000000000003</v>
      </c>
      <c r="C7" s="20" t="s">
        <v>122</v>
      </c>
      <c r="D7" s="46">
        <v>34335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34335</v>
      </c>
      <c r="P7" s="47">
        <f t="shared" si="1"/>
        <v>16.863948919449903</v>
      </c>
      <c r="Q7" s="9"/>
    </row>
    <row r="8" spans="1:134">
      <c r="A8" s="12"/>
      <c r="B8" s="25">
        <v>312.43</v>
      </c>
      <c r="C8" s="20" t="s">
        <v>123</v>
      </c>
      <c r="D8" s="46">
        <v>24770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24770</v>
      </c>
      <c r="P8" s="47">
        <f t="shared" si="1"/>
        <v>12.166011787819253</v>
      </c>
      <c r="Q8" s="9"/>
    </row>
    <row r="9" spans="1:134">
      <c r="A9" s="12"/>
      <c r="B9" s="25">
        <v>314.10000000000002</v>
      </c>
      <c r="C9" s="20" t="s">
        <v>12</v>
      </c>
      <c r="D9" s="46">
        <v>187524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187524</v>
      </c>
      <c r="P9" s="47">
        <f t="shared" si="1"/>
        <v>92.104125736738709</v>
      </c>
      <c r="Q9" s="9"/>
    </row>
    <row r="10" spans="1:134">
      <c r="A10" s="12"/>
      <c r="B10" s="25">
        <v>314.8</v>
      </c>
      <c r="C10" s="20" t="s">
        <v>13</v>
      </c>
      <c r="D10" s="46">
        <v>4269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4269</v>
      </c>
      <c r="P10" s="47">
        <f t="shared" si="1"/>
        <v>2.0967583497053046</v>
      </c>
      <c r="Q10" s="9"/>
    </row>
    <row r="11" spans="1:134">
      <c r="A11" s="12"/>
      <c r="B11" s="25">
        <v>315.2</v>
      </c>
      <c r="C11" s="20" t="s">
        <v>124</v>
      </c>
      <c r="D11" s="46">
        <v>57040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57040</v>
      </c>
      <c r="P11" s="47">
        <f t="shared" si="1"/>
        <v>28.015717092337919</v>
      </c>
      <c r="Q11" s="9"/>
    </row>
    <row r="12" spans="1:134">
      <c r="A12" s="12"/>
      <c r="B12" s="25">
        <v>316</v>
      </c>
      <c r="C12" s="20" t="s">
        <v>86</v>
      </c>
      <c r="D12" s="46">
        <v>5396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5396</v>
      </c>
      <c r="P12" s="47">
        <f t="shared" si="1"/>
        <v>2.6502946954813358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247353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247353</v>
      </c>
      <c r="P13" s="45">
        <f t="shared" si="1"/>
        <v>121.48968565815323</v>
      </c>
      <c r="Q13" s="10"/>
    </row>
    <row r="14" spans="1:134">
      <c r="A14" s="12"/>
      <c r="B14" s="25">
        <v>322</v>
      </c>
      <c r="C14" s="20" t="s">
        <v>125</v>
      </c>
      <c r="D14" s="46">
        <v>78008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78008</v>
      </c>
      <c r="P14" s="47">
        <f t="shared" si="1"/>
        <v>38.314341846758353</v>
      </c>
      <c r="Q14" s="9"/>
    </row>
    <row r="15" spans="1:134">
      <c r="A15" s="12"/>
      <c r="B15" s="25">
        <v>323.10000000000002</v>
      </c>
      <c r="C15" s="20" t="s">
        <v>17</v>
      </c>
      <c r="D15" s="46">
        <v>142030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142030</v>
      </c>
      <c r="P15" s="47">
        <f t="shared" si="1"/>
        <v>69.759332023575638</v>
      </c>
      <c r="Q15" s="9"/>
    </row>
    <row r="16" spans="1:134">
      <c r="A16" s="12"/>
      <c r="B16" s="25">
        <v>323.7</v>
      </c>
      <c r="C16" s="20" t="s">
        <v>18</v>
      </c>
      <c r="D16" s="46">
        <v>26785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26785</v>
      </c>
      <c r="P16" s="47">
        <f t="shared" si="1"/>
        <v>13.155697445972494</v>
      </c>
      <c r="Q16" s="9"/>
    </row>
    <row r="17" spans="1:17">
      <c r="A17" s="12"/>
      <c r="B17" s="25">
        <v>329.5</v>
      </c>
      <c r="C17" s="20" t="s">
        <v>126</v>
      </c>
      <c r="D17" s="46">
        <v>530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530</v>
      </c>
      <c r="P17" s="47">
        <f t="shared" si="1"/>
        <v>0.26031434184675833</v>
      </c>
      <c r="Q17" s="9"/>
    </row>
    <row r="18" spans="1:17" ht="15.75">
      <c r="A18" s="29" t="s">
        <v>127</v>
      </c>
      <c r="B18" s="30"/>
      <c r="C18" s="31"/>
      <c r="D18" s="32">
        <f t="shared" ref="D18:N18" si="5">SUM(D19:D25)</f>
        <v>4056152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4056152</v>
      </c>
      <c r="P18" s="45">
        <f t="shared" si="1"/>
        <v>1992.2161100196463</v>
      </c>
      <c r="Q18" s="10"/>
    </row>
    <row r="19" spans="1:17">
      <c r="A19" s="12"/>
      <c r="B19" s="25">
        <v>331.51</v>
      </c>
      <c r="C19" s="20" t="s">
        <v>133</v>
      </c>
      <c r="D19" s="46">
        <v>1108890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1108890</v>
      </c>
      <c r="P19" s="47">
        <f t="shared" si="1"/>
        <v>544.6414538310413</v>
      </c>
      <c r="Q19" s="9"/>
    </row>
    <row r="20" spans="1:17">
      <c r="A20" s="12"/>
      <c r="B20" s="25">
        <v>334.35</v>
      </c>
      <c r="C20" s="20" t="s">
        <v>134</v>
      </c>
      <c r="D20" s="46">
        <v>2704205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2704205</v>
      </c>
      <c r="P20" s="47">
        <f t="shared" si="1"/>
        <v>1328.1949901768173</v>
      </c>
      <c r="Q20" s="9"/>
    </row>
    <row r="21" spans="1:17">
      <c r="A21" s="12"/>
      <c r="B21" s="25">
        <v>335.125</v>
      </c>
      <c r="C21" s="20" t="s">
        <v>128</v>
      </c>
      <c r="D21" s="46">
        <v>91404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91404</v>
      </c>
      <c r="P21" s="47">
        <f t="shared" si="1"/>
        <v>44.893909626719058</v>
      </c>
      <c r="Q21" s="9"/>
    </row>
    <row r="22" spans="1:17">
      <c r="A22" s="12"/>
      <c r="B22" s="25">
        <v>335.14</v>
      </c>
      <c r="C22" s="20" t="s">
        <v>88</v>
      </c>
      <c r="D22" s="46">
        <v>1649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1649</v>
      </c>
      <c r="P22" s="47">
        <f t="shared" si="1"/>
        <v>0.80992141453831046</v>
      </c>
      <c r="Q22" s="9"/>
    </row>
    <row r="23" spans="1:17">
      <c r="A23" s="12"/>
      <c r="B23" s="25">
        <v>335.15</v>
      </c>
      <c r="C23" s="20" t="s">
        <v>89</v>
      </c>
      <c r="D23" s="46">
        <v>755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755</v>
      </c>
      <c r="P23" s="47">
        <f t="shared" si="1"/>
        <v>0.37082514734774069</v>
      </c>
      <c r="Q23" s="9"/>
    </row>
    <row r="24" spans="1:17">
      <c r="A24" s="12"/>
      <c r="B24" s="25">
        <v>335.18</v>
      </c>
      <c r="C24" s="20" t="s">
        <v>129</v>
      </c>
      <c r="D24" s="46">
        <v>146387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146387</v>
      </c>
      <c r="P24" s="47">
        <f t="shared" si="1"/>
        <v>71.899312377210222</v>
      </c>
      <c r="Q24" s="9"/>
    </row>
    <row r="25" spans="1:17">
      <c r="A25" s="12"/>
      <c r="B25" s="25">
        <v>338</v>
      </c>
      <c r="C25" s="20" t="s">
        <v>31</v>
      </c>
      <c r="D25" s="46">
        <v>2862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2862</v>
      </c>
      <c r="P25" s="47">
        <f t="shared" si="1"/>
        <v>1.4056974459724951</v>
      </c>
      <c r="Q25" s="9"/>
    </row>
    <row r="26" spans="1:17" ht="15.75">
      <c r="A26" s="29" t="s">
        <v>36</v>
      </c>
      <c r="B26" s="30"/>
      <c r="C26" s="31"/>
      <c r="D26" s="32">
        <f t="shared" ref="D26:N26" si="7">SUM(D27:D31)</f>
        <v>304103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>SUM(D26:N26)</f>
        <v>304103</v>
      </c>
      <c r="P26" s="45">
        <f t="shared" si="1"/>
        <v>149.36296660117878</v>
      </c>
      <c r="Q26" s="10"/>
    </row>
    <row r="27" spans="1:17">
      <c r="A27" s="12"/>
      <c r="B27" s="25">
        <v>341.1</v>
      </c>
      <c r="C27" s="20" t="s">
        <v>114</v>
      </c>
      <c r="D27" s="46">
        <v>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900</v>
      </c>
      <c r="P27" s="47">
        <f t="shared" si="1"/>
        <v>0.44204322200392926</v>
      </c>
      <c r="Q27" s="9"/>
    </row>
    <row r="28" spans="1:17">
      <c r="A28" s="12"/>
      <c r="B28" s="25">
        <v>341.2</v>
      </c>
      <c r="C28" s="20" t="s">
        <v>115</v>
      </c>
      <c r="D28" s="46">
        <v>71958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1" si="8">SUM(D28:N28)</f>
        <v>71958</v>
      </c>
      <c r="P28" s="47">
        <f t="shared" si="1"/>
        <v>35.342829076620824</v>
      </c>
      <c r="Q28" s="9"/>
    </row>
    <row r="29" spans="1:17">
      <c r="A29" s="12"/>
      <c r="B29" s="25">
        <v>341.3</v>
      </c>
      <c r="C29" s="20" t="s">
        <v>91</v>
      </c>
      <c r="D29" s="46">
        <v>2156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2156</v>
      </c>
      <c r="P29" s="47">
        <f t="shared" si="1"/>
        <v>1.0589390962671905</v>
      </c>
      <c r="Q29" s="9"/>
    </row>
    <row r="30" spans="1:17">
      <c r="A30" s="12"/>
      <c r="B30" s="25">
        <v>343.4</v>
      </c>
      <c r="C30" s="20" t="s">
        <v>43</v>
      </c>
      <c r="D30" s="46">
        <v>229039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229039</v>
      </c>
      <c r="P30" s="47">
        <f t="shared" si="1"/>
        <v>112.49459724950884</v>
      </c>
      <c r="Q30" s="9"/>
    </row>
    <row r="31" spans="1:17">
      <c r="A31" s="12"/>
      <c r="B31" s="25">
        <v>346.4</v>
      </c>
      <c r="C31" s="20" t="s">
        <v>80</v>
      </c>
      <c r="D31" s="46">
        <v>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50</v>
      </c>
      <c r="P31" s="47">
        <f t="shared" si="1"/>
        <v>2.4557956777996069E-2</v>
      </c>
      <c r="Q31" s="9"/>
    </row>
    <row r="32" spans="1:17" ht="15.75">
      <c r="A32" s="29" t="s">
        <v>37</v>
      </c>
      <c r="B32" s="30"/>
      <c r="C32" s="31"/>
      <c r="D32" s="32">
        <f t="shared" ref="D32:N32" si="9">SUM(D33:D33)</f>
        <v>3481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9"/>
        <v>0</v>
      </c>
      <c r="O32" s="32">
        <f>SUM(D32:N32)</f>
        <v>3481</v>
      </c>
      <c r="P32" s="45">
        <f t="shared" si="1"/>
        <v>1.7097249508840864</v>
      </c>
      <c r="Q32" s="10"/>
    </row>
    <row r="33" spans="1:120">
      <c r="A33" s="13"/>
      <c r="B33" s="39">
        <v>351.1</v>
      </c>
      <c r="C33" s="21" t="s">
        <v>81</v>
      </c>
      <c r="D33" s="46">
        <v>3481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3481</v>
      </c>
      <c r="P33" s="47">
        <f t="shared" si="1"/>
        <v>1.7097249508840864</v>
      </c>
      <c r="Q33" s="9"/>
    </row>
    <row r="34" spans="1:120" ht="15.75">
      <c r="A34" s="29" t="s">
        <v>3</v>
      </c>
      <c r="B34" s="30"/>
      <c r="C34" s="31"/>
      <c r="D34" s="32">
        <f t="shared" ref="D34:N34" si="10">SUM(D35:D36)</f>
        <v>35653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0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10"/>
        <v>0</v>
      </c>
      <c r="O34" s="32">
        <f>SUM(D34:N34)</f>
        <v>35653</v>
      </c>
      <c r="P34" s="45">
        <f t="shared" si="1"/>
        <v>17.511296660117878</v>
      </c>
      <c r="Q34" s="10"/>
    </row>
    <row r="35" spans="1:120">
      <c r="A35" s="12"/>
      <c r="B35" s="25">
        <v>361.1</v>
      </c>
      <c r="C35" s="20" t="s">
        <v>48</v>
      </c>
      <c r="D35" s="46">
        <v>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21</v>
      </c>
      <c r="P35" s="47">
        <f t="shared" si="1"/>
        <v>1.031434184675835E-2</v>
      </c>
      <c r="Q35" s="9"/>
    </row>
    <row r="36" spans="1:120">
      <c r="A36" s="12"/>
      <c r="B36" s="25">
        <v>369.9</v>
      </c>
      <c r="C36" s="20" t="s">
        <v>51</v>
      </c>
      <c r="D36" s="46">
        <v>35632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11">SUM(D36:N36)</f>
        <v>35632</v>
      </c>
      <c r="P36" s="47">
        <f t="shared" si="1"/>
        <v>17.50098231827112</v>
      </c>
      <c r="Q36" s="9"/>
    </row>
    <row r="37" spans="1:120" ht="15.75">
      <c r="A37" s="29" t="s">
        <v>38</v>
      </c>
      <c r="B37" s="30"/>
      <c r="C37" s="31"/>
      <c r="D37" s="32">
        <f t="shared" ref="D37:N37" si="12">SUM(D38:D38)</f>
        <v>512728</v>
      </c>
      <c r="E37" s="32">
        <f t="shared" si="12"/>
        <v>0</v>
      </c>
      <c r="F37" s="32">
        <f t="shared" si="12"/>
        <v>0</v>
      </c>
      <c r="G37" s="32">
        <f t="shared" si="12"/>
        <v>0</v>
      </c>
      <c r="H37" s="32">
        <f t="shared" si="12"/>
        <v>0</v>
      </c>
      <c r="I37" s="32">
        <f t="shared" si="12"/>
        <v>0</v>
      </c>
      <c r="J37" s="32">
        <f t="shared" si="12"/>
        <v>0</v>
      </c>
      <c r="K37" s="32">
        <f t="shared" si="12"/>
        <v>0</v>
      </c>
      <c r="L37" s="32">
        <f t="shared" si="12"/>
        <v>0</v>
      </c>
      <c r="M37" s="32">
        <f t="shared" si="12"/>
        <v>0</v>
      </c>
      <c r="N37" s="32">
        <f t="shared" si="12"/>
        <v>0</v>
      </c>
      <c r="O37" s="32">
        <f t="shared" si="11"/>
        <v>512728</v>
      </c>
      <c r="P37" s="45">
        <f t="shared" si="1"/>
        <v>251.83104125736739</v>
      </c>
      <c r="Q37" s="9"/>
    </row>
    <row r="38" spans="1:120" ht="15.75" thickBot="1">
      <c r="A38" s="12"/>
      <c r="B38" s="25">
        <v>384</v>
      </c>
      <c r="C38" s="20" t="s">
        <v>108</v>
      </c>
      <c r="D38" s="46">
        <v>512728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512728</v>
      </c>
      <c r="P38" s="47">
        <f t="shared" si="1"/>
        <v>251.83104125736739</v>
      </c>
      <c r="Q38" s="9"/>
    </row>
    <row r="39" spans="1:120" ht="16.5" thickBot="1">
      <c r="A39" s="14" t="s">
        <v>45</v>
      </c>
      <c r="B39" s="23"/>
      <c r="C39" s="22"/>
      <c r="D39" s="15">
        <f t="shared" ref="D39:N39" si="13">SUM(D5,D13,D18,D26,D32,D34,D37)</f>
        <v>6294173</v>
      </c>
      <c r="E39" s="15">
        <f t="shared" si="13"/>
        <v>0</v>
      </c>
      <c r="F39" s="15">
        <f t="shared" si="13"/>
        <v>0</v>
      </c>
      <c r="G39" s="15">
        <f t="shared" si="13"/>
        <v>0</v>
      </c>
      <c r="H39" s="15">
        <f t="shared" si="13"/>
        <v>0</v>
      </c>
      <c r="I39" s="15">
        <f t="shared" si="13"/>
        <v>0</v>
      </c>
      <c r="J39" s="15">
        <f t="shared" si="13"/>
        <v>0</v>
      </c>
      <c r="K39" s="15">
        <f t="shared" si="13"/>
        <v>0</v>
      </c>
      <c r="L39" s="15">
        <f t="shared" si="13"/>
        <v>0</v>
      </c>
      <c r="M39" s="15">
        <f t="shared" si="13"/>
        <v>0</v>
      </c>
      <c r="N39" s="15">
        <f t="shared" si="13"/>
        <v>0</v>
      </c>
      <c r="O39" s="15">
        <f>SUM(D39:N39)</f>
        <v>6294173</v>
      </c>
      <c r="P39" s="38">
        <f t="shared" si="1"/>
        <v>3091.4405697445973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135</v>
      </c>
      <c r="N41" s="118"/>
      <c r="O41" s="118"/>
      <c r="P41" s="43">
        <v>2036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66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29"/>
      <c r="M3" s="130"/>
      <c r="N3" s="36"/>
      <c r="O3" s="37"/>
      <c r="P3" s="131" t="s">
        <v>118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119</v>
      </c>
      <c r="N4" s="35" t="s">
        <v>9</v>
      </c>
      <c r="O4" s="35" t="s">
        <v>120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121</v>
      </c>
      <c r="B5" s="26"/>
      <c r="C5" s="26"/>
      <c r="D5" s="27">
        <f t="shared" ref="D5:N5" si="0">SUM(D6:D12)</f>
        <v>1039718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1039718</v>
      </c>
      <c r="P5" s="33">
        <f t="shared" ref="P5:P40" si="1">(O5/P$42)</f>
        <v>513.44098765432102</v>
      </c>
      <c r="Q5" s="6"/>
    </row>
    <row r="6" spans="1:134">
      <c r="A6" s="12"/>
      <c r="B6" s="25">
        <v>311</v>
      </c>
      <c r="C6" s="20" t="s">
        <v>2</v>
      </c>
      <c r="D6" s="46">
        <v>742087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742087</v>
      </c>
      <c r="P6" s="47">
        <f t="shared" si="1"/>
        <v>366.46271604938272</v>
      </c>
      <c r="Q6" s="9"/>
    </row>
    <row r="7" spans="1:134">
      <c r="A7" s="12"/>
      <c r="B7" s="25">
        <v>312.41000000000003</v>
      </c>
      <c r="C7" s="20" t="s">
        <v>122</v>
      </c>
      <c r="D7" s="46">
        <v>26846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26846</v>
      </c>
      <c r="P7" s="47">
        <f t="shared" si="1"/>
        <v>13.257283950617284</v>
      </c>
      <c r="Q7" s="9"/>
    </row>
    <row r="8" spans="1:134">
      <c r="A8" s="12"/>
      <c r="B8" s="25">
        <v>312.43</v>
      </c>
      <c r="C8" s="20" t="s">
        <v>123</v>
      </c>
      <c r="D8" s="46">
        <v>19740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19740</v>
      </c>
      <c r="P8" s="47">
        <f t="shared" si="1"/>
        <v>9.7481481481481485</v>
      </c>
      <c r="Q8" s="9"/>
    </row>
    <row r="9" spans="1:134">
      <c r="A9" s="12"/>
      <c r="B9" s="25">
        <v>314.10000000000002</v>
      </c>
      <c r="C9" s="20" t="s">
        <v>12</v>
      </c>
      <c r="D9" s="46">
        <v>178293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178293</v>
      </c>
      <c r="P9" s="47">
        <f t="shared" si="1"/>
        <v>88.045925925925928</v>
      </c>
      <c r="Q9" s="9"/>
    </row>
    <row r="10" spans="1:134">
      <c r="A10" s="12"/>
      <c r="B10" s="25">
        <v>314.8</v>
      </c>
      <c r="C10" s="20" t="s">
        <v>13</v>
      </c>
      <c r="D10" s="46">
        <v>2876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2876</v>
      </c>
      <c r="P10" s="47">
        <f t="shared" si="1"/>
        <v>1.4202469135802469</v>
      </c>
      <c r="Q10" s="9"/>
    </row>
    <row r="11" spans="1:134">
      <c r="A11" s="12"/>
      <c r="B11" s="25">
        <v>315.2</v>
      </c>
      <c r="C11" s="20" t="s">
        <v>124</v>
      </c>
      <c r="D11" s="46">
        <v>62746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62746</v>
      </c>
      <c r="P11" s="47">
        <f t="shared" si="1"/>
        <v>30.985679012345678</v>
      </c>
      <c r="Q11" s="9"/>
    </row>
    <row r="12" spans="1:134">
      <c r="A12" s="12"/>
      <c r="B12" s="25">
        <v>316</v>
      </c>
      <c r="C12" s="20" t="s">
        <v>86</v>
      </c>
      <c r="D12" s="46">
        <v>7130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7130</v>
      </c>
      <c r="P12" s="47">
        <f t="shared" si="1"/>
        <v>3.5209876543209875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SUM(D14:D17)</f>
        <v>185123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18" si="4">SUM(D13:N13)</f>
        <v>185123</v>
      </c>
      <c r="P13" s="45">
        <f t="shared" si="1"/>
        <v>91.418765432098766</v>
      </c>
      <c r="Q13" s="10"/>
    </row>
    <row r="14" spans="1:134">
      <c r="A14" s="12"/>
      <c r="B14" s="25">
        <v>322</v>
      </c>
      <c r="C14" s="20" t="s">
        <v>125</v>
      </c>
      <c r="D14" s="46">
        <v>37205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37205</v>
      </c>
      <c r="P14" s="47">
        <f t="shared" si="1"/>
        <v>18.372839506172838</v>
      </c>
      <c r="Q14" s="9"/>
    </row>
    <row r="15" spans="1:134">
      <c r="A15" s="12"/>
      <c r="B15" s="25">
        <v>323.10000000000002</v>
      </c>
      <c r="C15" s="20" t="s">
        <v>17</v>
      </c>
      <c r="D15" s="46">
        <v>122634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122634</v>
      </c>
      <c r="P15" s="47">
        <f t="shared" si="1"/>
        <v>60.56</v>
      </c>
      <c r="Q15" s="9"/>
    </row>
    <row r="16" spans="1:134">
      <c r="A16" s="12"/>
      <c r="B16" s="25">
        <v>323.7</v>
      </c>
      <c r="C16" s="20" t="s">
        <v>18</v>
      </c>
      <c r="D16" s="46">
        <v>24579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24579</v>
      </c>
      <c r="P16" s="47">
        <f t="shared" si="1"/>
        <v>12.137777777777778</v>
      </c>
      <c r="Q16" s="9"/>
    </row>
    <row r="17" spans="1:17">
      <c r="A17" s="12"/>
      <c r="B17" s="25">
        <v>329.5</v>
      </c>
      <c r="C17" s="20" t="s">
        <v>126</v>
      </c>
      <c r="D17" s="46">
        <v>705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705</v>
      </c>
      <c r="P17" s="47">
        <f t="shared" si="1"/>
        <v>0.34814814814814815</v>
      </c>
      <c r="Q17" s="9"/>
    </row>
    <row r="18" spans="1:17" ht="15.75">
      <c r="A18" s="29" t="s">
        <v>127</v>
      </c>
      <c r="B18" s="30"/>
      <c r="C18" s="31"/>
      <c r="D18" s="32">
        <f t="shared" ref="D18:N18" si="5">SUM(D19:D26)</f>
        <v>516267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 t="shared" si="4"/>
        <v>516267</v>
      </c>
      <c r="P18" s="45">
        <f t="shared" si="1"/>
        <v>254.94666666666666</v>
      </c>
      <c r="Q18" s="10"/>
    </row>
    <row r="19" spans="1:17">
      <c r="A19" s="12"/>
      <c r="B19" s="25">
        <v>331.5</v>
      </c>
      <c r="C19" s="20" t="s">
        <v>68</v>
      </c>
      <c r="D19" s="46">
        <v>218144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218144</v>
      </c>
      <c r="P19" s="47">
        <f t="shared" si="1"/>
        <v>107.72543209876544</v>
      </c>
      <c r="Q19" s="9"/>
    </row>
    <row r="20" spans="1:17">
      <c r="A20" s="12"/>
      <c r="B20" s="25">
        <v>334.1</v>
      </c>
      <c r="C20" s="20" t="s">
        <v>113</v>
      </c>
      <c r="D20" s="46">
        <v>11006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11006</v>
      </c>
      <c r="P20" s="47">
        <f t="shared" si="1"/>
        <v>5.4350617283950617</v>
      </c>
      <c r="Q20" s="9"/>
    </row>
    <row r="21" spans="1:17">
      <c r="A21" s="12"/>
      <c r="B21" s="25">
        <v>335.125</v>
      </c>
      <c r="C21" s="20" t="s">
        <v>128</v>
      </c>
      <c r="D21" s="46">
        <v>72826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72826</v>
      </c>
      <c r="P21" s="47">
        <f t="shared" si="1"/>
        <v>35.963456790123459</v>
      </c>
      <c r="Q21" s="9"/>
    </row>
    <row r="22" spans="1:17">
      <c r="A22" s="12"/>
      <c r="B22" s="25">
        <v>335.14</v>
      </c>
      <c r="C22" s="20" t="s">
        <v>88</v>
      </c>
      <c r="D22" s="46">
        <v>1519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1519</v>
      </c>
      <c r="P22" s="47">
        <f t="shared" si="1"/>
        <v>0.75012345679012349</v>
      </c>
      <c r="Q22" s="9"/>
    </row>
    <row r="23" spans="1:17">
      <c r="A23" s="12"/>
      <c r="B23" s="25">
        <v>335.15</v>
      </c>
      <c r="C23" s="20" t="s">
        <v>89</v>
      </c>
      <c r="D23" s="46">
        <v>755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755</v>
      </c>
      <c r="P23" s="47">
        <f t="shared" si="1"/>
        <v>0.37283950617283951</v>
      </c>
      <c r="Q23" s="9"/>
    </row>
    <row r="24" spans="1:17">
      <c r="A24" s="12"/>
      <c r="B24" s="25">
        <v>335.18</v>
      </c>
      <c r="C24" s="20" t="s">
        <v>129</v>
      </c>
      <c r="D24" s="46">
        <v>132591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132591</v>
      </c>
      <c r="P24" s="47">
        <f t="shared" si="1"/>
        <v>65.477037037037036</v>
      </c>
      <c r="Q24" s="9"/>
    </row>
    <row r="25" spans="1:17">
      <c r="A25" s="12"/>
      <c r="B25" s="25">
        <v>337.2</v>
      </c>
      <c r="C25" s="20" t="s">
        <v>130</v>
      </c>
      <c r="D25" s="46">
        <v>77042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40" si="7">SUM(D25:N25)</f>
        <v>77042</v>
      </c>
      <c r="P25" s="47">
        <f t="shared" si="1"/>
        <v>38.045432098765431</v>
      </c>
      <c r="Q25" s="9"/>
    </row>
    <row r="26" spans="1:17">
      <c r="A26" s="12"/>
      <c r="B26" s="25">
        <v>338</v>
      </c>
      <c r="C26" s="20" t="s">
        <v>31</v>
      </c>
      <c r="D26" s="46">
        <v>2384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2384</v>
      </c>
      <c r="P26" s="47">
        <f t="shared" si="1"/>
        <v>1.1772839506172839</v>
      </c>
      <c r="Q26" s="9"/>
    </row>
    <row r="27" spans="1:17" ht="15.75">
      <c r="A27" s="29" t="s">
        <v>36</v>
      </c>
      <c r="B27" s="30"/>
      <c r="C27" s="31"/>
      <c r="D27" s="32">
        <f t="shared" ref="D27:N27" si="8">SUM(D28:D32)</f>
        <v>283060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8"/>
        <v>0</v>
      </c>
      <c r="O27" s="32">
        <f t="shared" si="7"/>
        <v>283060</v>
      </c>
      <c r="P27" s="45">
        <f t="shared" si="1"/>
        <v>139.78271604938271</v>
      </c>
      <c r="Q27" s="10"/>
    </row>
    <row r="28" spans="1:17">
      <c r="A28" s="12"/>
      <c r="B28" s="25">
        <v>341.1</v>
      </c>
      <c r="C28" s="20" t="s">
        <v>114</v>
      </c>
      <c r="D28" s="46">
        <v>975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975</v>
      </c>
      <c r="P28" s="47">
        <f t="shared" si="1"/>
        <v>0.48148148148148145</v>
      </c>
      <c r="Q28" s="9"/>
    </row>
    <row r="29" spans="1:17">
      <c r="A29" s="12"/>
      <c r="B29" s="25">
        <v>341.2</v>
      </c>
      <c r="C29" s="20" t="s">
        <v>115</v>
      </c>
      <c r="D29" s="46">
        <v>55067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55067</v>
      </c>
      <c r="P29" s="47">
        <f t="shared" si="1"/>
        <v>27.19358024691358</v>
      </c>
      <c r="Q29" s="9"/>
    </row>
    <row r="30" spans="1:17">
      <c r="A30" s="12"/>
      <c r="B30" s="25">
        <v>341.3</v>
      </c>
      <c r="C30" s="20" t="s">
        <v>91</v>
      </c>
      <c r="D30" s="46">
        <v>3029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3029</v>
      </c>
      <c r="P30" s="47">
        <f t="shared" si="1"/>
        <v>1.4958024691358025</v>
      </c>
      <c r="Q30" s="9"/>
    </row>
    <row r="31" spans="1:17">
      <c r="A31" s="12"/>
      <c r="B31" s="25">
        <v>343.4</v>
      </c>
      <c r="C31" s="20" t="s">
        <v>43</v>
      </c>
      <c r="D31" s="46">
        <v>223878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223878</v>
      </c>
      <c r="P31" s="47">
        <f t="shared" si="1"/>
        <v>110.55703703703703</v>
      </c>
      <c r="Q31" s="9"/>
    </row>
    <row r="32" spans="1:17">
      <c r="A32" s="12"/>
      <c r="B32" s="25">
        <v>346.4</v>
      </c>
      <c r="C32" s="20" t="s">
        <v>80</v>
      </c>
      <c r="D32" s="46">
        <v>111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111</v>
      </c>
      <c r="P32" s="47">
        <f t="shared" si="1"/>
        <v>5.4814814814814816E-2</v>
      </c>
      <c r="Q32" s="9"/>
    </row>
    <row r="33" spans="1:120" ht="15.75">
      <c r="A33" s="29" t="s">
        <v>37</v>
      </c>
      <c r="B33" s="30"/>
      <c r="C33" s="31"/>
      <c r="D33" s="32">
        <f t="shared" ref="D33:N33" si="9">SUM(D34:D34)</f>
        <v>20933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 t="shared" si="7"/>
        <v>20933</v>
      </c>
      <c r="P33" s="45">
        <f t="shared" si="1"/>
        <v>10.337283950617284</v>
      </c>
      <c r="Q33" s="10"/>
    </row>
    <row r="34" spans="1:120">
      <c r="A34" s="13"/>
      <c r="B34" s="39">
        <v>351.1</v>
      </c>
      <c r="C34" s="21" t="s">
        <v>81</v>
      </c>
      <c r="D34" s="46">
        <v>20933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20933</v>
      </c>
      <c r="P34" s="47">
        <f t="shared" si="1"/>
        <v>10.337283950617284</v>
      </c>
      <c r="Q34" s="9"/>
    </row>
    <row r="35" spans="1:120" ht="15.75">
      <c r="A35" s="29" t="s">
        <v>3</v>
      </c>
      <c r="B35" s="30"/>
      <c r="C35" s="31"/>
      <c r="D35" s="32">
        <f t="shared" ref="D35:N35" si="10">SUM(D36:D37)</f>
        <v>22348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 t="shared" si="7"/>
        <v>22348</v>
      </c>
      <c r="P35" s="45">
        <f t="shared" si="1"/>
        <v>11.036049382716049</v>
      </c>
      <c r="Q35" s="10"/>
    </row>
    <row r="36" spans="1:120">
      <c r="A36" s="12"/>
      <c r="B36" s="25">
        <v>361.1</v>
      </c>
      <c r="C36" s="20" t="s">
        <v>48</v>
      </c>
      <c r="D36" s="46">
        <v>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27</v>
      </c>
      <c r="P36" s="47">
        <f t="shared" si="1"/>
        <v>1.3333333333333334E-2</v>
      </c>
      <c r="Q36" s="9"/>
    </row>
    <row r="37" spans="1:120">
      <c r="A37" s="12"/>
      <c r="B37" s="25">
        <v>362</v>
      </c>
      <c r="C37" s="20" t="s">
        <v>49</v>
      </c>
      <c r="D37" s="46">
        <v>22321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22321</v>
      </c>
      <c r="P37" s="47">
        <f t="shared" si="1"/>
        <v>11.022716049382716</v>
      </c>
      <c r="Q37" s="9"/>
    </row>
    <row r="38" spans="1:120" ht="15.75">
      <c r="A38" s="29" t="s">
        <v>38</v>
      </c>
      <c r="B38" s="30"/>
      <c r="C38" s="31"/>
      <c r="D38" s="32">
        <f t="shared" ref="D38:N38" si="11">SUM(D39:D39)</f>
        <v>600000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0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 t="shared" si="7"/>
        <v>600000</v>
      </c>
      <c r="P38" s="45">
        <f t="shared" si="1"/>
        <v>296.2962962962963</v>
      </c>
      <c r="Q38" s="9"/>
    </row>
    <row r="39" spans="1:120" ht="15.75" thickBot="1">
      <c r="A39" s="12"/>
      <c r="B39" s="25">
        <v>384</v>
      </c>
      <c r="C39" s="20" t="s">
        <v>108</v>
      </c>
      <c r="D39" s="46">
        <v>600000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600000</v>
      </c>
      <c r="P39" s="47">
        <f t="shared" si="1"/>
        <v>296.2962962962963</v>
      </c>
      <c r="Q39" s="9"/>
    </row>
    <row r="40" spans="1:120" ht="16.5" thickBot="1">
      <c r="A40" s="14" t="s">
        <v>45</v>
      </c>
      <c r="B40" s="23"/>
      <c r="C40" s="22"/>
      <c r="D40" s="15">
        <f t="shared" ref="D40:N40" si="12">SUM(D5,D13,D18,D27,D33,D35,D38)</f>
        <v>2667449</v>
      </c>
      <c r="E40" s="15">
        <f t="shared" si="12"/>
        <v>0</v>
      </c>
      <c r="F40" s="15">
        <f t="shared" si="12"/>
        <v>0</v>
      </c>
      <c r="G40" s="15">
        <f t="shared" si="12"/>
        <v>0</v>
      </c>
      <c r="H40" s="15">
        <f t="shared" si="12"/>
        <v>0</v>
      </c>
      <c r="I40" s="15">
        <f t="shared" si="12"/>
        <v>0</v>
      </c>
      <c r="J40" s="15">
        <f t="shared" si="12"/>
        <v>0</v>
      </c>
      <c r="K40" s="15">
        <f t="shared" si="12"/>
        <v>0</v>
      </c>
      <c r="L40" s="15">
        <f t="shared" si="12"/>
        <v>0</v>
      </c>
      <c r="M40" s="15">
        <f t="shared" si="12"/>
        <v>0</v>
      </c>
      <c r="N40" s="15">
        <f t="shared" si="12"/>
        <v>0</v>
      </c>
      <c r="O40" s="15">
        <f t="shared" si="7"/>
        <v>2667449</v>
      </c>
      <c r="P40" s="38">
        <f t="shared" si="1"/>
        <v>1317.2587654320987</v>
      </c>
      <c r="Q40" s="6"/>
      <c r="R40" s="2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</row>
    <row r="41" spans="1:120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9"/>
    </row>
    <row r="42" spans="1:120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118" t="s">
        <v>131</v>
      </c>
      <c r="N42" s="118"/>
      <c r="O42" s="118"/>
      <c r="P42" s="43">
        <v>2025</v>
      </c>
    </row>
    <row r="43" spans="1:120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7"/>
    </row>
    <row r="44" spans="1:120" ht="15.75" customHeight="1" thickBot="1">
      <c r="A44" s="120" t="s">
        <v>66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</sheetData>
  <mergeCells count="10">
    <mergeCell ref="M42:O42"/>
    <mergeCell ref="A43:P43"/>
    <mergeCell ref="A44:P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952223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952223</v>
      </c>
      <c r="O5" s="33">
        <f t="shared" ref="O5:O36" si="2">(N5/O$38)</f>
        <v>451.29052132701423</v>
      </c>
      <c r="P5" s="6"/>
    </row>
    <row r="6" spans="1:133">
      <c r="A6" s="12"/>
      <c r="B6" s="25">
        <v>311</v>
      </c>
      <c r="C6" s="20" t="s">
        <v>2</v>
      </c>
      <c r="D6" s="46">
        <v>671294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671294</v>
      </c>
      <c r="O6" s="47">
        <f t="shared" si="2"/>
        <v>318.14881516587678</v>
      </c>
      <c r="P6" s="9"/>
    </row>
    <row r="7" spans="1:133">
      <c r="A7" s="12"/>
      <c r="B7" s="25">
        <v>312.41000000000003</v>
      </c>
      <c r="C7" s="20" t="s">
        <v>11</v>
      </c>
      <c r="D7" s="46">
        <v>53989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53989</v>
      </c>
      <c r="O7" s="47">
        <f t="shared" si="2"/>
        <v>25.587203791469193</v>
      </c>
      <c r="P7" s="9"/>
    </row>
    <row r="8" spans="1:133">
      <c r="A8" s="12"/>
      <c r="B8" s="25">
        <v>314.10000000000002</v>
      </c>
      <c r="C8" s="20" t="s">
        <v>12</v>
      </c>
      <c r="D8" s="46">
        <v>166596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166596</v>
      </c>
      <c r="O8" s="47">
        <f t="shared" si="2"/>
        <v>78.955450236966826</v>
      </c>
      <c r="P8" s="9"/>
    </row>
    <row r="9" spans="1:133">
      <c r="A9" s="12"/>
      <c r="B9" s="25">
        <v>314.8</v>
      </c>
      <c r="C9" s="20" t="s">
        <v>13</v>
      </c>
      <c r="D9" s="46">
        <v>1715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1715</v>
      </c>
      <c r="O9" s="47">
        <f t="shared" si="2"/>
        <v>0.8127962085308057</v>
      </c>
      <c r="P9" s="9"/>
    </row>
    <row r="10" spans="1:133">
      <c r="A10" s="12"/>
      <c r="B10" s="25">
        <v>315</v>
      </c>
      <c r="C10" s="20" t="s">
        <v>85</v>
      </c>
      <c r="D10" s="46">
        <v>51007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51007</v>
      </c>
      <c r="O10" s="47">
        <f t="shared" si="2"/>
        <v>24.173933649289101</v>
      </c>
      <c r="P10" s="9"/>
    </row>
    <row r="11" spans="1:133">
      <c r="A11" s="12"/>
      <c r="B11" s="25">
        <v>316</v>
      </c>
      <c r="C11" s="20" t="s">
        <v>86</v>
      </c>
      <c r="D11" s="46">
        <v>7622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7622</v>
      </c>
      <c r="O11" s="47">
        <f t="shared" si="2"/>
        <v>3.6123222748815165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177610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177610</v>
      </c>
      <c r="O12" s="45">
        <f t="shared" si="2"/>
        <v>84.175355450236964</v>
      </c>
      <c r="P12" s="10"/>
    </row>
    <row r="13" spans="1:133">
      <c r="A13" s="12"/>
      <c r="B13" s="25">
        <v>322</v>
      </c>
      <c r="C13" s="20" t="s">
        <v>0</v>
      </c>
      <c r="D13" s="46">
        <v>42482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42482</v>
      </c>
      <c r="O13" s="47">
        <f t="shared" si="2"/>
        <v>20.133649289099527</v>
      </c>
      <c r="P13" s="9"/>
    </row>
    <row r="14" spans="1:133">
      <c r="A14" s="12"/>
      <c r="B14" s="25">
        <v>323.10000000000002</v>
      </c>
      <c r="C14" s="20" t="s">
        <v>17</v>
      </c>
      <c r="D14" s="46">
        <v>111663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111663</v>
      </c>
      <c r="O14" s="47">
        <f t="shared" si="2"/>
        <v>52.920853080568719</v>
      </c>
      <c r="P14" s="9"/>
    </row>
    <row r="15" spans="1:133">
      <c r="A15" s="12"/>
      <c r="B15" s="25">
        <v>323.7</v>
      </c>
      <c r="C15" s="20" t="s">
        <v>18</v>
      </c>
      <c r="D15" s="46">
        <v>22205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22205</v>
      </c>
      <c r="O15" s="47">
        <f t="shared" si="2"/>
        <v>10.523696682464456</v>
      </c>
      <c r="P15" s="9"/>
    </row>
    <row r="16" spans="1:133">
      <c r="A16" s="12"/>
      <c r="B16" s="25">
        <v>329</v>
      </c>
      <c r="C16" s="20" t="s">
        <v>19</v>
      </c>
      <c r="D16" s="46">
        <v>1260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1260</v>
      </c>
      <c r="O16" s="47">
        <f t="shared" si="2"/>
        <v>0.59715639810426535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SUM(D18:D24)</f>
        <v>743705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743705</v>
      </c>
      <c r="O17" s="45">
        <f t="shared" si="2"/>
        <v>352.46682464454977</v>
      </c>
      <c r="P17" s="10"/>
    </row>
    <row r="18" spans="1:16">
      <c r="A18" s="12"/>
      <c r="B18" s="25">
        <v>334.1</v>
      </c>
      <c r="C18" s="20" t="s">
        <v>113</v>
      </c>
      <c r="D18" s="46">
        <v>392798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392798</v>
      </c>
      <c r="O18" s="47">
        <f t="shared" si="2"/>
        <v>186.16018957345972</v>
      </c>
      <c r="P18" s="9"/>
    </row>
    <row r="19" spans="1:16">
      <c r="A19" s="12"/>
      <c r="B19" s="25">
        <v>335.12</v>
      </c>
      <c r="C19" s="20" t="s">
        <v>87</v>
      </c>
      <c r="D19" s="46">
        <v>61911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61911</v>
      </c>
      <c r="O19" s="47">
        <f t="shared" si="2"/>
        <v>29.341706161137441</v>
      </c>
      <c r="P19" s="9"/>
    </row>
    <row r="20" spans="1:16">
      <c r="A20" s="12"/>
      <c r="B20" s="25">
        <v>335.14</v>
      </c>
      <c r="C20" s="20" t="s">
        <v>88</v>
      </c>
      <c r="D20" s="46">
        <v>1280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1280</v>
      </c>
      <c r="O20" s="47">
        <f t="shared" si="2"/>
        <v>0.60663507109004744</v>
      </c>
      <c r="P20" s="9"/>
    </row>
    <row r="21" spans="1:16">
      <c r="A21" s="12"/>
      <c r="B21" s="25">
        <v>335.15</v>
      </c>
      <c r="C21" s="20" t="s">
        <v>89</v>
      </c>
      <c r="D21" s="46">
        <v>804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804</v>
      </c>
      <c r="O21" s="47">
        <f t="shared" si="2"/>
        <v>0.38104265402843601</v>
      </c>
      <c r="P21" s="9"/>
    </row>
    <row r="22" spans="1:16">
      <c r="A22" s="12"/>
      <c r="B22" s="25">
        <v>335.18</v>
      </c>
      <c r="C22" s="20" t="s">
        <v>90</v>
      </c>
      <c r="D22" s="46">
        <v>112605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112605</v>
      </c>
      <c r="O22" s="47">
        <f t="shared" si="2"/>
        <v>53.367298578199055</v>
      </c>
      <c r="P22" s="9"/>
    </row>
    <row r="23" spans="1:16">
      <c r="A23" s="12"/>
      <c r="B23" s="25">
        <v>337.1</v>
      </c>
      <c r="C23" s="20" t="s">
        <v>29</v>
      </c>
      <c r="D23" s="46">
        <v>172315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172315</v>
      </c>
      <c r="O23" s="47">
        <f t="shared" si="2"/>
        <v>81.665876777251185</v>
      </c>
      <c r="P23" s="9"/>
    </row>
    <row r="24" spans="1:16">
      <c r="A24" s="12"/>
      <c r="B24" s="25">
        <v>338</v>
      </c>
      <c r="C24" s="20" t="s">
        <v>31</v>
      </c>
      <c r="D24" s="46">
        <v>1992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1992</v>
      </c>
      <c r="O24" s="47">
        <f t="shared" si="2"/>
        <v>0.94407582938388623</v>
      </c>
      <c r="P24" s="9"/>
    </row>
    <row r="25" spans="1:16" ht="15.75">
      <c r="A25" s="29" t="s">
        <v>36</v>
      </c>
      <c r="B25" s="30"/>
      <c r="C25" s="31"/>
      <c r="D25" s="32">
        <f t="shared" ref="D25:M25" si="5">SUM(D26:D30)</f>
        <v>278232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278232</v>
      </c>
      <c r="O25" s="45">
        <f t="shared" si="2"/>
        <v>131.86350710900473</v>
      </c>
      <c r="P25" s="10"/>
    </row>
    <row r="26" spans="1:16">
      <c r="A26" s="12"/>
      <c r="B26" s="25">
        <v>341.1</v>
      </c>
      <c r="C26" s="20" t="s">
        <v>114</v>
      </c>
      <c r="D26" s="46">
        <v>925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925</v>
      </c>
      <c r="O26" s="47">
        <f t="shared" si="2"/>
        <v>0.43838862559241704</v>
      </c>
      <c r="P26" s="9"/>
    </row>
    <row r="27" spans="1:16">
      <c r="A27" s="12"/>
      <c r="B27" s="25">
        <v>341.2</v>
      </c>
      <c r="C27" s="20" t="s">
        <v>115</v>
      </c>
      <c r="D27" s="46">
        <v>52809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52809</v>
      </c>
      <c r="O27" s="47">
        <f t="shared" si="2"/>
        <v>25.027962085308058</v>
      </c>
      <c r="P27" s="9"/>
    </row>
    <row r="28" spans="1:16">
      <c r="A28" s="12"/>
      <c r="B28" s="25">
        <v>341.3</v>
      </c>
      <c r="C28" s="20" t="s">
        <v>91</v>
      </c>
      <c r="D28" s="46">
        <v>2244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2244</v>
      </c>
      <c r="O28" s="47">
        <f t="shared" si="2"/>
        <v>1.0635071090047394</v>
      </c>
      <c r="P28" s="9"/>
    </row>
    <row r="29" spans="1:16">
      <c r="A29" s="12"/>
      <c r="B29" s="25">
        <v>343.4</v>
      </c>
      <c r="C29" s="20" t="s">
        <v>43</v>
      </c>
      <c r="D29" s="46">
        <v>222159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222159</v>
      </c>
      <c r="O29" s="47">
        <f t="shared" si="2"/>
        <v>105.28862559241706</v>
      </c>
      <c r="P29" s="9"/>
    </row>
    <row r="30" spans="1:16">
      <c r="A30" s="12"/>
      <c r="B30" s="25">
        <v>346.4</v>
      </c>
      <c r="C30" s="20" t="s">
        <v>80</v>
      </c>
      <c r="D30" s="46">
        <v>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95</v>
      </c>
      <c r="O30" s="47">
        <f t="shared" si="2"/>
        <v>4.5023696682464455E-2</v>
      </c>
      <c r="P30" s="9"/>
    </row>
    <row r="31" spans="1:16" ht="15.75">
      <c r="A31" s="29" t="s">
        <v>37</v>
      </c>
      <c r="B31" s="30"/>
      <c r="C31" s="31"/>
      <c r="D31" s="32">
        <f t="shared" ref="D31:M31" si="6">SUM(D32:D32)</f>
        <v>16031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16031</v>
      </c>
      <c r="O31" s="45">
        <f t="shared" si="2"/>
        <v>7.5976303317535541</v>
      </c>
      <c r="P31" s="10"/>
    </row>
    <row r="32" spans="1:16">
      <c r="A32" s="13"/>
      <c r="B32" s="39">
        <v>351.1</v>
      </c>
      <c r="C32" s="21" t="s">
        <v>81</v>
      </c>
      <c r="D32" s="46">
        <v>16031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16031</v>
      </c>
      <c r="O32" s="47">
        <f t="shared" si="2"/>
        <v>7.5976303317535541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SUM(D34:D35)</f>
        <v>18295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18295</v>
      </c>
      <c r="O33" s="45">
        <f t="shared" si="2"/>
        <v>8.6706161137440763</v>
      </c>
      <c r="P33" s="10"/>
    </row>
    <row r="34" spans="1:119">
      <c r="A34" s="12"/>
      <c r="B34" s="25">
        <v>361.1</v>
      </c>
      <c r="C34" s="20" t="s">
        <v>48</v>
      </c>
      <c r="D34" s="46">
        <v>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45</v>
      </c>
      <c r="O34" s="47">
        <f t="shared" si="2"/>
        <v>2.132701421800948E-2</v>
      </c>
      <c r="P34" s="9"/>
    </row>
    <row r="35" spans="1:119" ht="15.75" thickBot="1">
      <c r="A35" s="12"/>
      <c r="B35" s="25">
        <v>362</v>
      </c>
      <c r="C35" s="20" t="s">
        <v>49</v>
      </c>
      <c r="D35" s="46">
        <v>18250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18250</v>
      </c>
      <c r="O35" s="47">
        <f t="shared" si="2"/>
        <v>8.6492890995260669</v>
      </c>
      <c r="P35" s="9"/>
    </row>
    <row r="36" spans="1:119" ht="16.5" thickBot="1">
      <c r="A36" s="14" t="s">
        <v>45</v>
      </c>
      <c r="B36" s="23"/>
      <c r="C36" s="22"/>
      <c r="D36" s="15">
        <f>SUM(D5,D12,D17,D25,D31,D33)</f>
        <v>2186096</v>
      </c>
      <c r="E36" s="15">
        <f t="shared" ref="E36:M36" si="8">SUM(E5,E12,E17,E25,E31,E33)</f>
        <v>0</v>
      </c>
      <c r="F36" s="15">
        <f t="shared" si="8"/>
        <v>0</v>
      </c>
      <c r="G36" s="15">
        <f t="shared" si="8"/>
        <v>0</v>
      </c>
      <c r="H36" s="15">
        <f t="shared" si="8"/>
        <v>0</v>
      </c>
      <c r="I36" s="15">
        <f t="shared" si="8"/>
        <v>0</v>
      </c>
      <c r="J36" s="15">
        <f t="shared" si="8"/>
        <v>0</v>
      </c>
      <c r="K36" s="15">
        <f t="shared" si="8"/>
        <v>0</v>
      </c>
      <c r="L36" s="15">
        <f t="shared" si="8"/>
        <v>0</v>
      </c>
      <c r="M36" s="15">
        <f t="shared" si="8"/>
        <v>0</v>
      </c>
      <c r="N36" s="15">
        <f t="shared" si="1"/>
        <v>2186096</v>
      </c>
      <c r="O36" s="38">
        <f t="shared" si="2"/>
        <v>1036.0644549763033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116</v>
      </c>
      <c r="M38" s="118"/>
      <c r="N38" s="118"/>
      <c r="O38" s="43">
        <v>2110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66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866607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866607</v>
      </c>
      <c r="O5" s="33">
        <f t="shared" ref="O5:O37" si="1">(N5/O$39)</f>
        <v>424.59921607055367</v>
      </c>
      <c r="P5" s="6"/>
    </row>
    <row r="6" spans="1:133">
      <c r="A6" s="12"/>
      <c r="B6" s="25">
        <v>311</v>
      </c>
      <c r="C6" s="20" t="s">
        <v>2</v>
      </c>
      <c r="D6" s="46">
        <v>609331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609331</v>
      </c>
      <c r="O6" s="47">
        <f t="shared" si="1"/>
        <v>298.54532092111708</v>
      </c>
      <c r="P6" s="9"/>
    </row>
    <row r="7" spans="1:133">
      <c r="A7" s="12"/>
      <c r="B7" s="25">
        <v>312.41000000000003</v>
      </c>
      <c r="C7" s="20" t="s">
        <v>11</v>
      </c>
      <c r="D7" s="46">
        <v>24411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24411</v>
      </c>
      <c r="O7" s="47">
        <f t="shared" si="1"/>
        <v>11.96031357177854</v>
      </c>
      <c r="P7" s="9"/>
    </row>
    <row r="8" spans="1:133">
      <c r="A8" s="12"/>
      <c r="B8" s="25">
        <v>312.42</v>
      </c>
      <c r="C8" s="20" t="s">
        <v>10</v>
      </c>
      <c r="D8" s="46">
        <v>18410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18410</v>
      </c>
      <c r="O8" s="47">
        <f t="shared" si="1"/>
        <v>9.0200881920627136</v>
      </c>
      <c r="P8" s="9"/>
    </row>
    <row r="9" spans="1:133">
      <c r="A9" s="12"/>
      <c r="B9" s="25">
        <v>314.10000000000002</v>
      </c>
      <c r="C9" s="20" t="s">
        <v>12</v>
      </c>
      <c r="D9" s="46">
        <v>162235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162235</v>
      </c>
      <c r="O9" s="47">
        <f t="shared" si="1"/>
        <v>79.487996080352772</v>
      </c>
      <c r="P9" s="9"/>
    </row>
    <row r="10" spans="1:133">
      <c r="A10" s="12"/>
      <c r="B10" s="25">
        <v>314.8</v>
      </c>
      <c r="C10" s="20" t="s">
        <v>13</v>
      </c>
      <c r="D10" s="46">
        <v>2553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2553</v>
      </c>
      <c r="O10" s="47">
        <f t="shared" si="1"/>
        <v>1.2508574228319451</v>
      </c>
      <c r="P10" s="9"/>
    </row>
    <row r="11" spans="1:133">
      <c r="A11" s="12"/>
      <c r="B11" s="25">
        <v>315</v>
      </c>
      <c r="C11" s="20" t="s">
        <v>85</v>
      </c>
      <c r="D11" s="46">
        <v>43558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43558</v>
      </c>
      <c r="O11" s="47">
        <f t="shared" si="1"/>
        <v>21.341499265066144</v>
      </c>
      <c r="P11" s="9"/>
    </row>
    <row r="12" spans="1:133">
      <c r="A12" s="12"/>
      <c r="B12" s="25">
        <v>316</v>
      </c>
      <c r="C12" s="20" t="s">
        <v>86</v>
      </c>
      <c r="D12" s="46">
        <v>6109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6109</v>
      </c>
      <c r="O12" s="47">
        <f t="shared" si="1"/>
        <v>2.993140617344439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187059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187059</v>
      </c>
      <c r="O13" s="45">
        <f t="shared" si="1"/>
        <v>91.650661440470358</v>
      </c>
      <c r="P13" s="10"/>
    </row>
    <row r="14" spans="1:133">
      <c r="A14" s="12"/>
      <c r="B14" s="25">
        <v>322</v>
      </c>
      <c r="C14" s="20" t="s">
        <v>0</v>
      </c>
      <c r="D14" s="46">
        <v>51710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51710</v>
      </c>
      <c r="O14" s="47">
        <f t="shared" si="1"/>
        <v>25.33561979421852</v>
      </c>
      <c r="P14" s="9"/>
    </row>
    <row r="15" spans="1:133">
      <c r="A15" s="12"/>
      <c r="B15" s="25">
        <v>323.10000000000002</v>
      </c>
      <c r="C15" s="20" t="s">
        <v>17</v>
      </c>
      <c r="D15" s="46">
        <v>112869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112869</v>
      </c>
      <c r="O15" s="47">
        <f t="shared" si="1"/>
        <v>55.300832925036744</v>
      </c>
      <c r="P15" s="9"/>
    </row>
    <row r="16" spans="1:133">
      <c r="A16" s="12"/>
      <c r="B16" s="25">
        <v>323.7</v>
      </c>
      <c r="C16" s="20" t="s">
        <v>18</v>
      </c>
      <c r="D16" s="46">
        <v>21720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21720</v>
      </c>
      <c r="O16" s="47">
        <f t="shared" si="1"/>
        <v>10.641842234198922</v>
      </c>
      <c r="P16" s="9"/>
    </row>
    <row r="17" spans="1:16">
      <c r="A17" s="12"/>
      <c r="B17" s="25">
        <v>329</v>
      </c>
      <c r="C17" s="20" t="s">
        <v>19</v>
      </c>
      <c r="D17" s="46">
        <v>760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760</v>
      </c>
      <c r="O17" s="47">
        <f t="shared" si="1"/>
        <v>0.37236648701616853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SUM(D19:D26)</f>
        <v>298963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298963</v>
      </c>
      <c r="O18" s="45">
        <f t="shared" si="1"/>
        <v>146.47868691817737</v>
      </c>
      <c r="P18" s="10"/>
    </row>
    <row r="19" spans="1:16">
      <c r="A19" s="12"/>
      <c r="B19" s="25">
        <v>331.2</v>
      </c>
      <c r="C19" s="20" t="s">
        <v>20</v>
      </c>
      <c r="D19" s="46">
        <v>69450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69450</v>
      </c>
      <c r="O19" s="47">
        <f t="shared" si="1"/>
        <v>34.027437530622244</v>
      </c>
      <c r="P19" s="9"/>
    </row>
    <row r="20" spans="1:16">
      <c r="A20" s="12"/>
      <c r="B20" s="25">
        <v>334.2</v>
      </c>
      <c r="C20" s="20" t="s">
        <v>78</v>
      </c>
      <c r="D20" s="46">
        <v>8681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8681</v>
      </c>
      <c r="O20" s="47">
        <f t="shared" si="1"/>
        <v>4.2533072023517882</v>
      </c>
      <c r="P20" s="9"/>
    </row>
    <row r="21" spans="1:16">
      <c r="A21" s="12"/>
      <c r="B21" s="25">
        <v>335.12</v>
      </c>
      <c r="C21" s="20" t="s">
        <v>87</v>
      </c>
      <c r="D21" s="46">
        <v>66543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66543</v>
      </c>
      <c r="O21" s="47">
        <f t="shared" si="1"/>
        <v>32.603135717785399</v>
      </c>
      <c r="P21" s="9"/>
    </row>
    <row r="22" spans="1:16">
      <c r="A22" s="12"/>
      <c r="B22" s="25">
        <v>335.14</v>
      </c>
      <c r="C22" s="20" t="s">
        <v>88</v>
      </c>
      <c r="D22" s="46">
        <v>1479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1479</v>
      </c>
      <c r="O22" s="47">
        <f t="shared" si="1"/>
        <v>0.72464478196962279</v>
      </c>
      <c r="P22" s="9"/>
    </row>
    <row r="23" spans="1:16">
      <c r="A23" s="12"/>
      <c r="B23" s="25">
        <v>335.15</v>
      </c>
      <c r="C23" s="20" t="s">
        <v>89</v>
      </c>
      <c r="D23" s="46">
        <v>804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804</v>
      </c>
      <c r="O23" s="47">
        <f t="shared" si="1"/>
        <v>0.39392454679078881</v>
      </c>
      <c r="P23" s="9"/>
    </row>
    <row r="24" spans="1:16">
      <c r="A24" s="12"/>
      <c r="B24" s="25">
        <v>335.18</v>
      </c>
      <c r="C24" s="20" t="s">
        <v>90</v>
      </c>
      <c r="D24" s="46">
        <v>116376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116376</v>
      </c>
      <c r="O24" s="47">
        <f t="shared" si="1"/>
        <v>57.019108280254777</v>
      </c>
      <c r="P24" s="9"/>
    </row>
    <row r="25" spans="1:16">
      <c r="A25" s="12"/>
      <c r="B25" s="25">
        <v>337.1</v>
      </c>
      <c r="C25" s="20" t="s">
        <v>29</v>
      </c>
      <c r="D25" s="46">
        <v>32403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32403</v>
      </c>
      <c r="O25" s="47">
        <f t="shared" si="1"/>
        <v>15.876041156295933</v>
      </c>
      <c r="P25" s="9"/>
    </row>
    <row r="26" spans="1:16">
      <c r="A26" s="12"/>
      <c r="B26" s="25">
        <v>338</v>
      </c>
      <c r="C26" s="20" t="s">
        <v>31</v>
      </c>
      <c r="D26" s="46">
        <v>3227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3227</v>
      </c>
      <c r="O26" s="47">
        <f t="shared" si="1"/>
        <v>1.5810877021068104</v>
      </c>
      <c r="P26" s="9"/>
    </row>
    <row r="27" spans="1:16" ht="15.75">
      <c r="A27" s="29" t="s">
        <v>36</v>
      </c>
      <c r="B27" s="30"/>
      <c r="C27" s="31"/>
      <c r="D27" s="32">
        <f t="shared" ref="D27:M27" si="6">SUM(D28:D31)</f>
        <v>250734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250734</v>
      </c>
      <c r="O27" s="45">
        <f t="shared" si="1"/>
        <v>122.84860362567369</v>
      </c>
      <c r="P27" s="10"/>
    </row>
    <row r="28" spans="1:16">
      <c r="A28" s="12"/>
      <c r="B28" s="25">
        <v>341.3</v>
      </c>
      <c r="C28" s="20" t="s">
        <v>91</v>
      </c>
      <c r="D28" s="46">
        <v>3806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3806</v>
      </c>
      <c r="O28" s="47">
        <f t="shared" si="1"/>
        <v>1.8647721705046545</v>
      </c>
      <c r="P28" s="9"/>
    </row>
    <row r="29" spans="1:16">
      <c r="A29" s="12"/>
      <c r="B29" s="25">
        <v>343.4</v>
      </c>
      <c r="C29" s="20" t="s">
        <v>43</v>
      </c>
      <c r="D29" s="46">
        <v>198810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198810</v>
      </c>
      <c r="O29" s="47">
        <f t="shared" si="1"/>
        <v>97.408133268005884</v>
      </c>
      <c r="P29" s="9"/>
    </row>
    <row r="30" spans="1:16">
      <c r="A30" s="12"/>
      <c r="B30" s="25">
        <v>344.9</v>
      </c>
      <c r="C30" s="20" t="s">
        <v>92</v>
      </c>
      <c r="D30" s="46">
        <v>48043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48043</v>
      </c>
      <c r="O30" s="47">
        <f t="shared" si="1"/>
        <v>23.538951494365506</v>
      </c>
      <c r="P30" s="9"/>
    </row>
    <row r="31" spans="1:16">
      <c r="A31" s="12"/>
      <c r="B31" s="25">
        <v>346.4</v>
      </c>
      <c r="C31" s="20" t="s">
        <v>80</v>
      </c>
      <c r="D31" s="46">
        <v>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</v>
      </c>
      <c r="O31" s="47">
        <f t="shared" si="1"/>
        <v>3.6746692797648209E-2</v>
      </c>
      <c r="P31" s="9"/>
    </row>
    <row r="32" spans="1:16" ht="15.75">
      <c r="A32" s="29" t="s">
        <v>37</v>
      </c>
      <c r="B32" s="30"/>
      <c r="C32" s="31"/>
      <c r="D32" s="32">
        <f t="shared" ref="D32:M32" si="7">SUM(D33:D33)</f>
        <v>2813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2813</v>
      </c>
      <c r="O32" s="45">
        <f t="shared" si="1"/>
        <v>1.3782459578637922</v>
      </c>
      <c r="P32" s="10"/>
    </row>
    <row r="33" spans="1:119">
      <c r="A33" s="13"/>
      <c r="B33" s="39">
        <v>351.2</v>
      </c>
      <c r="C33" s="21" t="s">
        <v>47</v>
      </c>
      <c r="D33" s="46">
        <v>2813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2813</v>
      </c>
      <c r="O33" s="47">
        <f t="shared" si="1"/>
        <v>1.3782459578637922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SUM(D35:D36)</f>
        <v>18312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18312</v>
      </c>
      <c r="O34" s="45">
        <f t="shared" si="1"/>
        <v>8.9720725134737869</v>
      </c>
      <c r="P34" s="10"/>
    </row>
    <row r="35" spans="1:119">
      <c r="A35" s="12"/>
      <c r="B35" s="25">
        <v>361.1</v>
      </c>
      <c r="C35" s="20" t="s">
        <v>48</v>
      </c>
      <c r="D35" s="46">
        <v>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61</v>
      </c>
      <c r="O35" s="47">
        <f t="shared" si="1"/>
        <v>2.9887310142087214E-2</v>
      </c>
      <c r="P35" s="9"/>
    </row>
    <row r="36" spans="1:119" ht="15.75" thickBot="1">
      <c r="A36" s="12"/>
      <c r="B36" s="25">
        <v>362</v>
      </c>
      <c r="C36" s="20" t="s">
        <v>49</v>
      </c>
      <c r="D36" s="46">
        <v>18251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18251</v>
      </c>
      <c r="O36" s="47">
        <f t="shared" si="1"/>
        <v>8.9421852033317002</v>
      </c>
      <c r="P36" s="9"/>
    </row>
    <row r="37" spans="1:119" ht="16.5" thickBot="1">
      <c r="A37" s="14" t="s">
        <v>45</v>
      </c>
      <c r="B37" s="23"/>
      <c r="C37" s="22"/>
      <c r="D37" s="15">
        <f>SUM(D5,D13,D18,D27,D32,D34)</f>
        <v>1624488</v>
      </c>
      <c r="E37" s="15">
        <f t="shared" ref="E37:M37" si="9">SUM(E5,E13,E18,E27,E32,E34)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1624488</v>
      </c>
      <c r="O37" s="38">
        <f t="shared" si="1"/>
        <v>795.92748652621265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111</v>
      </c>
      <c r="M39" s="118"/>
      <c r="N39" s="118"/>
      <c r="O39" s="43">
        <v>2041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819947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819947</v>
      </c>
      <c r="O5" s="33">
        <f t="shared" ref="O5:O40" si="1">(N5/O$42)</f>
        <v>410.58938407611419</v>
      </c>
      <c r="P5" s="6"/>
    </row>
    <row r="6" spans="1:133">
      <c r="A6" s="12"/>
      <c r="B6" s="25">
        <v>311</v>
      </c>
      <c r="C6" s="20" t="s">
        <v>2</v>
      </c>
      <c r="D6" s="46">
        <v>565279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565279</v>
      </c>
      <c r="O6" s="47">
        <f t="shared" si="1"/>
        <v>283.06409614421631</v>
      </c>
      <c r="P6" s="9"/>
    </row>
    <row r="7" spans="1:133">
      <c r="A7" s="12"/>
      <c r="B7" s="25">
        <v>312.41000000000003</v>
      </c>
      <c r="C7" s="20" t="s">
        <v>11</v>
      </c>
      <c r="D7" s="46">
        <v>24774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24774</v>
      </c>
      <c r="O7" s="47">
        <f t="shared" si="1"/>
        <v>12.405608412618928</v>
      </c>
      <c r="P7" s="9"/>
    </row>
    <row r="8" spans="1:133">
      <c r="A8" s="12"/>
      <c r="B8" s="25">
        <v>312.42</v>
      </c>
      <c r="C8" s="20" t="s">
        <v>10</v>
      </c>
      <c r="D8" s="46">
        <v>19407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19407</v>
      </c>
      <c r="O8" s="47">
        <f t="shared" si="1"/>
        <v>9.7180771156735108</v>
      </c>
      <c r="P8" s="9"/>
    </row>
    <row r="9" spans="1:133">
      <c r="A9" s="12"/>
      <c r="B9" s="25">
        <v>314.10000000000002</v>
      </c>
      <c r="C9" s="20" t="s">
        <v>12</v>
      </c>
      <c r="D9" s="46">
        <v>155660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155660</v>
      </c>
      <c r="O9" s="47">
        <f t="shared" si="1"/>
        <v>77.946920380570859</v>
      </c>
      <c r="P9" s="9"/>
    </row>
    <row r="10" spans="1:133">
      <c r="A10" s="12"/>
      <c r="B10" s="25">
        <v>314.8</v>
      </c>
      <c r="C10" s="20" t="s">
        <v>13</v>
      </c>
      <c r="D10" s="46">
        <v>2896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2896</v>
      </c>
      <c r="O10" s="47">
        <f t="shared" si="1"/>
        <v>1.4501752628943416</v>
      </c>
      <c r="P10" s="9"/>
    </row>
    <row r="11" spans="1:133">
      <c r="A11" s="12"/>
      <c r="B11" s="25">
        <v>315</v>
      </c>
      <c r="C11" s="20" t="s">
        <v>85</v>
      </c>
      <c r="D11" s="46">
        <v>44928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44928</v>
      </c>
      <c r="O11" s="47">
        <f t="shared" si="1"/>
        <v>22.497746619929895</v>
      </c>
      <c r="P11" s="9"/>
    </row>
    <row r="12" spans="1:133">
      <c r="A12" s="12"/>
      <c r="B12" s="25">
        <v>316</v>
      </c>
      <c r="C12" s="20" t="s">
        <v>86</v>
      </c>
      <c r="D12" s="46">
        <v>7003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7003</v>
      </c>
      <c r="O12" s="47">
        <f t="shared" si="1"/>
        <v>3.5067601402103157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182004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0" si="4">SUM(D13:M13)</f>
        <v>182004</v>
      </c>
      <c r="O13" s="45">
        <f t="shared" si="1"/>
        <v>91.138708062093144</v>
      </c>
      <c r="P13" s="10"/>
    </row>
    <row r="14" spans="1:133">
      <c r="A14" s="12"/>
      <c r="B14" s="25">
        <v>322</v>
      </c>
      <c r="C14" s="20" t="s">
        <v>0</v>
      </c>
      <c r="D14" s="46">
        <v>53664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53664</v>
      </c>
      <c r="O14" s="47">
        <f t="shared" si="1"/>
        <v>26.87230846269404</v>
      </c>
      <c r="P14" s="9"/>
    </row>
    <row r="15" spans="1:133">
      <c r="A15" s="12"/>
      <c r="B15" s="25">
        <v>323.10000000000002</v>
      </c>
      <c r="C15" s="20" t="s">
        <v>17</v>
      </c>
      <c r="D15" s="46">
        <v>107075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107075</v>
      </c>
      <c r="O15" s="47">
        <f t="shared" si="1"/>
        <v>53.617926890335504</v>
      </c>
      <c r="P15" s="9"/>
    </row>
    <row r="16" spans="1:133">
      <c r="A16" s="12"/>
      <c r="B16" s="25">
        <v>323.7</v>
      </c>
      <c r="C16" s="20" t="s">
        <v>18</v>
      </c>
      <c r="D16" s="46">
        <v>20447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20447</v>
      </c>
      <c r="O16" s="47">
        <f t="shared" si="1"/>
        <v>10.238858287431146</v>
      </c>
      <c r="P16" s="9"/>
    </row>
    <row r="17" spans="1:16">
      <c r="A17" s="12"/>
      <c r="B17" s="25">
        <v>329</v>
      </c>
      <c r="C17" s="20" t="s">
        <v>19</v>
      </c>
      <c r="D17" s="46">
        <v>818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818</v>
      </c>
      <c r="O17" s="47">
        <f t="shared" si="1"/>
        <v>0.40961442163244866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SUM(D19:D27)</f>
        <v>522059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522059</v>
      </c>
      <c r="O18" s="45">
        <f t="shared" si="1"/>
        <v>261.42163244867299</v>
      </c>
      <c r="P18" s="10"/>
    </row>
    <row r="19" spans="1:16">
      <c r="A19" s="12"/>
      <c r="B19" s="25">
        <v>331.2</v>
      </c>
      <c r="C19" s="20" t="s">
        <v>20</v>
      </c>
      <c r="D19" s="46">
        <v>265801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265801</v>
      </c>
      <c r="O19" s="47">
        <f t="shared" si="1"/>
        <v>133.10015022533801</v>
      </c>
      <c r="P19" s="9"/>
    </row>
    <row r="20" spans="1:16">
      <c r="A20" s="12"/>
      <c r="B20" s="25">
        <v>334.2</v>
      </c>
      <c r="C20" s="20" t="s">
        <v>78</v>
      </c>
      <c r="D20" s="46">
        <v>33205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33205</v>
      </c>
      <c r="O20" s="47">
        <f t="shared" si="1"/>
        <v>16.627441161742613</v>
      </c>
      <c r="P20" s="9"/>
    </row>
    <row r="21" spans="1:16">
      <c r="A21" s="12"/>
      <c r="B21" s="25">
        <v>334.7</v>
      </c>
      <c r="C21" s="20" t="s">
        <v>107</v>
      </c>
      <c r="D21" s="46">
        <v>40500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40500</v>
      </c>
      <c r="O21" s="47">
        <f t="shared" si="1"/>
        <v>20.28042063094642</v>
      </c>
      <c r="P21" s="9"/>
    </row>
    <row r="22" spans="1:16">
      <c r="A22" s="12"/>
      <c r="B22" s="25">
        <v>335.12</v>
      </c>
      <c r="C22" s="20" t="s">
        <v>87</v>
      </c>
      <c r="D22" s="46">
        <v>63230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63230</v>
      </c>
      <c r="O22" s="47">
        <f t="shared" si="1"/>
        <v>31.662493740610916</v>
      </c>
      <c r="P22" s="9"/>
    </row>
    <row r="23" spans="1:16">
      <c r="A23" s="12"/>
      <c r="B23" s="25">
        <v>335.14</v>
      </c>
      <c r="C23" s="20" t="s">
        <v>88</v>
      </c>
      <c r="D23" s="46">
        <v>1530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1530</v>
      </c>
      <c r="O23" s="47">
        <f t="shared" si="1"/>
        <v>0.76614922383575368</v>
      </c>
      <c r="P23" s="9"/>
    </row>
    <row r="24" spans="1:16">
      <c r="A24" s="12"/>
      <c r="B24" s="25">
        <v>335.15</v>
      </c>
      <c r="C24" s="20" t="s">
        <v>89</v>
      </c>
      <c r="D24" s="46">
        <v>804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804</v>
      </c>
      <c r="O24" s="47">
        <f t="shared" si="1"/>
        <v>0.40260390585878819</v>
      </c>
      <c r="P24" s="9"/>
    </row>
    <row r="25" spans="1:16">
      <c r="A25" s="12"/>
      <c r="B25" s="25">
        <v>335.18</v>
      </c>
      <c r="C25" s="20" t="s">
        <v>90</v>
      </c>
      <c r="D25" s="46">
        <v>114180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114180</v>
      </c>
      <c r="O25" s="47">
        <f t="shared" si="1"/>
        <v>57.175763645468201</v>
      </c>
      <c r="P25" s="9"/>
    </row>
    <row r="26" spans="1:16">
      <c r="A26" s="12"/>
      <c r="B26" s="25">
        <v>337.7</v>
      </c>
      <c r="C26" s="20" t="s">
        <v>30</v>
      </c>
      <c r="D26" s="46">
        <v>1183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1183</v>
      </c>
      <c r="O26" s="47">
        <f t="shared" si="1"/>
        <v>0.59238858287431151</v>
      </c>
      <c r="P26" s="9"/>
    </row>
    <row r="27" spans="1:16">
      <c r="A27" s="12"/>
      <c r="B27" s="25">
        <v>338</v>
      </c>
      <c r="C27" s="20" t="s">
        <v>31</v>
      </c>
      <c r="D27" s="46">
        <v>1626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1626</v>
      </c>
      <c r="O27" s="47">
        <f t="shared" si="1"/>
        <v>0.81422133199799696</v>
      </c>
      <c r="P27" s="9"/>
    </row>
    <row r="28" spans="1:16" ht="15.75">
      <c r="A28" s="29" t="s">
        <v>36</v>
      </c>
      <c r="B28" s="30"/>
      <c r="C28" s="31"/>
      <c r="D28" s="32">
        <f t="shared" ref="D28:M28" si="6">SUM(D29:D32)</f>
        <v>247883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247883</v>
      </c>
      <c r="O28" s="45">
        <f t="shared" si="1"/>
        <v>124.12769153730596</v>
      </c>
      <c r="P28" s="10"/>
    </row>
    <row r="29" spans="1:16">
      <c r="A29" s="12"/>
      <c r="B29" s="25">
        <v>341.3</v>
      </c>
      <c r="C29" s="20" t="s">
        <v>91</v>
      </c>
      <c r="D29" s="46">
        <v>4216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4216</v>
      </c>
      <c r="O29" s="47">
        <f t="shared" si="1"/>
        <v>2.1111667501251876</v>
      </c>
      <c r="P29" s="9"/>
    </row>
    <row r="30" spans="1:16">
      <c r="A30" s="12"/>
      <c r="B30" s="25">
        <v>343.4</v>
      </c>
      <c r="C30" s="20" t="s">
        <v>43</v>
      </c>
      <c r="D30" s="46">
        <v>195576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195576</v>
      </c>
      <c r="O30" s="47">
        <f t="shared" si="1"/>
        <v>97.93490235353029</v>
      </c>
      <c r="P30" s="9"/>
    </row>
    <row r="31" spans="1:16">
      <c r="A31" s="12"/>
      <c r="B31" s="25">
        <v>344.9</v>
      </c>
      <c r="C31" s="20" t="s">
        <v>92</v>
      </c>
      <c r="D31" s="46">
        <v>47931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47931</v>
      </c>
      <c r="O31" s="47">
        <f t="shared" si="1"/>
        <v>24.001502253380071</v>
      </c>
      <c r="P31" s="9"/>
    </row>
    <row r="32" spans="1:16">
      <c r="A32" s="12"/>
      <c r="B32" s="25">
        <v>346.4</v>
      </c>
      <c r="C32" s="20" t="s">
        <v>80</v>
      </c>
      <c r="D32" s="46">
        <v>160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160</v>
      </c>
      <c r="O32" s="47">
        <f t="shared" si="1"/>
        <v>8.0120180270405614E-2</v>
      </c>
      <c r="P32" s="9"/>
    </row>
    <row r="33" spans="1:119" ht="15.75">
      <c r="A33" s="29" t="s">
        <v>37</v>
      </c>
      <c r="B33" s="30"/>
      <c r="C33" s="31"/>
      <c r="D33" s="32">
        <f t="shared" ref="D33:M33" si="7">SUM(D34:D34)</f>
        <v>2524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2524</v>
      </c>
      <c r="O33" s="45">
        <f t="shared" si="1"/>
        <v>1.2638958437656485</v>
      </c>
      <c r="P33" s="10"/>
    </row>
    <row r="34" spans="1:119">
      <c r="A34" s="13"/>
      <c r="B34" s="39">
        <v>351.2</v>
      </c>
      <c r="C34" s="21" t="s">
        <v>47</v>
      </c>
      <c r="D34" s="46">
        <v>2524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2524</v>
      </c>
      <c r="O34" s="47">
        <f t="shared" si="1"/>
        <v>1.2638958437656485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SUM(D36:D37)</f>
        <v>19734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19734</v>
      </c>
      <c r="O35" s="45">
        <f t="shared" si="1"/>
        <v>9.8818227341011511</v>
      </c>
      <c r="P35" s="10"/>
    </row>
    <row r="36" spans="1:119">
      <c r="A36" s="12"/>
      <c r="B36" s="25">
        <v>361.1</v>
      </c>
      <c r="C36" s="20" t="s">
        <v>48</v>
      </c>
      <c r="D36" s="46">
        <v>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43</v>
      </c>
      <c r="O36" s="47">
        <f t="shared" si="1"/>
        <v>2.1532298447671506E-2</v>
      </c>
      <c r="P36" s="9"/>
    </row>
    <row r="37" spans="1:119">
      <c r="A37" s="12"/>
      <c r="B37" s="25">
        <v>362</v>
      </c>
      <c r="C37" s="20" t="s">
        <v>49</v>
      </c>
      <c r="D37" s="46">
        <v>19691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19691</v>
      </c>
      <c r="O37" s="47">
        <f t="shared" si="1"/>
        <v>9.8602904356534804</v>
      </c>
      <c r="P37" s="9"/>
    </row>
    <row r="38" spans="1:119" ht="15.75">
      <c r="A38" s="29" t="s">
        <v>38</v>
      </c>
      <c r="B38" s="30"/>
      <c r="C38" s="31"/>
      <c r="D38" s="32">
        <f t="shared" ref="D38:M38" si="9">SUM(D39:D39)</f>
        <v>197500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197500</v>
      </c>
      <c r="O38" s="45">
        <f t="shared" si="1"/>
        <v>98.89834752128192</v>
      </c>
      <c r="P38" s="9"/>
    </row>
    <row r="39" spans="1:119" ht="15.75" thickBot="1">
      <c r="A39" s="12"/>
      <c r="B39" s="25">
        <v>384</v>
      </c>
      <c r="C39" s="20" t="s">
        <v>108</v>
      </c>
      <c r="D39" s="46">
        <v>197500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197500</v>
      </c>
      <c r="O39" s="47">
        <f t="shared" si="1"/>
        <v>98.89834752128192</v>
      </c>
      <c r="P39" s="9"/>
    </row>
    <row r="40" spans="1:119" ht="16.5" thickBot="1">
      <c r="A40" s="14" t="s">
        <v>45</v>
      </c>
      <c r="B40" s="23"/>
      <c r="C40" s="22"/>
      <c r="D40" s="15">
        <f t="shared" ref="D40:M40" si="10">SUM(D5,D13,D18,D28,D33,D35,D38)</f>
        <v>1991651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1991651</v>
      </c>
      <c r="O40" s="38">
        <f t="shared" si="1"/>
        <v>997.32148222333501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109</v>
      </c>
      <c r="M42" s="118"/>
      <c r="N42" s="118"/>
      <c r="O42" s="43">
        <v>1997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66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766627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766627</v>
      </c>
      <c r="O5" s="33">
        <f t="shared" ref="O5:O38" si="1">(N5/O$40)</f>
        <v>384.46690070210633</v>
      </c>
      <c r="P5" s="6"/>
    </row>
    <row r="6" spans="1:133">
      <c r="A6" s="12"/>
      <c r="B6" s="25">
        <v>311</v>
      </c>
      <c r="C6" s="20" t="s">
        <v>2</v>
      </c>
      <c r="D6" s="46">
        <v>524908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524908</v>
      </c>
      <c r="O6" s="47">
        <f t="shared" si="1"/>
        <v>263.24373119358074</v>
      </c>
      <c r="P6" s="9"/>
    </row>
    <row r="7" spans="1:133">
      <c r="A7" s="12"/>
      <c r="B7" s="25">
        <v>312.41000000000003</v>
      </c>
      <c r="C7" s="20" t="s">
        <v>11</v>
      </c>
      <c r="D7" s="46">
        <v>23763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23763</v>
      </c>
      <c r="O7" s="47">
        <f t="shared" si="1"/>
        <v>11.917251755265797</v>
      </c>
      <c r="P7" s="9"/>
    </row>
    <row r="8" spans="1:133">
      <c r="A8" s="12"/>
      <c r="B8" s="25">
        <v>312.42</v>
      </c>
      <c r="C8" s="20" t="s">
        <v>10</v>
      </c>
      <c r="D8" s="46">
        <v>18672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18672</v>
      </c>
      <c r="O8" s="47">
        <f t="shared" si="1"/>
        <v>9.3640922768304922</v>
      </c>
      <c r="P8" s="9"/>
    </row>
    <row r="9" spans="1:133">
      <c r="A9" s="12"/>
      <c r="B9" s="25">
        <v>314.10000000000002</v>
      </c>
      <c r="C9" s="20" t="s">
        <v>12</v>
      </c>
      <c r="D9" s="46">
        <v>147609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147609</v>
      </c>
      <c r="O9" s="47">
        <f t="shared" si="1"/>
        <v>74.026579739217652</v>
      </c>
      <c r="P9" s="9"/>
    </row>
    <row r="10" spans="1:133">
      <c r="A10" s="12"/>
      <c r="B10" s="25">
        <v>314.8</v>
      </c>
      <c r="C10" s="20" t="s">
        <v>13</v>
      </c>
      <c r="D10" s="46">
        <v>2618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2618</v>
      </c>
      <c r="O10" s="47">
        <f t="shared" si="1"/>
        <v>1.3129388164493481</v>
      </c>
      <c r="P10" s="9"/>
    </row>
    <row r="11" spans="1:133">
      <c r="A11" s="12"/>
      <c r="B11" s="25">
        <v>315</v>
      </c>
      <c r="C11" s="20" t="s">
        <v>85</v>
      </c>
      <c r="D11" s="46">
        <v>41570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41570</v>
      </c>
      <c r="O11" s="47">
        <f t="shared" si="1"/>
        <v>20.847542627883652</v>
      </c>
      <c r="P11" s="9"/>
    </row>
    <row r="12" spans="1:133">
      <c r="A12" s="12"/>
      <c r="B12" s="25">
        <v>316</v>
      </c>
      <c r="C12" s="20" t="s">
        <v>86</v>
      </c>
      <c r="D12" s="46">
        <v>7487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7487</v>
      </c>
      <c r="O12" s="47">
        <f t="shared" si="1"/>
        <v>3.7547642928786358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153911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8" si="4">SUM(D13:M13)</f>
        <v>153911</v>
      </c>
      <c r="O13" s="45">
        <f t="shared" si="1"/>
        <v>77.187061183550654</v>
      </c>
      <c r="P13" s="10"/>
    </row>
    <row r="14" spans="1:133">
      <c r="A14" s="12"/>
      <c r="B14" s="25">
        <v>322</v>
      </c>
      <c r="C14" s="20" t="s">
        <v>0</v>
      </c>
      <c r="D14" s="46">
        <v>33756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33756</v>
      </c>
      <c r="O14" s="47">
        <f t="shared" si="1"/>
        <v>16.928786359077233</v>
      </c>
      <c r="P14" s="9"/>
    </row>
    <row r="15" spans="1:133">
      <c r="A15" s="12"/>
      <c r="B15" s="25">
        <v>323.10000000000002</v>
      </c>
      <c r="C15" s="20" t="s">
        <v>17</v>
      </c>
      <c r="D15" s="46">
        <v>99574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99574</v>
      </c>
      <c r="O15" s="47">
        <f t="shared" si="1"/>
        <v>49.936810431293878</v>
      </c>
      <c r="P15" s="9"/>
    </row>
    <row r="16" spans="1:133">
      <c r="A16" s="12"/>
      <c r="B16" s="25">
        <v>323.7</v>
      </c>
      <c r="C16" s="20" t="s">
        <v>18</v>
      </c>
      <c r="D16" s="46">
        <v>19991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19991</v>
      </c>
      <c r="O16" s="47">
        <f t="shared" si="1"/>
        <v>10.025576730190572</v>
      </c>
      <c r="P16" s="9"/>
    </row>
    <row r="17" spans="1:16">
      <c r="A17" s="12"/>
      <c r="B17" s="25">
        <v>329</v>
      </c>
      <c r="C17" s="20" t="s">
        <v>19</v>
      </c>
      <c r="D17" s="46">
        <v>590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590</v>
      </c>
      <c r="O17" s="47">
        <f t="shared" si="1"/>
        <v>0.2958876629889669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170378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170378</v>
      </c>
      <c r="O18" s="45">
        <f t="shared" si="1"/>
        <v>85.445336008024071</v>
      </c>
      <c r="P18" s="10"/>
    </row>
    <row r="19" spans="1:16">
      <c r="A19" s="12"/>
      <c r="B19" s="25">
        <v>331.5</v>
      </c>
      <c r="C19" s="20" t="s">
        <v>68</v>
      </c>
      <c r="D19" s="46">
        <v>1819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1819</v>
      </c>
      <c r="O19" s="47">
        <f t="shared" si="1"/>
        <v>0.9122367101303912</v>
      </c>
      <c r="P19" s="9"/>
    </row>
    <row r="20" spans="1:16">
      <c r="A20" s="12"/>
      <c r="B20" s="25">
        <v>334.5</v>
      </c>
      <c r="C20" s="20" t="s">
        <v>104</v>
      </c>
      <c r="D20" s="46">
        <v>160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</v>
      </c>
      <c r="O20" s="47">
        <f t="shared" si="1"/>
        <v>8.0240722166499495E-2</v>
      </c>
      <c r="P20" s="9"/>
    </row>
    <row r="21" spans="1:16">
      <c r="A21" s="12"/>
      <c r="B21" s="25">
        <v>335.12</v>
      </c>
      <c r="C21" s="20" t="s">
        <v>87</v>
      </c>
      <c r="D21" s="46">
        <v>58971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58971</v>
      </c>
      <c r="O21" s="47">
        <f t="shared" si="1"/>
        <v>29.574222668004012</v>
      </c>
      <c r="P21" s="9"/>
    </row>
    <row r="22" spans="1:16">
      <c r="A22" s="12"/>
      <c r="B22" s="25">
        <v>335.14</v>
      </c>
      <c r="C22" s="20" t="s">
        <v>88</v>
      </c>
      <c r="D22" s="46">
        <v>1780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1780</v>
      </c>
      <c r="O22" s="47">
        <f t="shared" si="1"/>
        <v>0.89267803410230695</v>
      </c>
      <c r="P22" s="9"/>
    </row>
    <row r="23" spans="1:16">
      <c r="A23" s="12"/>
      <c r="B23" s="25">
        <v>335.15</v>
      </c>
      <c r="C23" s="20" t="s">
        <v>89</v>
      </c>
      <c r="D23" s="46">
        <v>829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829</v>
      </c>
      <c r="O23" s="47">
        <f t="shared" si="1"/>
        <v>0.41574724172517552</v>
      </c>
      <c r="P23" s="9"/>
    </row>
    <row r="24" spans="1:16">
      <c r="A24" s="12"/>
      <c r="B24" s="25">
        <v>335.18</v>
      </c>
      <c r="C24" s="20" t="s">
        <v>90</v>
      </c>
      <c r="D24" s="46">
        <v>105022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105022</v>
      </c>
      <c r="O24" s="47">
        <f t="shared" si="1"/>
        <v>52.669007021063187</v>
      </c>
      <c r="P24" s="9"/>
    </row>
    <row r="25" spans="1:16">
      <c r="A25" s="12"/>
      <c r="B25" s="25">
        <v>338</v>
      </c>
      <c r="C25" s="20" t="s">
        <v>31</v>
      </c>
      <c r="D25" s="46">
        <v>1797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1797</v>
      </c>
      <c r="O25" s="47">
        <f t="shared" si="1"/>
        <v>0.90120361083249745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SUM(D27:D30)</f>
        <v>247013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247013</v>
      </c>
      <c r="O26" s="45">
        <f t="shared" si="1"/>
        <v>123.87813440320963</v>
      </c>
      <c r="P26" s="10"/>
    </row>
    <row r="27" spans="1:16">
      <c r="A27" s="12"/>
      <c r="B27" s="25">
        <v>341.3</v>
      </c>
      <c r="C27" s="20" t="s">
        <v>91</v>
      </c>
      <c r="D27" s="46">
        <v>2217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2217</v>
      </c>
      <c r="O27" s="47">
        <f t="shared" si="1"/>
        <v>1.1118355065195586</v>
      </c>
      <c r="P27" s="9"/>
    </row>
    <row r="28" spans="1:16">
      <c r="A28" s="12"/>
      <c r="B28" s="25">
        <v>343.4</v>
      </c>
      <c r="C28" s="20" t="s">
        <v>43</v>
      </c>
      <c r="D28" s="46">
        <v>196965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196965</v>
      </c>
      <c r="O28" s="47">
        <f t="shared" si="1"/>
        <v>98.778836509528588</v>
      </c>
      <c r="P28" s="9"/>
    </row>
    <row r="29" spans="1:16">
      <c r="A29" s="12"/>
      <c r="B29" s="25">
        <v>344.9</v>
      </c>
      <c r="C29" s="20" t="s">
        <v>92</v>
      </c>
      <c r="D29" s="46">
        <v>47824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47824</v>
      </c>
      <c r="O29" s="47">
        <f t="shared" si="1"/>
        <v>23.983951855566701</v>
      </c>
      <c r="P29" s="9"/>
    </row>
    <row r="30" spans="1:16">
      <c r="A30" s="12"/>
      <c r="B30" s="25">
        <v>346.4</v>
      </c>
      <c r="C30" s="20" t="s">
        <v>80</v>
      </c>
      <c r="D30" s="46">
        <v>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</v>
      </c>
      <c r="O30" s="47">
        <f t="shared" si="1"/>
        <v>3.5105315947843532E-3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SUM(D32:D33)</f>
        <v>1347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1347</v>
      </c>
      <c r="O31" s="45">
        <f t="shared" si="1"/>
        <v>0.6755265797392177</v>
      </c>
      <c r="P31" s="10"/>
    </row>
    <row r="32" spans="1:16">
      <c r="A32" s="13"/>
      <c r="B32" s="39">
        <v>351.2</v>
      </c>
      <c r="C32" s="21" t="s">
        <v>47</v>
      </c>
      <c r="D32" s="46">
        <v>947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947</v>
      </c>
      <c r="O32" s="47">
        <f t="shared" si="1"/>
        <v>0.47492477432296892</v>
      </c>
      <c r="P32" s="9"/>
    </row>
    <row r="33" spans="1:119">
      <c r="A33" s="13"/>
      <c r="B33" s="39">
        <v>354</v>
      </c>
      <c r="C33" s="21" t="s">
        <v>101</v>
      </c>
      <c r="D33" s="46">
        <v>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400</v>
      </c>
      <c r="O33" s="47">
        <f t="shared" si="1"/>
        <v>0.20060180541624875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SUM(D35:D37)</f>
        <v>38678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38678</v>
      </c>
      <c r="O34" s="45">
        <f t="shared" si="1"/>
        <v>19.397191574724172</v>
      </c>
      <c r="P34" s="10"/>
    </row>
    <row r="35" spans="1:119">
      <c r="A35" s="12"/>
      <c r="B35" s="25">
        <v>361.1</v>
      </c>
      <c r="C35" s="20" t="s">
        <v>48</v>
      </c>
      <c r="D35" s="46">
        <v>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61</v>
      </c>
      <c r="O35" s="47">
        <f t="shared" si="1"/>
        <v>3.0591775325977934E-2</v>
      </c>
      <c r="P35" s="9"/>
    </row>
    <row r="36" spans="1:119">
      <c r="A36" s="12"/>
      <c r="B36" s="25">
        <v>362</v>
      </c>
      <c r="C36" s="20" t="s">
        <v>49</v>
      </c>
      <c r="D36" s="46">
        <v>38251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38251</v>
      </c>
      <c r="O36" s="47">
        <f t="shared" si="1"/>
        <v>19.183049147442325</v>
      </c>
      <c r="P36" s="9"/>
    </row>
    <row r="37" spans="1:119" ht="15.75" thickBot="1">
      <c r="A37" s="12"/>
      <c r="B37" s="25">
        <v>369.9</v>
      </c>
      <c r="C37" s="20" t="s">
        <v>51</v>
      </c>
      <c r="D37" s="46">
        <v>366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366</v>
      </c>
      <c r="O37" s="47">
        <f t="shared" si="1"/>
        <v>0.18355065195586762</v>
      </c>
      <c r="P37" s="9"/>
    </row>
    <row r="38" spans="1:119" ht="16.5" thickBot="1">
      <c r="A38" s="14" t="s">
        <v>45</v>
      </c>
      <c r="B38" s="23"/>
      <c r="C38" s="22"/>
      <c r="D38" s="15">
        <f>SUM(D5,D13,D18,D26,D31,D34)</f>
        <v>1377954</v>
      </c>
      <c r="E38" s="15">
        <f t="shared" ref="E38:M38" si="9">SUM(E5,E13,E18,E26,E31,E34)</f>
        <v>0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4"/>
        <v>1377954</v>
      </c>
      <c r="O38" s="38">
        <f t="shared" si="1"/>
        <v>691.05015045135406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105</v>
      </c>
      <c r="M40" s="118"/>
      <c r="N40" s="118"/>
      <c r="O40" s="43">
        <v>1994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66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742038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742038</v>
      </c>
      <c r="O5" s="33">
        <f t="shared" ref="O5:O35" si="1">(N5/O$37)</f>
        <v>376.28701825557812</v>
      </c>
      <c r="P5" s="6"/>
    </row>
    <row r="6" spans="1:133">
      <c r="A6" s="12"/>
      <c r="B6" s="25">
        <v>311</v>
      </c>
      <c r="C6" s="20" t="s">
        <v>2</v>
      </c>
      <c r="D6" s="46">
        <v>504716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504716</v>
      </c>
      <c r="O6" s="47">
        <f t="shared" si="1"/>
        <v>255.94117647058823</v>
      </c>
      <c r="P6" s="9"/>
    </row>
    <row r="7" spans="1:133">
      <c r="A7" s="12"/>
      <c r="B7" s="25">
        <v>312.41000000000003</v>
      </c>
      <c r="C7" s="20" t="s">
        <v>11</v>
      </c>
      <c r="D7" s="46">
        <v>22740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22740</v>
      </c>
      <c r="O7" s="47">
        <f t="shared" si="1"/>
        <v>11.531440162271805</v>
      </c>
      <c r="P7" s="9"/>
    </row>
    <row r="8" spans="1:133">
      <c r="A8" s="12"/>
      <c r="B8" s="25">
        <v>312.42</v>
      </c>
      <c r="C8" s="20" t="s">
        <v>10</v>
      </c>
      <c r="D8" s="46">
        <v>16905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16905</v>
      </c>
      <c r="O8" s="47">
        <f t="shared" si="1"/>
        <v>8.5725152129817452</v>
      </c>
      <c r="P8" s="9"/>
    </row>
    <row r="9" spans="1:133">
      <c r="A9" s="12"/>
      <c r="B9" s="25">
        <v>314.10000000000002</v>
      </c>
      <c r="C9" s="20" t="s">
        <v>12</v>
      </c>
      <c r="D9" s="46">
        <v>146199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146199</v>
      </c>
      <c r="O9" s="47">
        <f t="shared" si="1"/>
        <v>74.137423935091277</v>
      </c>
      <c r="P9" s="9"/>
    </row>
    <row r="10" spans="1:133">
      <c r="A10" s="12"/>
      <c r="B10" s="25">
        <v>314.8</v>
      </c>
      <c r="C10" s="20" t="s">
        <v>13</v>
      </c>
      <c r="D10" s="46">
        <v>2507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2507</v>
      </c>
      <c r="O10" s="47">
        <f t="shared" si="1"/>
        <v>1.2712981744421907</v>
      </c>
      <c r="P10" s="9"/>
    </row>
    <row r="11" spans="1:133">
      <c r="A11" s="12"/>
      <c r="B11" s="25">
        <v>315</v>
      </c>
      <c r="C11" s="20" t="s">
        <v>85</v>
      </c>
      <c r="D11" s="46">
        <v>42073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42073</v>
      </c>
      <c r="O11" s="47">
        <f t="shared" si="1"/>
        <v>21.335192697768761</v>
      </c>
      <c r="P11" s="9"/>
    </row>
    <row r="12" spans="1:133">
      <c r="A12" s="12"/>
      <c r="B12" s="25">
        <v>316</v>
      </c>
      <c r="C12" s="20" t="s">
        <v>86</v>
      </c>
      <c r="D12" s="46">
        <v>6898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6898</v>
      </c>
      <c r="O12" s="47">
        <f t="shared" si="1"/>
        <v>3.497971602434077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150739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5" si="4">SUM(D13:M13)</f>
        <v>150739</v>
      </c>
      <c r="O13" s="45">
        <f t="shared" si="1"/>
        <v>76.439655172413794</v>
      </c>
      <c r="P13" s="10"/>
    </row>
    <row r="14" spans="1:133">
      <c r="A14" s="12"/>
      <c r="B14" s="25">
        <v>322</v>
      </c>
      <c r="C14" s="20" t="s">
        <v>0</v>
      </c>
      <c r="D14" s="46">
        <v>32853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32853</v>
      </c>
      <c r="O14" s="47">
        <f t="shared" si="1"/>
        <v>16.659736308316429</v>
      </c>
      <c r="P14" s="9"/>
    </row>
    <row r="15" spans="1:133">
      <c r="A15" s="12"/>
      <c r="B15" s="25">
        <v>323.10000000000002</v>
      </c>
      <c r="C15" s="20" t="s">
        <v>17</v>
      </c>
      <c r="D15" s="46">
        <v>96720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96720</v>
      </c>
      <c r="O15" s="47">
        <f t="shared" si="1"/>
        <v>49.046653144016226</v>
      </c>
      <c r="P15" s="9"/>
    </row>
    <row r="16" spans="1:133">
      <c r="A16" s="12"/>
      <c r="B16" s="25">
        <v>323.7</v>
      </c>
      <c r="C16" s="20" t="s">
        <v>18</v>
      </c>
      <c r="D16" s="46">
        <v>19991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19991</v>
      </c>
      <c r="O16" s="47">
        <f t="shared" si="1"/>
        <v>10.137423935091277</v>
      </c>
      <c r="P16" s="9"/>
    </row>
    <row r="17" spans="1:16">
      <c r="A17" s="12"/>
      <c r="B17" s="25">
        <v>329</v>
      </c>
      <c r="C17" s="20" t="s">
        <v>19</v>
      </c>
      <c r="D17" s="46">
        <v>1175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1175</v>
      </c>
      <c r="O17" s="47">
        <f t="shared" si="1"/>
        <v>0.59584178498985796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160716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160716</v>
      </c>
      <c r="O18" s="45">
        <f t="shared" si="1"/>
        <v>81.498985801217032</v>
      </c>
      <c r="P18" s="10"/>
    </row>
    <row r="19" spans="1:16">
      <c r="A19" s="12"/>
      <c r="B19" s="25">
        <v>335.12</v>
      </c>
      <c r="C19" s="20" t="s">
        <v>87</v>
      </c>
      <c r="D19" s="46">
        <v>54475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54475</v>
      </c>
      <c r="O19" s="47">
        <f t="shared" si="1"/>
        <v>27.624239350912777</v>
      </c>
      <c r="P19" s="9"/>
    </row>
    <row r="20" spans="1:16">
      <c r="A20" s="12"/>
      <c r="B20" s="25">
        <v>335.14</v>
      </c>
      <c r="C20" s="20" t="s">
        <v>88</v>
      </c>
      <c r="D20" s="46">
        <v>1415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1415</v>
      </c>
      <c r="O20" s="47">
        <f t="shared" si="1"/>
        <v>0.71754563894523327</v>
      </c>
      <c r="P20" s="9"/>
    </row>
    <row r="21" spans="1:16">
      <c r="A21" s="12"/>
      <c r="B21" s="25">
        <v>335.15</v>
      </c>
      <c r="C21" s="20" t="s">
        <v>89</v>
      </c>
      <c r="D21" s="46">
        <v>755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755</v>
      </c>
      <c r="O21" s="47">
        <f t="shared" si="1"/>
        <v>0.38286004056795131</v>
      </c>
      <c r="P21" s="9"/>
    </row>
    <row r="22" spans="1:16">
      <c r="A22" s="12"/>
      <c r="B22" s="25">
        <v>335.18</v>
      </c>
      <c r="C22" s="20" t="s">
        <v>90</v>
      </c>
      <c r="D22" s="46">
        <v>100452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100452</v>
      </c>
      <c r="O22" s="47">
        <f t="shared" si="1"/>
        <v>50.939148073022309</v>
      </c>
      <c r="P22" s="9"/>
    </row>
    <row r="23" spans="1:16">
      <c r="A23" s="12"/>
      <c r="B23" s="25">
        <v>338</v>
      </c>
      <c r="C23" s="20" t="s">
        <v>31</v>
      </c>
      <c r="D23" s="46">
        <v>3619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3619</v>
      </c>
      <c r="O23" s="47">
        <f t="shared" si="1"/>
        <v>1.8351926977687627</v>
      </c>
      <c r="P23" s="9"/>
    </row>
    <row r="24" spans="1:16" ht="15.75">
      <c r="A24" s="29" t="s">
        <v>36</v>
      </c>
      <c r="B24" s="30"/>
      <c r="C24" s="31"/>
      <c r="D24" s="32">
        <f t="shared" ref="D24:M24" si="6">SUM(D25:D27)</f>
        <v>253305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253305</v>
      </c>
      <c r="O24" s="45">
        <f t="shared" si="1"/>
        <v>128.45081135902637</v>
      </c>
      <c r="P24" s="10"/>
    </row>
    <row r="25" spans="1:16">
      <c r="A25" s="12"/>
      <c r="B25" s="25">
        <v>341.3</v>
      </c>
      <c r="C25" s="20" t="s">
        <v>91</v>
      </c>
      <c r="D25" s="46">
        <v>14905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14905</v>
      </c>
      <c r="O25" s="47">
        <f t="shared" si="1"/>
        <v>7.5583164300202839</v>
      </c>
      <c r="P25" s="9"/>
    </row>
    <row r="26" spans="1:16">
      <c r="A26" s="12"/>
      <c r="B26" s="25">
        <v>343.4</v>
      </c>
      <c r="C26" s="20" t="s">
        <v>43</v>
      </c>
      <c r="D26" s="46">
        <v>190681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190681</v>
      </c>
      <c r="O26" s="47">
        <f t="shared" si="1"/>
        <v>96.694219066937123</v>
      </c>
      <c r="P26" s="9"/>
    </row>
    <row r="27" spans="1:16">
      <c r="A27" s="12"/>
      <c r="B27" s="25">
        <v>344.9</v>
      </c>
      <c r="C27" s="20" t="s">
        <v>92</v>
      </c>
      <c r="D27" s="46">
        <v>47719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47719</v>
      </c>
      <c r="O27" s="47">
        <f t="shared" si="1"/>
        <v>24.198275862068964</v>
      </c>
      <c r="P27" s="9"/>
    </row>
    <row r="28" spans="1:16" ht="15.75">
      <c r="A28" s="29" t="s">
        <v>37</v>
      </c>
      <c r="B28" s="30"/>
      <c r="C28" s="31"/>
      <c r="D28" s="32">
        <f t="shared" ref="D28:M28" si="7">SUM(D29:D30)</f>
        <v>4542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4542</v>
      </c>
      <c r="O28" s="45">
        <f t="shared" si="1"/>
        <v>2.3032454361054766</v>
      </c>
      <c r="P28" s="10"/>
    </row>
    <row r="29" spans="1:16">
      <c r="A29" s="13"/>
      <c r="B29" s="39">
        <v>351.2</v>
      </c>
      <c r="C29" s="21" t="s">
        <v>47</v>
      </c>
      <c r="D29" s="46">
        <v>692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692</v>
      </c>
      <c r="O29" s="47">
        <f t="shared" si="1"/>
        <v>0.35091277890466532</v>
      </c>
      <c r="P29" s="9"/>
    </row>
    <row r="30" spans="1:16">
      <c r="A30" s="13"/>
      <c r="B30" s="39">
        <v>354</v>
      </c>
      <c r="C30" s="21" t="s">
        <v>101</v>
      </c>
      <c r="D30" s="46">
        <v>3850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3850</v>
      </c>
      <c r="O30" s="47">
        <f t="shared" si="1"/>
        <v>1.9523326572008113</v>
      </c>
      <c r="P30" s="9"/>
    </row>
    <row r="31" spans="1:16" ht="15.75">
      <c r="A31" s="29" t="s">
        <v>3</v>
      </c>
      <c r="B31" s="30"/>
      <c r="C31" s="31"/>
      <c r="D31" s="32">
        <f t="shared" ref="D31:M31" si="8">SUM(D32:D34)</f>
        <v>18578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18578</v>
      </c>
      <c r="O31" s="45">
        <f t="shared" si="1"/>
        <v>9.4208924949290065</v>
      </c>
      <c r="P31" s="10"/>
    </row>
    <row r="32" spans="1:16">
      <c r="A32" s="12"/>
      <c r="B32" s="25">
        <v>361.1</v>
      </c>
      <c r="C32" s="20" t="s">
        <v>48</v>
      </c>
      <c r="D32" s="46">
        <v>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73</v>
      </c>
      <c r="O32" s="47">
        <f t="shared" si="1"/>
        <v>3.7018255578093309E-2</v>
      </c>
      <c r="P32" s="9"/>
    </row>
    <row r="33" spans="1:119">
      <c r="A33" s="12"/>
      <c r="B33" s="25">
        <v>362</v>
      </c>
      <c r="C33" s="20" t="s">
        <v>49</v>
      </c>
      <c r="D33" s="46">
        <v>18250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18250</v>
      </c>
      <c r="O33" s="47">
        <f t="shared" si="1"/>
        <v>9.2545638945233257</v>
      </c>
      <c r="P33" s="9"/>
    </row>
    <row r="34" spans="1:119" ht="15.75" thickBot="1">
      <c r="A34" s="12"/>
      <c r="B34" s="25">
        <v>369.9</v>
      </c>
      <c r="C34" s="20" t="s">
        <v>51</v>
      </c>
      <c r="D34" s="46">
        <v>255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255</v>
      </c>
      <c r="O34" s="47">
        <f t="shared" si="1"/>
        <v>0.12931034482758622</v>
      </c>
      <c r="P34" s="9"/>
    </row>
    <row r="35" spans="1:119" ht="16.5" thickBot="1">
      <c r="A35" s="14" t="s">
        <v>45</v>
      </c>
      <c r="B35" s="23"/>
      <c r="C35" s="22"/>
      <c r="D35" s="15">
        <f>SUM(D5,D13,D18,D24,D28,D31)</f>
        <v>1329918</v>
      </c>
      <c r="E35" s="15">
        <f t="shared" ref="E35:M35" si="9">SUM(E5,E13,E18,E24,E28,E31)</f>
        <v>0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0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4"/>
        <v>1329918</v>
      </c>
      <c r="O35" s="38">
        <f t="shared" si="1"/>
        <v>674.40060851926978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102</v>
      </c>
      <c r="M37" s="118"/>
      <c r="N37" s="118"/>
      <c r="O37" s="43">
        <v>1972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66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32</v>
      </c>
      <c r="E3" s="129"/>
      <c r="F3" s="129"/>
      <c r="G3" s="129"/>
      <c r="H3" s="130"/>
      <c r="I3" s="128" t="s">
        <v>33</v>
      </c>
      <c r="J3" s="130"/>
      <c r="K3" s="128" t="s">
        <v>35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54</v>
      </c>
      <c r="F4" s="34" t="s">
        <v>55</v>
      </c>
      <c r="G4" s="34" t="s">
        <v>56</v>
      </c>
      <c r="H4" s="34" t="s">
        <v>5</v>
      </c>
      <c r="I4" s="34" t="s">
        <v>6</v>
      </c>
      <c r="J4" s="35" t="s">
        <v>57</v>
      </c>
      <c r="K4" s="35" t="s">
        <v>7</v>
      </c>
      <c r="L4" s="35" t="s">
        <v>8</v>
      </c>
      <c r="M4" s="35" t="s">
        <v>9</v>
      </c>
      <c r="N4" s="35" t="s">
        <v>34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710501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710501</v>
      </c>
      <c r="O5" s="33">
        <f t="shared" ref="O5:O37" si="1">(N5/O$39)</f>
        <v>380.15034777956129</v>
      </c>
      <c r="P5" s="6"/>
    </row>
    <row r="6" spans="1:133">
      <c r="A6" s="12"/>
      <c r="B6" s="25">
        <v>311</v>
      </c>
      <c r="C6" s="20" t="s">
        <v>2</v>
      </c>
      <c r="D6" s="46">
        <v>486993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486993</v>
      </c>
      <c r="O6" s="47">
        <f t="shared" si="1"/>
        <v>260.56340288924559</v>
      </c>
      <c r="P6" s="9"/>
    </row>
    <row r="7" spans="1:133">
      <c r="A7" s="12"/>
      <c r="B7" s="25">
        <v>312.41000000000003</v>
      </c>
      <c r="C7" s="20" t="s">
        <v>11</v>
      </c>
      <c r="D7" s="46">
        <v>20013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20013</v>
      </c>
      <c r="O7" s="47">
        <f t="shared" si="1"/>
        <v>10.707865168539326</v>
      </c>
      <c r="P7" s="9"/>
    </row>
    <row r="8" spans="1:133">
      <c r="A8" s="12"/>
      <c r="B8" s="25">
        <v>312.42</v>
      </c>
      <c r="C8" s="20" t="s">
        <v>10</v>
      </c>
      <c r="D8" s="46">
        <v>14834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14834</v>
      </c>
      <c r="O8" s="47">
        <f t="shared" si="1"/>
        <v>7.9368646334938466</v>
      </c>
      <c r="P8" s="9"/>
    </row>
    <row r="9" spans="1:133">
      <c r="A9" s="12"/>
      <c r="B9" s="25">
        <v>314.10000000000002</v>
      </c>
      <c r="C9" s="20" t="s">
        <v>12</v>
      </c>
      <c r="D9" s="46">
        <v>136944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136944</v>
      </c>
      <c r="O9" s="47">
        <f t="shared" si="1"/>
        <v>73.271268057784908</v>
      </c>
      <c r="P9" s="9"/>
    </row>
    <row r="10" spans="1:133">
      <c r="A10" s="12"/>
      <c r="B10" s="25">
        <v>314.8</v>
      </c>
      <c r="C10" s="20" t="s">
        <v>13</v>
      </c>
      <c r="D10" s="46">
        <v>2758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2758</v>
      </c>
      <c r="O10" s="47">
        <f t="shared" si="1"/>
        <v>1.4756554307116105</v>
      </c>
      <c r="P10" s="9"/>
    </row>
    <row r="11" spans="1:133">
      <c r="A11" s="12"/>
      <c r="B11" s="25">
        <v>315</v>
      </c>
      <c r="C11" s="20" t="s">
        <v>85</v>
      </c>
      <c r="D11" s="46">
        <v>44223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44223</v>
      </c>
      <c r="O11" s="47">
        <f t="shared" si="1"/>
        <v>23.66131621187801</v>
      </c>
      <c r="P11" s="9"/>
    </row>
    <row r="12" spans="1:133">
      <c r="A12" s="12"/>
      <c r="B12" s="25">
        <v>316</v>
      </c>
      <c r="C12" s="20" t="s">
        <v>86</v>
      </c>
      <c r="D12" s="46">
        <v>4736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4736</v>
      </c>
      <c r="O12" s="47">
        <f t="shared" si="1"/>
        <v>2.5339753879079723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141002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141002</v>
      </c>
      <c r="O13" s="45">
        <f t="shared" si="1"/>
        <v>75.44248261102193</v>
      </c>
      <c r="P13" s="10"/>
    </row>
    <row r="14" spans="1:133">
      <c r="A14" s="12"/>
      <c r="B14" s="25">
        <v>322</v>
      </c>
      <c r="C14" s="20" t="s">
        <v>0</v>
      </c>
      <c r="D14" s="46">
        <v>25645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25645</v>
      </c>
      <c r="O14" s="47">
        <f t="shared" si="1"/>
        <v>13.721241305510969</v>
      </c>
      <c r="P14" s="9"/>
    </row>
    <row r="15" spans="1:133">
      <c r="A15" s="12"/>
      <c r="B15" s="25">
        <v>323.10000000000002</v>
      </c>
      <c r="C15" s="20" t="s">
        <v>17</v>
      </c>
      <c r="D15" s="46">
        <v>94402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94402</v>
      </c>
      <c r="O15" s="47">
        <f t="shared" si="1"/>
        <v>50.509363295880149</v>
      </c>
      <c r="P15" s="9"/>
    </row>
    <row r="16" spans="1:133">
      <c r="A16" s="12"/>
      <c r="B16" s="25">
        <v>323.7</v>
      </c>
      <c r="C16" s="20" t="s">
        <v>18</v>
      </c>
      <c r="D16" s="46">
        <v>19626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19626</v>
      </c>
      <c r="O16" s="47">
        <f t="shared" si="1"/>
        <v>10.500802568218299</v>
      </c>
      <c r="P16" s="9"/>
    </row>
    <row r="17" spans="1:16">
      <c r="A17" s="12"/>
      <c r="B17" s="25">
        <v>329</v>
      </c>
      <c r="C17" s="20" t="s">
        <v>19</v>
      </c>
      <c r="D17" s="46">
        <v>1329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1329</v>
      </c>
      <c r="O17" s="47">
        <f t="shared" si="1"/>
        <v>0.7110754414125201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SUM(D19:D25)</f>
        <v>225057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225057</v>
      </c>
      <c r="O18" s="45">
        <f t="shared" si="1"/>
        <v>120.41573033707866</v>
      </c>
      <c r="P18" s="10"/>
    </row>
    <row r="19" spans="1:16">
      <c r="A19" s="12"/>
      <c r="B19" s="25">
        <v>331.7</v>
      </c>
      <c r="C19" s="20" t="s">
        <v>98</v>
      </c>
      <c r="D19" s="46">
        <v>10000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10000</v>
      </c>
      <c r="O19" s="47">
        <f t="shared" si="1"/>
        <v>5.3504547886570357</v>
      </c>
      <c r="P19" s="9"/>
    </row>
    <row r="20" spans="1:16">
      <c r="A20" s="12"/>
      <c r="B20" s="25">
        <v>335.12</v>
      </c>
      <c r="C20" s="20" t="s">
        <v>87</v>
      </c>
      <c r="D20" s="46">
        <v>52282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52282</v>
      </c>
      <c r="O20" s="47">
        <f t="shared" si="1"/>
        <v>27.973247726056716</v>
      </c>
      <c r="P20" s="9"/>
    </row>
    <row r="21" spans="1:16">
      <c r="A21" s="12"/>
      <c r="B21" s="25">
        <v>335.14</v>
      </c>
      <c r="C21" s="20" t="s">
        <v>88</v>
      </c>
      <c r="D21" s="46">
        <v>1793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1793</v>
      </c>
      <c r="O21" s="47">
        <f t="shared" si="1"/>
        <v>0.95933654360620657</v>
      </c>
      <c r="P21" s="9"/>
    </row>
    <row r="22" spans="1:16">
      <c r="A22" s="12"/>
      <c r="B22" s="25">
        <v>335.15</v>
      </c>
      <c r="C22" s="20" t="s">
        <v>89</v>
      </c>
      <c r="D22" s="46">
        <v>583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583</v>
      </c>
      <c r="O22" s="47">
        <f t="shared" si="1"/>
        <v>0.31193151417870518</v>
      </c>
      <c r="P22" s="9"/>
    </row>
    <row r="23" spans="1:16">
      <c r="A23" s="12"/>
      <c r="B23" s="25">
        <v>335.18</v>
      </c>
      <c r="C23" s="20" t="s">
        <v>90</v>
      </c>
      <c r="D23" s="46">
        <v>94823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94823</v>
      </c>
      <c r="O23" s="47">
        <f t="shared" si="1"/>
        <v>50.734617442482609</v>
      </c>
      <c r="P23" s="9"/>
    </row>
    <row r="24" spans="1:16">
      <c r="A24" s="12"/>
      <c r="B24" s="25">
        <v>337.7</v>
      </c>
      <c r="C24" s="20" t="s">
        <v>30</v>
      </c>
      <c r="D24" s="46">
        <v>63750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63750</v>
      </c>
      <c r="O24" s="47">
        <f t="shared" si="1"/>
        <v>34.109149277688601</v>
      </c>
      <c r="P24" s="9"/>
    </row>
    <row r="25" spans="1:16">
      <c r="A25" s="12"/>
      <c r="B25" s="25">
        <v>338</v>
      </c>
      <c r="C25" s="20" t="s">
        <v>31</v>
      </c>
      <c r="D25" s="46">
        <v>1826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1826</v>
      </c>
      <c r="O25" s="47">
        <f t="shared" si="1"/>
        <v>0.97699304440877477</v>
      </c>
      <c r="P25" s="9"/>
    </row>
    <row r="26" spans="1:16" ht="15.75">
      <c r="A26" s="29" t="s">
        <v>36</v>
      </c>
      <c r="B26" s="30"/>
      <c r="C26" s="31"/>
      <c r="D26" s="32">
        <f t="shared" ref="D26:M26" si="6">SUM(D27:D30)</f>
        <v>242513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242513</v>
      </c>
      <c r="O26" s="45">
        <f t="shared" si="1"/>
        <v>129.75548421615838</v>
      </c>
      <c r="P26" s="10"/>
    </row>
    <row r="27" spans="1:16">
      <c r="A27" s="12"/>
      <c r="B27" s="25">
        <v>341.3</v>
      </c>
      <c r="C27" s="20" t="s">
        <v>91</v>
      </c>
      <c r="D27" s="46">
        <v>5177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5177</v>
      </c>
      <c r="O27" s="47">
        <f t="shared" si="1"/>
        <v>2.7699304440877475</v>
      </c>
      <c r="P27" s="9"/>
    </row>
    <row r="28" spans="1:16">
      <c r="A28" s="12"/>
      <c r="B28" s="25">
        <v>342.1</v>
      </c>
      <c r="C28" s="20" t="s">
        <v>41</v>
      </c>
      <c r="D28" s="46">
        <v>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</v>
      </c>
      <c r="O28" s="47">
        <f t="shared" si="1"/>
        <v>3.7453183520599251E-3</v>
      </c>
      <c r="P28" s="9"/>
    </row>
    <row r="29" spans="1:16">
      <c r="A29" s="12"/>
      <c r="B29" s="25">
        <v>343.4</v>
      </c>
      <c r="C29" s="20" t="s">
        <v>43</v>
      </c>
      <c r="D29" s="46">
        <v>189712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189712</v>
      </c>
      <c r="O29" s="47">
        <f t="shared" si="1"/>
        <v>101.50454788657036</v>
      </c>
      <c r="P29" s="9"/>
    </row>
    <row r="30" spans="1:16">
      <c r="A30" s="12"/>
      <c r="B30" s="25">
        <v>344.9</v>
      </c>
      <c r="C30" s="20" t="s">
        <v>92</v>
      </c>
      <c r="D30" s="46">
        <v>47617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47617</v>
      </c>
      <c r="O30" s="47">
        <f t="shared" si="1"/>
        <v>25.477260567148207</v>
      </c>
      <c r="P30" s="9"/>
    </row>
    <row r="31" spans="1:16" ht="15.75">
      <c r="A31" s="29" t="s">
        <v>37</v>
      </c>
      <c r="B31" s="30"/>
      <c r="C31" s="31"/>
      <c r="D31" s="32">
        <f t="shared" ref="D31:M31" si="7">SUM(D32:D32)</f>
        <v>901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901</v>
      </c>
      <c r="O31" s="45">
        <f t="shared" si="1"/>
        <v>0.48207597645799893</v>
      </c>
      <c r="P31" s="10"/>
    </row>
    <row r="32" spans="1:16">
      <c r="A32" s="13"/>
      <c r="B32" s="39">
        <v>351.2</v>
      </c>
      <c r="C32" s="21" t="s">
        <v>47</v>
      </c>
      <c r="D32" s="46">
        <v>901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901</v>
      </c>
      <c r="O32" s="47">
        <f t="shared" si="1"/>
        <v>0.48207597645799893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SUM(D34:D36)</f>
        <v>16101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16101</v>
      </c>
      <c r="O33" s="45">
        <f t="shared" si="1"/>
        <v>8.6147672552166927</v>
      </c>
      <c r="P33" s="10"/>
    </row>
    <row r="34" spans="1:119">
      <c r="A34" s="12"/>
      <c r="B34" s="25">
        <v>361.1</v>
      </c>
      <c r="C34" s="20" t="s">
        <v>48</v>
      </c>
      <c r="D34" s="46">
        <v>162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162</v>
      </c>
      <c r="O34" s="47">
        <f t="shared" si="1"/>
        <v>8.6677367576243974E-2</v>
      </c>
      <c r="P34" s="9"/>
    </row>
    <row r="35" spans="1:119">
      <c r="A35" s="12"/>
      <c r="B35" s="25">
        <v>362</v>
      </c>
      <c r="C35" s="20" t="s">
        <v>49</v>
      </c>
      <c r="D35" s="46">
        <v>15870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15870</v>
      </c>
      <c r="O35" s="47">
        <f t="shared" si="1"/>
        <v>8.4911717495987151</v>
      </c>
      <c r="P35" s="9"/>
    </row>
    <row r="36" spans="1:119" ht="15.75" thickBot="1">
      <c r="A36" s="12"/>
      <c r="B36" s="25">
        <v>369.9</v>
      </c>
      <c r="C36" s="20" t="s">
        <v>51</v>
      </c>
      <c r="D36" s="46">
        <v>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69</v>
      </c>
      <c r="O36" s="47">
        <f t="shared" si="1"/>
        <v>3.691813804173355E-2</v>
      </c>
      <c r="P36" s="9"/>
    </row>
    <row r="37" spans="1:119" ht="16.5" thickBot="1">
      <c r="A37" s="14" t="s">
        <v>45</v>
      </c>
      <c r="B37" s="23"/>
      <c r="C37" s="22"/>
      <c r="D37" s="15">
        <f>SUM(D5,D13,D18,D26,D31,D33)</f>
        <v>1336075</v>
      </c>
      <c r="E37" s="15">
        <f t="shared" ref="E37:M37" si="9">SUM(E5,E13,E18,E26,E31,E33)</f>
        <v>0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0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4"/>
        <v>1336075</v>
      </c>
      <c r="O37" s="38">
        <f t="shared" si="1"/>
        <v>714.86088817549489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99</v>
      </c>
      <c r="M39" s="118"/>
      <c r="N39" s="118"/>
      <c r="O39" s="43">
        <v>1869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66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2025-04-22T00:21:14Z</cp:lastPrinted>
  <dcterms:created xsi:type="dcterms:W3CDTF">2000-08-31T21:26:31Z</dcterms:created>
  <dcterms:modified xsi:type="dcterms:W3CDTF">2025-04-22T00:21:21Z</dcterms:modified>
</cp:coreProperties>
</file>