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2" documentId="11_D77CE92CF074DA219C602C13E0096FAC2B41C023" xr6:coauthVersionLast="47" xr6:coauthVersionMax="47" xr10:uidLastSave="{7F8AA35F-45DC-45E6-B4AF-4595723CB25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'2008'!$A$1:$O$32</definedName>
    <definedName name="_xlnm.Print_Area" localSheetId="14">'2009'!$A$1:$O$34</definedName>
    <definedName name="_xlnm.Print_Area" localSheetId="13">'2010'!$A$1:$O$34</definedName>
    <definedName name="_xlnm.Print_Area" localSheetId="12">'2011'!$A$1:$O$33</definedName>
    <definedName name="_xlnm.Print_Area" localSheetId="11">'2012'!$A$1:$O$32</definedName>
    <definedName name="_xlnm.Print_Area" localSheetId="10">'2013'!$A$1:$O$33</definedName>
    <definedName name="_xlnm.Print_Area" localSheetId="9">'2014'!$A$1:$O$33</definedName>
    <definedName name="_xlnm.Print_Area" localSheetId="8">'2015'!$A$1:$O$32</definedName>
    <definedName name="_xlnm.Print_Area" localSheetId="7">'2016'!$A$1:$O$30</definedName>
    <definedName name="_xlnm.Print_Area" localSheetId="6">'2017'!$A$1:$O$30</definedName>
    <definedName name="_xlnm.Print_Area" localSheetId="5">'2018'!$A$1:$O$31</definedName>
    <definedName name="_xlnm.Print_Area" localSheetId="4">'2019'!$A$1:$O$30</definedName>
    <definedName name="_xlnm.Print_Area" localSheetId="3">'2020'!$A$1:$O$30</definedName>
    <definedName name="_xlnm.Print_Area" localSheetId="2">'2021'!$A$1:$P$29</definedName>
    <definedName name="_xlnm.Print_Area" localSheetId="1">'2022'!$A$1:$P$29</definedName>
    <definedName name="_xlnm.Print_Area" localSheetId="0">'2023'!$A$1:$P$27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9" l="1"/>
  <c r="P18" i="49" s="1"/>
  <c r="O7" i="49"/>
  <c r="P7" i="49" s="1"/>
  <c r="O20" i="49"/>
  <c r="P20" i="49" s="1"/>
  <c r="O16" i="49"/>
  <c r="P16" i="49" s="1"/>
  <c r="O12" i="49"/>
  <c r="P12" i="49" s="1"/>
  <c r="O5" i="49"/>
  <c r="P5" i="49" s="1"/>
  <c r="O23" i="48"/>
  <c r="P23" i="48" s="1"/>
  <c r="O20" i="48"/>
  <c r="P20" i="48" s="1"/>
  <c r="O18" i="48"/>
  <c r="P18" i="48" s="1"/>
  <c r="O16" i="48"/>
  <c r="P16" i="48" s="1"/>
  <c r="O12" i="48"/>
  <c r="P12" i="48" s="1"/>
  <c r="M25" i="48"/>
  <c r="E25" i="48"/>
  <c r="L25" i="48"/>
  <c r="H25" i="48"/>
  <c r="N25" i="48"/>
  <c r="J25" i="48"/>
  <c r="K25" i="48"/>
  <c r="O7" i="48"/>
  <c r="P7" i="48" s="1"/>
  <c r="D25" i="48"/>
  <c r="G25" i="48"/>
  <c r="I25" i="48"/>
  <c r="O5" i="48"/>
  <c r="P5" i="48" s="1"/>
  <c r="F25" i="48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N20" i="47"/>
  <c r="M20" i="47"/>
  <c r="L20" i="47"/>
  <c r="K20" i="47"/>
  <c r="J20" i="47"/>
  <c r="I20" i="47"/>
  <c r="H20" i="47"/>
  <c r="H25" i="47" s="1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/>
  <c r="O13" i="47"/>
  <c r="P13" i="47"/>
  <c r="N12" i="47"/>
  <c r="M12" i="47"/>
  <c r="L12" i="47"/>
  <c r="K12" i="47"/>
  <c r="K25" i="47" s="1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H5" i="47"/>
  <c r="G5" i="47"/>
  <c r="F5" i="47"/>
  <c r="F25" i="47" s="1"/>
  <c r="E5" i="47"/>
  <c r="D5" i="47"/>
  <c r="N25" i="45"/>
  <c r="O25" i="45"/>
  <c r="M24" i="45"/>
  <c r="L24" i="45"/>
  <c r="K24" i="45"/>
  <c r="J24" i="45"/>
  <c r="N24" i="45" s="1"/>
  <c r="O24" i="45" s="1"/>
  <c r="I24" i="45"/>
  <c r="H24" i="45"/>
  <c r="G24" i="45"/>
  <c r="F24" i="45"/>
  <c r="E24" i="45"/>
  <c r="D24" i="45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M17" i="45"/>
  <c r="L17" i="45"/>
  <c r="K17" i="45"/>
  <c r="J17" i="45"/>
  <c r="I17" i="45"/>
  <c r="I26" i="45" s="1"/>
  <c r="H17" i="45"/>
  <c r="H26" i="45" s="1"/>
  <c r="G17" i="45"/>
  <c r="F17" i="45"/>
  <c r="E17" i="45"/>
  <c r="D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D26" i="45" s="1"/>
  <c r="N12" i="45"/>
  <c r="O12" i="45" s="1"/>
  <c r="N11" i="45"/>
  <c r="O11" i="45" s="1"/>
  <c r="N10" i="45"/>
  <c r="O10" i="45"/>
  <c r="N9" i="45"/>
  <c r="O9" i="45"/>
  <c r="M8" i="45"/>
  <c r="L8" i="45"/>
  <c r="K8" i="45"/>
  <c r="J8" i="45"/>
  <c r="J26" i="45" s="1"/>
  <c r="I8" i="45"/>
  <c r="H8" i="45"/>
  <c r="G8" i="45"/>
  <c r="F8" i="45"/>
  <c r="E8" i="45"/>
  <c r="D8" i="45"/>
  <c r="N7" i="45"/>
  <c r="O7" i="45"/>
  <c r="N6" i="45"/>
  <c r="O6" i="45"/>
  <c r="M5" i="45"/>
  <c r="M26" i="45" s="1"/>
  <c r="L5" i="45"/>
  <c r="K5" i="45"/>
  <c r="J5" i="45"/>
  <c r="I5" i="45"/>
  <c r="H5" i="45"/>
  <c r="G5" i="45"/>
  <c r="F5" i="45"/>
  <c r="E5" i="45"/>
  <c r="D5" i="45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M8" i="44"/>
  <c r="L8" i="44"/>
  <c r="L26" i="44" s="1"/>
  <c r="K8" i="44"/>
  <c r="K26" i="44" s="1"/>
  <c r="J8" i="44"/>
  <c r="J26" i="44" s="1"/>
  <c r="I8" i="44"/>
  <c r="H8" i="44"/>
  <c r="G8" i="44"/>
  <c r="F8" i="44"/>
  <c r="E8" i="44"/>
  <c r="D8" i="44"/>
  <c r="N7" i="44"/>
  <c r="O7" i="44"/>
  <c r="N6" i="44"/>
  <c r="O6" i="44" s="1"/>
  <c r="M5" i="44"/>
  <c r="L5" i="44"/>
  <c r="K5" i="44"/>
  <c r="J5" i="44"/>
  <c r="I5" i="44"/>
  <c r="H5" i="44"/>
  <c r="G5" i="44"/>
  <c r="G26" i="44" s="1"/>
  <c r="F5" i="44"/>
  <c r="F26" i="44" s="1"/>
  <c r="E5" i="44"/>
  <c r="D5" i="44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N19" i="43" s="1"/>
  <c r="O19" i="43" s="1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N17" i="43" s="1"/>
  <c r="O17" i="43" s="1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D27" i="43" s="1"/>
  <c r="N12" i="43"/>
  <c r="O12" i="43" s="1"/>
  <c r="N11" i="43"/>
  <c r="O11" i="43" s="1"/>
  <c r="N10" i="43"/>
  <c r="O10" i="43" s="1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M27" i="43" s="1"/>
  <c r="L5" i="43"/>
  <c r="L27" i="43" s="1"/>
  <c r="K5" i="43"/>
  <c r="J5" i="43"/>
  <c r="J27" i="43" s="1"/>
  <c r="I5" i="43"/>
  <c r="I27" i="43" s="1"/>
  <c r="H5" i="43"/>
  <c r="H27" i="43" s="1"/>
  <c r="G5" i="43"/>
  <c r="F5" i="43"/>
  <c r="E5" i="43"/>
  <c r="D5" i="43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N19" i="42" s="1"/>
  <c r="O19" i="42" s="1"/>
  <c r="H19" i="42"/>
  <c r="G19" i="42"/>
  <c r="F19" i="42"/>
  <c r="E19" i="42"/>
  <c r="D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/>
  <c r="M13" i="42"/>
  <c r="L13" i="42"/>
  <c r="L26" i="42" s="1"/>
  <c r="K13" i="42"/>
  <c r="K26" i="42" s="1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M8" i="42"/>
  <c r="L8" i="42"/>
  <c r="K8" i="42"/>
  <c r="J8" i="42"/>
  <c r="I8" i="42"/>
  <c r="H8" i="42"/>
  <c r="H26" i="42" s="1"/>
  <c r="G8" i="42"/>
  <c r="G26" i="42" s="1"/>
  <c r="F8" i="42"/>
  <c r="F26" i="42" s="1"/>
  <c r="E8" i="42"/>
  <c r="D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D26" i="42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M8" i="41"/>
  <c r="M26" i="41" s="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L5" i="41"/>
  <c r="K5" i="41"/>
  <c r="J5" i="41"/>
  <c r="I5" i="41"/>
  <c r="H5" i="41"/>
  <c r="H26" i="41" s="1"/>
  <c r="G5" i="41"/>
  <c r="G26" i="41" s="1"/>
  <c r="F5" i="41"/>
  <c r="F26" i="41" s="1"/>
  <c r="E5" i="41"/>
  <c r="E26" i="41" s="1"/>
  <c r="D5" i="41"/>
  <c r="D26" i="41" s="1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M18" i="40"/>
  <c r="L18" i="40"/>
  <c r="L28" i="40" s="1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I28" i="40" s="1"/>
  <c r="H13" i="40"/>
  <c r="H28" i="40" s="1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M8" i="40"/>
  <c r="L8" i="40"/>
  <c r="K8" i="40"/>
  <c r="J8" i="40"/>
  <c r="I8" i="40"/>
  <c r="H8" i="40"/>
  <c r="G8" i="40"/>
  <c r="F8" i="40"/>
  <c r="E8" i="40"/>
  <c r="D8" i="40"/>
  <c r="N8" i="40" s="1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M8" i="39"/>
  <c r="L8" i="39"/>
  <c r="K8" i="39"/>
  <c r="J8" i="39"/>
  <c r="I8" i="39"/>
  <c r="H8" i="39"/>
  <c r="G8" i="39"/>
  <c r="F8" i="39"/>
  <c r="E8" i="39"/>
  <c r="D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M18" i="38"/>
  <c r="L18" i="38"/>
  <c r="L29" i="38" s="1"/>
  <c r="K18" i="38"/>
  <c r="N18" i="38" s="1"/>
  <c r="O18" i="38" s="1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F29" i="38" s="1"/>
  <c r="E13" i="38"/>
  <c r="D13" i="38"/>
  <c r="N12" i="38"/>
  <c r="O12" i="38" s="1"/>
  <c r="N11" i="38"/>
  <c r="O11" i="38" s="1"/>
  <c r="N10" i="38"/>
  <c r="O10" i="38"/>
  <c r="N9" i="38"/>
  <c r="O9" i="38" s="1"/>
  <c r="M8" i="38"/>
  <c r="L8" i="38"/>
  <c r="K8" i="38"/>
  <c r="J8" i="38"/>
  <c r="I8" i="38"/>
  <c r="H8" i="38"/>
  <c r="G8" i="38"/>
  <c r="F8" i="38"/>
  <c r="E8" i="38"/>
  <c r="D8" i="38"/>
  <c r="D29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M21" i="37"/>
  <c r="L21" i="37"/>
  <c r="L28" i="37" s="1"/>
  <c r="K21" i="37"/>
  <c r="J21" i="37"/>
  <c r="I21" i="37"/>
  <c r="H21" i="37"/>
  <c r="G21" i="37"/>
  <c r="F21" i="37"/>
  <c r="E21" i="37"/>
  <c r="D21" i="37"/>
  <c r="N20" i="37"/>
  <c r="O20" i="37"/>
  <c r="N19" i="37"/>
  <c r="O19" i="37"/>
  <c r="M18" i="37"/>
  <c r="L18" i="37"/>
  <c r="K18" i="37"/>
  <c r="J18" i="37"/>
  <c r="I18" i="37"/>
  <c r="H18" i="37"/>
  <c r="H28" i="37" s="1"/>
  <c r="G18" i="37"/>
  <c r="F18" i="37"/>
  <c r="E18" i="37"/>
  <c r="D18" i="37"/>
  <c r="N17" i="37"/>
  <c r="O17" i="37" s="1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/>
  <c r="N10" i="37"/>
  <c r="O10" i="37" s="1"/>
  <c r="N9" i="37"/>
  <c r="O9" i="37" s="1"/>
  <c r="M8" i="37"/>
  <c r="L8" i="37"/>
  <c r="K8" i="37"/>
  <c r="J8" i="37"/>
  <c r="I8" i="37"/>
  <c r="H8" i="37"/>
  <c r="G8" i="37"/>
  <c r="F8" i="37"/>
  <c r="E8" i="37"/>
  <c r="D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28" i="37" s="1"/>
  <c r="D5" i="37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 s="1"/>
  <c r="M21" i="36"/>
  <c r="L21" i="36"/>
  <c r="K21" i="36"/>
  <c r="J21" i="36"/>
  <c r="J28" i="36" s="1"/>
  <c r="I21" i="36"/>
  <c r="H21" i="36"/>
  <c r="G21" i="36"/>
  <c r="F21" i="36"/>
  <c r="E21" i="36"/>
  <c r="D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/>
  <c r="N10" i="36"/>
  <c r="O10" i="36"/>
  <c r="N9" i="36"/>
  <c r="O9" i="36" s="1"/>
  <c r="M8" i="36"/>
  <c r="L8" i="36"/>
  <c r="K8" i="36"/>
  <c r="J8" i="36"/>
  <c r="I8" i="36"/>
  <c r="H8" i="36"/>
  <c r="G8" i="36"/>
  <c r="F8" i="36"/>
  <c r="E8" i="36"/>
  <c r="D8" i="36"/>
  <c r="N8" i="36" s="1"/>
  <c r="O8" i="36" s="1"/>
  <c r="N7" i="36"/>
  <c r="O7" i="36" s="1"/>
  <c r="N6" i="36"/>
  <c r="O6" i="36" s="1"/>
  <c r="M5" i="36"/>
  <c r="L5" i="36"/>
  <c r="K5" i="36"/>
  <c r="J5" i="36"/>
  <c r="I5" i="36"/>
  <c r="I28" i="36" s="1"/>
  <c r="H5" i="36"/>
  <c r="G5" i="36"/>
  <c r="G28" i="36" s="1"/>
  <c r="F5" i="36"/>
  <c r="E5" i="36"/>
  <c r="D5" i="36"/>
  <c r="D28" i="36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M23" i="35"/>
  <c r="L23" i="35"/>
  <c r="K23" i="35"/>
  <c r="J23" i="35"/>
  <c r="I23" i="35"/>
  <c r="I29" i="35" s="1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 s="1"/>
  <c r="M18" i="35"/>
  <c r="L18" i="35"/>
  <c r="N18" i="35" s="1"/>
  <c r="O18" i="35" s="1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H29" i="35" s="1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M8" i="35"/>
  <c r="L8" i="35"/>
  <c r="K8" i="35"/>
  <c r="J8" i="35"/>
  <c r="I8" i="35"/>
  <c r="H8" i="35"/>
  <c r="G8" i="35"/>
  <c r="F8" i="35"/>
  <c r="F29" i="35" s="1"/>
  <c r="E8" i="35"/>
  <c r="D8" i="35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M8" i="34"/>
  <c r="L8" i="34"/>
  <c r="K8" i="34"/>
  <c r="J8" i="34"/>
  <c r="I8" i="34"/>
  <c r="H8" i="34"/>
  <c r="G8" i="34"/>
  <c r="F8" i="34"/>
  <c r="E8" i="34"/>
  <c r="D8" i="34"/>
  <c r="N7" i="34"/>
  <c r="O7" i="34" s="1"/>
  <c r="N6" i="34"/>
  <c r="O6" i="34" s="1"/>
  <c r="M5" i="34"/>
  <c r="L5" i="34"/>
  <c r="K5" i="34"/>
  <c r="K30" i="34" s="1"/>
  <c r="J5" i="34"/>
  <c r="J30" i="34" s="1"/>
  <c r="I5" i="34"/>
  <c r="I30" i="34" s="1"/>
  <c r="H5" i="34"/>
  <c r="G5" i="34"/>
  <c r="F5" i="34"/>
  <c r="E5" i="34"/>
  <c r="D5" i="34"/>
  <c r="N29" i="33"/>
  <c r="O29" i="33" s="1"/>
  <c r="N20" i="33"/>
  <c r="O20" i="33"/>
  <c r="N21" i="33"/>
  <c r="O21" i="33" s="1"/>
  <c r="N14" i="33"/>
  <c r="O14" i="33" s="1"/>
  <c r="N15" i="33"/>
  <c r="O15" i="33" s="1"/>
  <c r="N16" i="33"/>
  <c r="O16" i="33" s="1"/>
  <c r="N17" i="33"/>
  <c r="O17" i="33" s="1"/>
  <c r="N18" i="33"/>
  <c r="O18" i="33"/>
  <c r="E19" i="33"/>
  <c r="F19" i="33"/>
  <c r="G19" i="33"/>
  <c r="H19" i="33"/>
  <c r="I19" i="33"/>
  <c r="J19" i="33"/>
  <c r="K19" i="33"/>
  <c r="L19" i="33"/>
  <c r="M19" i="33"/>
  <c r="D19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8" i="33"/>
  <c r="F8" i="33"/>
  <c r="G8" i="33"/>
  <c r="H8" i="33"/>
  <c r="I8" i="33"/>
  <c r="J8" i="33"/>
  <c r="K8" i="33"/>
  <c r="L8" i="33"/>
  <c r="M8" i="33"/>
  <c r="D8" i="33"/>
  <c r="E5" i="33"/>
  <c r="F5" i="33"/>
  <c r="G5" i="33"/>
  <c r="G30" i="33" s="1"/>
  <c r="H5" i="33"/>
  <c r="I5" i="33"/>
  <c r="J5" i="33"/>
  <c r="K5" i="33"/>
  <c r="L5" i="33"/>
  <c r="M5" i="33"/>
  <c r="D5" i="33"/>
  <c r="E28" i="33"/>
  <c r="F28" i="33"/>
  <c r="G28" i="33"/>
  <c r="H28" i="33"/>
  <c r="I28" i="33"/>
  <c r="J28" i="33"/>
  <c r="K28" i="33"/>
  <c r="L28" i="33"/>
  <c r="M28" i="33"/>
  <c r="D28" i="33"/>
  <c r="N27" i="33"/>
  <c r="O27" i="33" s="1"/>
  <c r="N26" i="33"/>
  <c r="O26" i="33" s="1"/>
  <c r="E25" i="33"/>
  <c r="F25" i="33"/>
  <c r="G25" i="33"/>
  <c r="H25" i="33"/>
  <c r="I25" i="33"/>
  <c r="J25" i="33"/>
  <c r="K25" i="33"/>
  <c r="L25" i="33"/>
  <c r="L30" i="33" s="1"/>
  <c r="M25" i="33"/>
  <c r="D25" i="33"/>
  <c r="E22" i="33"/>
  <c r="F22" i="33"/>
  <c r="G22" i="33"/>
  <c r="H22" i="33"/>
  <c r="I22" i="33"/>
  <c r="J22" i="33"/>
  <c r="K22" i="33"/>
  <c r="L22" i="33"/>
  <c r="M22" i="33"/>
  <c r="D22" i="33"/>
  <c r="N23" i="33"/>
  <c r="O23" i="33"/>
  <c r="N24" i="33"/>
  <c r="O24" i="33"/>
  <c r="N9" i="33"/>
  <c r="O9" i="33"/>
  <c r="N10" i="33"/>
  <c r="O10" i="33" s="1"/>
  <c r="N11" i="33"/>
  <c r="O11" i="33" s="1"/>
  <c r="N12" i="33"/>
  <c r="O12" i="33"/>
  <c r="N7" i="33"/>
  <c r="O7" i="33"/>
  <c r="N6" i="33"/>
  <c r="O6" i="33" s="1"/>
  <c r="E26" i="42"/>
  <c r="M25" i="47"/>
  <c r="I25" i="47"/>
  <c r="N25" i="47"/>
  <c r="O23" i="49" l="1"/>
  <c r="P23" i="49" s="1"/>
  <c r="F30" i="33"/>
  <c r="M26" i="44"/>
  <c r="G26" i="45"/>
  <c r="M29" i="35"/>
  <c r="H29" i="39"/>
  <c r="N13" i="41"/>
  <c r="O13" i="41" s="1"/>
  <c r="N25" i="33"/>
  <c r="O25" i="33" s="1"/>
  <c r="D30" i="34"/>
  <c r="K28" i="36"/>
  <c r="N8" i="37"/>
  <c r="O8" i="37" s="1"/>
  <c r="N24" i="37"/>
  <c r="O24" i="37" s="1"/>
  <c r="N21" i="38"/>
  <c r="O21" i="38" s="1"/>
  <c r="I29" i="39"/>
  <c r="L26" i="41"/>
  <c r="N24" i="42"/>
  <c r="O24" i="42" s="1"/>
  <c r="I30" i="33"/>
  <c r="N8" i="35"/>
  <c r="O8" i="35" s="1"/>
  <c r="F28" i="37"/>
  <c r="N28" i="37" s="1"/>
  <c r="O28" i="37" s="1"/>
  <c r="J28" i="37"/>
  <c r="K29" i="39"/>
  <c r="N21" i="41"/>
  <c r="O21" i="41" s="1"/>
  <c r="E27" i="43"/>
  <c r="N24" i="44"/>
  <c r="O24" i="44" s="1"/>
  <c r="N21" i="45"/>
  <c r="O21" i="45" s="1"/>
  <c r="K28" i="37"/>
  <c r="N26" i="39"/>
  <c r="O26" i="39" s="1"/>
  <c r="N21" i="43"/>
  <c r="O21" i="43" s="1"/>
  <c r="N5" i="41"/>
  <c r="O5" i="41" s="1"/>
  <c r="N18" i="39"/>
  <c r="O18" i="39" s="1"/>
  <c r="K26" i="41"/>
  <c r="N17" i="41"/>
  <c r="O17" i="41" s="1"/>
  <c r="E30" i="34"/>
  <c r="I28" i="37"/>
  <c r="J29" i="39"/>
  <c r="O18" i="47"/>
  <c r="P18" i="47" s="1"/>
  <c r="N22" i="33"/>
  <c r="O22" i="33" s="1"/>
  <c r="N22" i="34"/>
  <c r="O22" i="34" s="1"/>
  <c r="N5" i="35"/>
  <c r="O5" i="35" s="1"/>
  <c r="N27" i="35"/>
  <c r="O27" i="35" s="1"/>
  <c r="N13" i="36"/>
  <c r="O13" i="36" s="1"/>
  <c r="G28" i="37"/>
  <c r="N5" i="42"/>
  <c r="O5" i="42" s="1"/>
  <c r="F27" i="43"/>
  <c r="N13" i="43"/>
  <c r="O13" i="43" s="1"/>
  <c r="O23" i="47"/>
  <c r="P23" i="47" s="1"/>
  <c r="E28" i="36"/>
  <c r="N13" i="45"/>
  <c r="O13" i="45" s="1"/>
  <c r="M28" i="37"/>
  <c r="F26" i="45"/>
  <c r="J25" i="47"/>
  <c r="N17" i="45"/>
  <c r="O17" i="45" s="1"/>
  <c r="G29" i="35"/>
  <c r="L30" i="34"/>
  <c r="J26" i="42"/>
  <c r="N5" i="40"/>
  <c r="O5" i="40" s="1"/>
  <c r="N18" i="40"/>
  <c r="O18" i="40" s="1"/>
  <c r="N24" i="43"/>
  <c r="O24" i="43" s="1"/>
  <c r="G25" i="47"/>
  <c r="K30" i="33"/>
  <c r="N28" i="33"/>
  <c r="O28" i="33" s="1"/>
  <c r="E30" i="33"/>
  <c r="E29" i="35"/>
  <c r="N22" i="39"/>
  <c r="O22" i="39" s="1"/>
  <c r="F28" i="40"/>
  <c r="N17" i="42"/>
  <c r="O17" i="42" s="1"/>
  <c r="K26" i="45"/>
  <c r="O5" i="47"/>
  <c r="P5" i="47" s="1"/>
  <c r="M26" i="42"/>
  <c r="N8" i="38"/>
  <c r="O8" i="38" s="1"/>
  <c r="M30" i="33"/>
  <c r="E26" i="44"/>
  <c r="G30" i="34"/>
  <c r="L29" i="35"/>
  <c r="L26" i="45"/>
  <c r="L25" i="47"/>
  <c r="O12" i="47"/>
  <c r="P12" i="47" s="1"/>
  <c r="M28" i="36"/>
  <c r="J29" i="38"/>
  <c r="N13" i="44"/>
  <c r="O13" i="44" s="1"/>
  <c r="N13" i="34"/>
  <c r="O13" i="34" s="1"/>
  <c r="J30" i="33"/>
  <c r="N19" i="33"/>
  <c r="O19" i="33" s="1"/>
  <c r="D28" i="37"/>
  <c r="N22" i="40"/>
  <c r="O22" i="40" s="1"/>
  <c r="H30" i="33"/>
  <c r="N5" i="34"/>
  <c r="O5" i="34" s="1"/>
  <c r="M30" i="34"/>
  <c r="K29" i="35"/>
  <c r="K29" i="38"/>
  <c r="F29" i="39"/>
  <c r="N13" i="39"/>
  <c r="O13" i="39" s="1"/>
  <c r="M28" i="40"/>
  <c r="H26" i="44"/>
  <c r="N19" i="44"/>
  <c r="O19" i="44" s="1"/>
  <c r="O16" i="47"/>
  <c r="P16" i="47" s="1"/>
  <c r="D26" i="44"/>
  <c r="N21" i="42"/>
  <c r="O21" i="42" s="1"/>
  <c r="I26" i="44"/>
  <c r="N19" i="45"/>
  <c r="O19" i="45" s="1"/>
  <c r="M29" i="38"/>
  <c r="N8" i="33"/>
  <c r="O8" i="33" s="1"/>
  <c r="F30" i="34"/>
  <c r="K28" i="40"/>
  <c r="L28" i="36"/>
  <c r="N21" i="37"/>
  <c r="O21" i="37" s="1"/>
  <c r="N23" i="35"/>
  <c r="O23" i="35" s="1"/>
  <c r="H28" i="36"/>
  <c r="L29" i="39"/>
  <c r="H30" i="34"/>
  <c r="N19" i="34"/>
  <c r="O19" i="34" s="1"/>
  <c r="N28" i="34"/>
  <c r="O28" i="34" s="1"/>
  <c r="N18" i="37"/>
  <c r="O18" i="37" s="1"/>
  <c r="N13" i="38"/>
  <c r="O13" i="38" s="1"/>
  <c r="N27" i="38"/>
  <c r="O27" i="38" s="1"/>
  <c r="M29" i="39"/>
  <c r="J26" i="41"/>
  <c r="N19" i="41"/>
  <c r="O19" i="41" s="1"/>
  <c r="G29" i="38"/>
  <c r="F28" i="36"/>
  <c r="N28" i="36" s="1"/>
  <c r="O28" i="36" s="1"/>
  <c r="H29" i="38"/>
  <c r="J28" i="40"/>
  <c r="I29" i="38"/>
  <c r="D29" i="39"/>
  <c r="G28" i="40"/>
  <c r="D29" i="35"/>
  <c r="N23" i="38"/>
  <c r="O23" i="38" s="1"/>
  <c r="G29" i="39"/>
  <c r="I26" i="41"/>
  <c r="N26" i="41" s="1"/>
  <c r="O26" i="41" s="1"/>
  <c r="N24" i="41"/>
  <c r="O24" i="41" s="1"/>
  <c r="N5" i="43"/>
  <c r="O5" i="43" s="1"/>
  <c r="O25" i="48"/>
  <c r="P25" i="48" s="1"/>
  <c r="N26" i="44"/>
  <c r="O26" i="44" s="1"/>
  <c r="N5" i="37"/>
  <c r="O5" i="37" s="1"/>
  <c r="E29" i="39"/>
  <c r="N29" i="39" s="1"/>
  <c r="O29" i="39" s="1"/>
  <c r="O7" i="47"/>
  <c r="P7" i="47" s="1"/>
  <c r="O20" i="47"/>
  <c r="P20" i="47" s="1"/>
  <c r="D28" i="40"/>
  <c r="N13" i="35"/>
  <c r="O13" i="35" s="1"/>
  <c r="N5" i="36"/>
  <c r="O5" i="36" s="1"/>
  <c r="E25" i="47"/>
  <c r="N8" i="43"/>
  <c r="O8" i="43" s="1"/>
  <c r="N13" i="40"/>
  <c r="O13" i="40" s="1"/>
  <c r="D25" i="47"/>
  <c r="N5" i="45"/>
  <c r="O5" i="45" s="1"/>
  <c r="G27" i="43"/>
  <c r="N8" i="42"/>
  <c r="O8" i="42" s="1"/>
  <c r="N5" i="33"/>
  <c r="O5" i="33" s="1"/>
  <c r="D30" i="33"/>
  <c r="N21" i="36"/>
  <c r="O21" i="36" s="1"/>
  <c r="N8" i="34"/>
  <c r="O8" i="34" s="1"/>
  <c r="N20" i="39"/>
  <c r="O20" i="39" s="1"/>
  <c r="K27" i="43"/>
  <c r="E26" i="45"/>
  <c r="N26" i="45" s="1"/>
  <c r="O26" i="45" s="1"/>
  <c r="N5" i="44"/>
  <c r="O5" i="44" s="1"/>
  <c r="I26" i="42"/>
  <c r="N26" i="42" s="1"/>
  <c r="O26" i="42" s="1"/>
  <c r="N8" i="41"/>
  <c r="O8" i="41" s="1"/>
  <c r="E28" i="40"/>
  <c r="N8" i="39"/>
  <c r="O8" i="39" s="1"/>
  <c r="J29" i="35"/>
  <c r="N25" i="40"/>
  <c r="O25" i="40" s="1"/>
  <c r="N5" i="39"/>
  <c r="O5" i="39" s="1"/>
  <c r="E29" i="38"/>
  <c r="N8" i="45"/>
  <c r="O8" i="45" s="1"/>
  <c r="N8" i="44"/>
  <c r="O8" i="44" s="1"/>
  <c r="N5" i="38"/>
  <c r="O5" i="38" s="1"/>
  <c r="N13" i="42"/>
  <c r="O13" i="42" s="1"/>
  <c r="N28" i="40" l="1"/>
  <c r="O28" i="40" s="1"/>
  <c r="N30" i="33"/>
  <c r="O30" i="33" s="1"/>
  <c r="N30" i="34"/>
  <c r="O30" i="34" s="1"/>
  <c r="N27" i="43"/>
  <c r="O27" i="43" s="1"/>
  <c r="N29" i="38"/>
  <c r="O29" i="38" s="1"/>
  <c r="N29" i="35"/>
  <c r="O29" i="35" s="1"/>
  <c r="O25" i="47"/>
  <c r="P25" i="47" s="1"/>
</calcChain>
</file>

<file path=xl/sharedStrings.xml><?xml version="1.0" encoding="utf-8"?>
<sst xmlns="http://schemas.openxmlformats.org/spreadsheetml/2006/main" count="694" uniqueCount="93">
  <si>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</si>
  <si>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</si>
  <si>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</si>
  <si>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</si>
  <si>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</si>
  <si>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</si>
  <si>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</si>
  <si>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</si>
  <si>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</si>
  <si>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</si>
  <si>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Permits, Fees, and Special Assessments</t>
  </si>
  <si>
    <t>Franchise Fee - Electricity</t>
  </si>
  <si>
    <t>Franchise Fee - Telecommunications</t>
  </si>
  <si>
    <t>Franchise Fee - Gas</t>
  </si>
  <si>
    <t>Other Permits, Fees, and Special Assessments</t>
  </si>
  <si>
    <t>Intergovernmental Revenue</t>
  </si>
  <si>
    <t>State Grant - General Government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</si>
  <si>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</si>
  <si>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</si>
  <si>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</si>
  <si>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</si>
  <si>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</si>
  <si>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</si>
  <si>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</si>
  <si>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</si>
  <si>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</si>
  <si>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</si>
  <si>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</si>
  <si>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</si>
  <si>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</si>
  <si>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</si>
  <si>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</si>
  <si>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</si>
  <si>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</si>
  <si>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</si>
  <si>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</si>
  <si>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</si>
  <si>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</si>
  <si>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</si>
  <si>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</si>
  <si>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</si>
  <si>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</si>
  <si>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</si>
  <si>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</si>
  <si>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North Redington Beach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</si>
  <si>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</si>
  <si>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</si>
  <si>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</si>
  <si>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</si>
  <si>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Miscellaneous Revenues - Other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</si>
  <si>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</si>
  <si>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</si>
  <si>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</si>
  <si>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</si>
  <si>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</si>
  <si>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</si>
  <si>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</si>
  <si>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2013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</si>
  <si>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</si>
  <si>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</si>
  <si>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</si>
  <si>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Proprietary Non-Operating - Interest</t>
  </si>
  <si>
    <t>2013 Municipal Population:</t>
  </si>
  <si>
    <t>Local Fiscal Year Ended September 30, 2014</t>
  </si>
  <si>
    <t>Non-Operating - Inter-Fund Group Transfers In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</si>
  <si>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</si>
  <si>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</si>
  <si>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</si>
  <si>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</si>
  <si>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</si>
  <si>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</si>
  <si>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Proceeds of General Capital Asset Dispositions - Sales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</si>
  <si>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</si>
  <si>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</si>
  <si>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</si>
  <si>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</si>
  <si>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</si>
  <si>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</si>
  <si>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</si>
  <si>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</si>
  <si>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State Shared Revenues - General Government - Other General Government</t>
  </si>
  <si>
    <t>2021 Municipal Population:</t>
  </si>
  <si>
    <t>Per Capita Account</t>
  </si>
  <si>
    <t>Custodial</t>
  </si>
  <si>
    <t>Total Account</t>
  </si>
  <si>
    <t>General Government Taxes</t>
  </si>
  <si>
    <t>Other Fees and Special Assessments</t>
  </si>
  <si>
    <t>Intergovernmental Revenues</t>
  </si>
  <si>
    <t>State Shared Revenues - General Government - Local Government Half-Cent Sales Tax Program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</si>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</sst>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E291-200B-445F-A28A-02E6F1479829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37</v>
      </c>
      <c r="B3" s="108"/>
      <c r="C3" s="109"/>
      <c r="D3" s="113" t="s">
        <v>21</v>
      </c>
      <c r="E3" s="114"/>
      <c r="F3" s="114"/>
      <c r="G3" s="114"/>
      <c r="H3" s="115"/>
      <c r="I3" s="113" t="s">
        <v>22</v>
      </c>
      <c r="J3" s="115"/>
      <c r="K3" s="113" t="s">
        <v>24</v>
      </c>
      <c r="L3" s="114"/>
      <c r="M3" s="115"/>
      <c r="N3" s="49"/>
      <c r="O3" s="50"/>
      <c r="P3" s="116" t="s">
        <v>82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38</v>
      </c>
      <c r="F4" s="52" t="s">
        <v>39</v>
      </c>
      <c r="G4" s="52" t="s">
        <v>40</v>
      </c>
      <c r="H4" s="52" t="s">
        <v>4</v>
      </c>
      <c r="I4" s="52" t="s">
        <v>5</v>
      </c>
      <c r="J4" s="53" t="s">
        <v>41</v>
      </c>
      <c r="K4" s="53" t="s">
        <v>6</v>
      </c>
      <c r="L4" s="53" t="s">
        <v>7</v>
      </c>
      <c r="M4" s="53" t="s">
        <v>83</v>
      </c>
      <c r="N4" s="53" t="s">
        <v>8</v>
      </c>
      <c r="O4" s="53" t="s">
        <v>84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85</v>
      </c>
      <c r="B5" s="57"/>
      <c r="C5" s="57"/>
      <c r="D5" s="58">
        <f>SUM(D6:D6)</f>
        <v>655887</v>
      </c>
      <c r="E5" s="58">
        <f>SUM(E6:E6)</f>
        <v>0</v>
      </c>
      <c r="F5" s="58">
        <f>SUM(F6:F6)</f>
        <v>0</v>
      </c>
      <c r="G5" s="58">
        <f>SUM(G6:G6)</f>
        <v>0</v>
      </c>
      <c r="H5" s="58">
        <f>SUM(H6:H6)</f>
        <v>0</v>
      </c>
      <c r="I5" s="58">
        <f>SUM(I6:I6)</f>
        <v>0</v>
      </c>
      <c r="J5" s="58">
        <f>SUM(J6:J6)</f>
        <v>0</v>
      </c>
      <c r="K5" s="58">
        <f>SUM(K6:K6)</f>
        <v>0</v>
      </c>
      <c r="L5" s="58">
        <f>SUM(L6:L6)</f>
        <v>0</v>
      </c>
      <c r="M5" s="58">
        <f>SUM(M6:M6)</f>
        <v>0</v>
      </c>
      <c r="N5" s="58">
        <f>SUM(N6:N6)</f>
        <v>0</v>
      </c>
      <c r="O5" s="59">
        <f>SUM(D5:N5)</f>
        <v>655887</v>
      </c>
      <c r="P5" s="60">
        <f>(O5/P$25)</f>
        <v>436.96668887408396</v>
      </c>
      <c r="Q5" s="61"/>
    </row>
    <row r="6" spans="1:134">
      <c r="A6" s="63"/>
      <c r="B6" s="64">
        <v>311</v>
      </c>
      <c r="C6" s="65" t="s">
        <v>1</v>
      </c>
      <c r="D6" s="66">
        <v>655887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655887</v>
      </c>
      <c r="P6" s="67">
        <f>(O6/P$25)</f>
        <v>436.96668887408396</v>
      </c>
      <c r="Q6" s="68"/>
    </row>
    <row r="7" spans="1:134" ht="15.75">
      <c r="A7" s="69" t="s">
        <v>10</v>
      </c>
      <c r="B7" s="70"/>
      <c r="C7" s="71"/>
      <c r="D7" s="72">
        <f>SUM(D8:D11)</f>
        <v>285977</v>
      </c>
      <c r="E7" s="72">
        <f>SUM(E8:E11)</f>
        <v>0</v>
      </c>
      <c r="F7" s="72">
        <f>SUM(F8:F11)</f>
        <v>0</v>
      </c>
      <c r="G7" s="72">
        <f>SUM(G8:G11)</f>
        <v>0</v>
      </c>
      <c r="H7" s="72">
        <f>SUM(H8:H11)</f>
        <v>0</v>
      </c>
      <c r="I7" s="72">
        <f>SUM(I8:I11)</f>
        <v>0</v>
      </c>
      <c r="J7" s="72">
        <f>SUM(J8:J11)</f>
        <v>0</v>
      </c>
      <c r="K7" s="72">
        <f>SUM(K8:K11)</f>
        <v>0</v>
      </c>
      <c r="L7" s="72">
        <f>SUM(L8:L11)</f>
        <v>0</v>
      </c>
      <c r="M7" s="72">
        <f>SUM(M8:M11)</f>
        <v>0</v>
      </c>
      <c r="N7" s="72">
        <f>SUM(N8:N11)</f>
        <v>0</v>
      </c>
      <c r="O7" s="73">
        <f>SUM(D7:N7)</f>
        <v>285977</v>
      </c>
      <c r="P7" s="74">
        <f>(O7/P$25)</f>
        <v>190.52431712191873</v>
      </c>
      <c r="Q7" s="75"/>
    </row>
    <row r="8" spans="1:134">
      <c r="A8" s="63"/>
      <c r="B8" s="64">
        <v>323.10000000000002</v>
      </c>
      <c r="C8" s="65" t="s">
        <v>11</v>
      </c>
      <c r="D8" s="66">
        <v>187457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:O11" si="0">SUM(D8:N8)</f>
        <v>187457</v>
      </c>
      <c r="P8" s="67">
        <f>(O8/P$25)</f>
        <v>124.88807461692205</v>
      </c>
      <c r="Q8" s="68"/>
    </row>
    <row r="9" spans="1:134">
      <c r="A9" s="63"/>
      <c r="B9" s="64">
        <v>323.2</v>
      </c>
      <c r="C9" s="65" t="s">
        <v>12</v>
      </c>
      <c r="D9" s="66">
        <v>78584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78584</v>
      </c>
      <c r="P9" s="67">
        <f>(O9/P$25)</f>
        <v>52.354430379746837</v>
      </c>
      <c r="Q9" s="68"/>
    </row>
    <row r="10" spans="1:134">
      <c r="A10" s="63"/>
      <c r="B10" s="64">
        <v>323.39999999999998</v>
      </c>
      <c r="C10" s="65" t="s">
        <v>13</v>
      </c>
      <c r="D10" s="66">
        <v>12739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12739</v>
      </c>
      <c r="P10" s="67">
        <f>(O10/P$25)</f>
        <v>8.4870086608927373</v>
      </c>
      <c r="Q10" s="68"/>
    </row>
    <row r="11" spans="1:134">
      <c r="A11" s="63"/>
      <c r="B11" s="64">
        <v>329.5</v>
      </c>
      <c r="C11" s="65" t="s">
        <v>86</v>
      </c>
      <c r="D11" s="66">
        <v>7197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7197</v>
      </c>
      <c r="P11" s="67">
        <f>(O11/P$25)</f>
        <v>4.7948034643570949</v>
      </c>
      <c r="Q11" s="68"/>
    </row>
    <row r="12" spans="1:134" ht="15.75">
      <c r="A12" s="69" t="s">
        <v>87</v>
      </c>
      <c r="B12" s="70"/>
      <c r="C12" s="71"/>
      <c r="D12" s="72">
        <f>SUM(D13:D15)</f>
        <v>169717</v>
      </c>
      <c r="E12" s="72">
        <f>SUM(E13:E15)</f>
        <v>44572</v>
      </c>
      <c r="F12" s="72">
        <f>SUM(F13:F15)</f>
        <v>0</v>
      </c>
      <c r="G12" s="72">
        <f>SUM(G13:G15)</f>
        <v>246483</v>
      </c>
      <c r="H12" s="72">
        <f>SUM(H13:H15)</f>
        <v>0</v>
      </c>
      <c r="I12" s="72">
        <f>SUM(I13:I15)</f>
        <v>0</v>
      </c>
      <c r="J12" s="72">
        <f>SUM(J13:J15)</f>
        <v>0</v>
      </c>
      <c r="K12" s="72">
        <f>SUM(K13:K15)</f>
        <v>0</v>
      </c>
      <c r="L12" s="72">
        <f>SUM(L13:L15)</f>
        <v>0</v>
      </c>
      <c r="M12" s="72">
        <f>SUM(M13:M15)</f>
        <v>0</v>
      </c>
      <c r="N12" s="72">
        <f>SUM(N13:N15)</f>
        <v>0</v>
      </c>
      <c r="O12" s="73">
        <f>SUM(D12:N12)</f>
        <v>460772</v>
      </c>
      <c r="P12" s="74">
        <f>(O12/P$25)</f>
        <v>306.97668221185876</v>
      </c>
      <c r="Q12" s="75"/>
    </row>
    <row r="13" spans="1:134">
      <c r="A13" s="63"/>
      <c r="B13" s="64">
        <v>335.15</v>
      </c>
      <c r="C13" s="65" t="s">
        <v>59</v>
      </c>
      <c r="D13" s="66">
        <v>3267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5" si="1">SUM(D13:N13)</f>
        <v>3267</v>
      </c>
      <c r="P13" s="67">
        <f>(O13/P$25)</f>
        <v>2.1765489673550964</v>
      </c>
      <c r="Q13" s="68"/>
    </row>
    <row r="14" spans="1:134">
      <c r="A14" s="63"/>
      <c r="B14" s="64">
        <v>335.18</v>
      </c>
      <c r="C14" s="65" t="s">
        <v>88</v>
      </c>
      <c r="D14" s="66">
        <v>126326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126326</v>
      </c>
      <c r="P14" s="67">
        <f>(O14/P$25)</f>
        <v>84.161225849433706</v>
      </c>
      <c r="Q14" s="68"/>
    </row>
    <row r="15" spans="1:134">
      <c r="A15" s="63"/>
      <c r="B15" s="64">
        <v>335.19</v>
      </c>
      <c r="C15" s="65" t="s">
        <v>80</v>
      </c>
      <c r="D15" s="66">
        <v>40124</v>
      </c>
      <c r="E15" s="66">
        <v>44572</v>
      </c>
      <c r="F15" s="66">
        <v>0</v>
      </c>
      <c r="G15" s="66">
        <v>246483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331179</v>
      </c>
      <c r="P15" s="67">
        <f>(O15/P$25)</f>
        <v>220.63890739506996</v>
      </c>
      <c r="Q15" s="68"/>
    </row>
    <row r="16" spans="1:134" ht="15.75">
      <c r="A16" s="69" t="s">
        <v>25</v>
      </c>
      <c r="B16" s="70"/>
      <c r="C16" s="71"/>
      <c r="D16" s="72">
        <f>SUM(D17:D17)</f>
        <v>0</v>
      </c>
      <c r="E16" s="72">
        <f>SUM(E17:E17)</f>
        <v>0</v>
      </c>
      <c r="F16" s="72">
        <f>SUM(F17:F17)</f>
        <v>0</v>
      </c>
      <c r="G16" s="72">
        <f>SUM(G17:G17)</f>
        <v>0</v>
      </c>
      <c r="H16" s="72">
        <f>SUM(H17:H17)</f>
        <v>0</v>
      </c>
      <c r="I16" s="72">
        <f>SUM(I17:I17)</f>
        <v>867747</v>
      </c>
      <c r="J16" s="72">
        <f>SUM(J17:J17)</f>
        <v>0</v>
      </c>
      <c r="K16" s="72">
        <f>SUM(K17:K17)</f>
        <v>0</v>
      </c>
      <c r="L16" s="72">
        <f>SUM(L17:L17)</f>
        <v>0</v>
      </c>
      <c r="M16" s="72">
        <f>SUM(M17:M17)</f>
        <v>0</v>
      </c>
      <c r="N16" s="72">
        <f>SUM(N17:N17)</f>
        <v>0</v>
      </c>
      <c r="O16" s="72">
        <f>SUM(D16:N16)</f>
        <v>867747</v>
      </c>
      <c r="P16" s="74">
        <f>(O16/P$25)</f>
        <v>578.11259160559632</v>
      </c>
      <c r="Q16" s="75"/>
    </row>
    <row r="17" spans="1:120">
      <c r="A17" s="63"/>
      <c r="B17" s="64">
        <v>343.5</v>
      </c>
      <c r="C17" s="65" t="s">
        <v>28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867747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" si="2">SUM(D17:N17)</f>
        <v>867747</v>
      </c>
      <c r="P17" s="67">
        <f>(O17/P$25)</f>
        <v>578.11259160559632</v>
      </c>
      <c r="Q17" s="68"/>
    </row>
    <row r="18" spans="1:120" ht="15.75">
      <c r="A18" s="69" t="s">
        <v>26</v>
      </c>
      <c r="B18" s="70"/>
      <c r="C18" s="71"/>
      <c r="D18" s="72">
        <f>SUM(D19:D19)</f>
        <v>6578</v>
      </c>
      <c r="E18" s="72">
        <f>SUM(E19:E19)</f>
        <v>0</v>
      </c>
      <c r="F18" s="72">
        <f>SUM(F19:F19)</f>
        <v>0</v>
      </c>
      <c r="G18" s="72">
        <f>SUM(G19:G19)</f>
        <v>0</v>
      </c>
      <c r="H18" s="72">
        <f>SUM(H19:H19)</f>
        <v>0</v>
      </c>
      <c r="I18" s="72">
        <f>SUM(I19:I19)</f>
        <v>0</v>
      </c>
      <c r="J18" s="72">
        <f>SUM(J19:J19)</f>
        <v>0</v>
      </c>
      <c r="K18" s="72">
        <f>SUM(K19:K19)</f>
        <v>0</v>
      </c>
      <c r="L18" s="72">
        <f>SUM(L19:L19)</f>
        <v>0</v>
      </c>
      <c r="M18" s="72">
        <f>SUM(M19:M19)</f>
        <v>0</v>
      </c>
      <c r="N18" s="72">
        <f>SUM(N19:N19)</f>
        <v>0</v>
      </c>
      <c r="O18" s="72">
        <f>SUM(D18:N18)</f>
        <v>6578</v>
      </c>
      <c r="P18" s="74">
        <f>(O18/P$25)</f>
        <v>4.3824117255163229</v>
      </c>
      <c r="Q18" s="75"/>
    </row>
    <row r="19" spans="1:120">
      <c r="A19" s="76"/>
      <c r="B19" s="77">
        <v>354</v>
      </c>
      <c r="C19" s="78" t="s">
        <v>32</v>
      </c>
      <c r="D19" s="66">
        <v>6578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" si="3">SUM(D19:N19)</f>
        <v>6578</v>
      </c>
      <c r="P19" s="67">
        <f>(O19/P$25)</f>
        <v>4.3824117255163229</v>
      </c>
      <c r="Q19" s="68"/>
    </row>
    <row r="20" spans="1:120" ht="15.75">
      <c r="A20" s="69" t="s">
        <v>2</v>
      </c>
      <c r="B20" s="70"/>
      <c r="C20" s="71"/>
      <c r="D20" s="72">
        <f>SUM(D21:D22)</f>
        <v>66736</v>
      </c>
      <c r="E20" s="72">
        <f>SUM(E21:E22)</f>
        <v>20248</v>
      </c>
      <c r="F20" s="72">
        <f>SUM(F21:F22)</f>
        <v>0</v>
      </c>
      <c r="G20" s="72">
        <f>SUM(G21:G22)</f>
        <v>74751</v>
      </c>
      <c r="H20" s="72">
        <f>SUM(H21:H22)</f>
        <v>0</v>
      </c>
      <c r="I20" s="72">
        <f>SUM(I21:I22)</f>
        <v>116301</v>
      </c>
      <c r="J20" s="72">
        <f>SUM(J21:J22)</f>
        <v>0</v>
      </c>
      <c r="K20" s="72">
        <f>SUM(K21:K22)</f>
        <v>0</v>
      </c>
      <c r="L20" s="72">
        <f>SUM(L21:L22)</f>
        <v>0</v>
      </c>
      <c r="M20" s="72">
        <f>SUM(M21:M22)</f>
        <v>0</v>
      </c>
      <c r="N20" s="72">
        <f>SUM(N21:N22)</f>
        <v>0</v>
      </c>
      <c r="O20" s="72">
        <f>SUM(D20:N20)</f>
        <v>278036</v>
      </c>
      <c r="P20" s="74">
        <f>(O20/P$25)</f>
        <v>185.23384410393072</v>
      </c>
      <c r="Q20" s="75"/>
    </row>
    <row r="21" spans="1:120">
      <c r="A21" s="63"/>
      <c r="B21" s="64">
        <v>361.1</v>
      </c>
      <c r="C21" s="65" t="s">
        <v>34</v>
      </c>
      <c r="D21" s="66">
        <v>49496</v>
      </c>
      <c r="E21" s="66">
        <v>20248</v>
      </c>
      <c r="F21" s="66">
        <v>0</v>
      </c>
      <c r="G21" s="66">
        <v>74751</v>
      </c>
      <c r="H21" s="66">
        <v>0</v>
      </c>
      <c r="I21" s="66">
        <v>116301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>SUM(D21:N21)</f>
        <v>260796</v>
      </c>
      <c r="P21" s="67">
        <f>(O21/P$25)</f>
        <v>173.74816788807462</v>
      </c>
      <c r="Q21" s="68"/>
    </row>
    <row r="22" spans="1:120" ht="15.75" thickBot="1">
      <c r="A22" s="63"/>
      <c r="B22" s="64">
        <v>369.9</v>
      </c>
      <c r="C22" s="65" t="s">
        <v>49</v>
      </c>
      <c r="D22" s="66">
        <v>17240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" si="4">SUM(D22:N22)</f>
        <v>17240</v>
      </c>
      <c r="P22" s="67">
        <f>(O22/P$25)</f>
        <v>11.485676215856095</v>
      </c>
      <c r="Q22" s="68"/>
    </row>
    <row r="23" spans="1:120" ht="16.5" thickBot="1">
      <c r="A23" s="79" t="s">
        <v>30</v>
      </c>
      <c r="B23" s="80"/>
      <c r="C23" s="81"/>
      <c r="D23" s="82">
        <f>SUM(D5,D7,D12,D16,D18,D20)</f>
        <v>1184895</v>
      </c>
      <c r="E23" s="82">
        <f t="shared" ref="E23:N23" si="5">SUM(E5,E7,E12,E16,E18,E20)</f>
        <v>64820</v>
      </c>
      <c r="F23" s="82">
        <f t="shared" si="5"/>
        <v>0</v>
      </c>
      <c r="G23" s="82">
        <f t="shared" si="5"/>
        <v>321234</v>
      </c>
      <c r="H23" s="82">
        <f t="shared" si="5"/>
        <v>0</v>
      </c>
      <c r="I23" s="82">
        <f t="shared" si="5"/>
        <v>984048</v>
      </c>
      <c r="J23" s="82">
        <f t="shared" si="5"/>
        <v>0</v>
      </c>
      <c r="K23" s="82">
        <f t="shared" si="5"/>
        <v>0</v>
      </c>
      <c r="L23" s="82">
        <f t="shared" si="5"/>
        <v>0</v>
      </c>
      <c r="M23" s="82">
        <f t="shared" si="5"/>
        <v>0</v>
      </c>
      <c r="N23" s="82">
        <f t="shared" si="5"/>
        <v>0</v>
      </c>
      <c r="O23" s="82">
        <f>SUM(D23:N23)</f>
        <v>2554997</v>
      </c>
      <c r="P23" s="83">
        <f>(O23/P$25)</f>
        <v>1702.1965356429048</v>
      </c>
      <c r="Q23" s="61"/>
      <c r="R23" s="84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</row>
    <row r="24" spans="1:120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8"/>
    </row>
    <row r="25" spans="1:120">
      <c r="A25" s="89"/>
      <c r="B25" s="90"/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4" t="s">
        <v>92</v>
      </c>
      <c r="N25" s="94"/>
      <c r="O25" s="94"/>
      <c r="P25" s="92">
        <v>1501</v>
      </c>
    </row>
    <row r="26" spans="1:120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20" ht="15.75" customHeight="1" thickBot="1">
      <c r="A27" s="98" t="s">
        <v>47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275934</v>
      </c>
      <c r="E5" s="27">
        <f t="shared" si="0"/>
        <v>43907</v>
      </c>
      <c r="F5" s="27">
        <f t="shared" si="0"/>
        <v>0</v>
      </c>
      <c r="G5" s="27">
        <f t="shared" si="0"/>
        <v>147845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467686</v>
      </c>
      <c r="O5" s="33">
        <f t="shared" ref="O5:O29" si="2">(N5/O$31)</f>
        <v>327.05314685314687</v>
      </c>
      <c r="P5" s="6"/>
    </row>
    <row r="6" spans="1:133">
      <c r="A6" s="12"/>
      <c r="B6" s="25">
        <v>311</v>
      </c>
      <c r="C6" s="20" t="s">
        <v>1</v>
      </c>
      <c r="D6" s="46">
        <v>275934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275934</v>
      </c>
      <c r="O6" s="47">
        <f t="shared" si="2"/>
        <v>192.96083916083916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43907</v>
      </c>
      <c r="F7" s="46">
        <v>0</v>
      </c>
      <c r="G7" s="46">
        <v>147845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191752</v>
      </c>
      <c r="O7" s="47">
        <f t="shared" si="2"/>
        <v>134.09230769230768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236533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236533</v>
      </c>
      <c r="O8" s="45">
        <f t="shared" si="2"/>
        <v>165.40769230769232</v>
      </c>
      <c r="P8" s="10"/>
    </row>
    <row r="9" spans="1:133">
      <c r="A9" s="12"/>
      <c r="B9" s="25">
        <v>323.10000000000002</v>
      </c>
      <c r="C9" s="20" t="s">
        <v>11</v>
      </c>
      <c r="D9" s="46">
        <v>150079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150079</v>
      </c>
      <c r="O9" s="47">
        <f t="shared" si="2"/>
        <v>104.95034965034965</v>
      </c>
      <c r="P9" s="9"/>
    </row>
    <row r="10" spans="1:133">
      <c r="A10" s="12"/>
      <c r="B10" s="25">
        <v>323.2</v>
      </c>
      <c r="C10" s="20" t="s">
        <v>12</v>
      </c>
      <c r="D10" s="46">
        <v>71632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71632</v>
      </c>
      <c r="O10" s="47">
        <f t="shared" si="2"/>
        <v>50.092307692307692</v>
      </c>
      <c r="P10" s="9"/>
    </row>
    <row r="11" spans="1:133">
      <c r="A11" s="12"/>
      <c r="B11" s="25">
        <v>323.39999999999998</v>
      </c>
      <c r="C11" s="20" t="s">
        <v>13</v>
      </c>
      <c r="D11" s="46">
        <v>8337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8337</v>
      </c>
      <c r="O11" s="47">
        <f t="shared" si="2"/>
        <v>5.8300699300699304</v>
      </c>
      <c r="P11" s="9"/>
    </row>
    <row r="12" spans="1:133">
      <c r="A12" s="12"/>
      <c r="B12" s="25">
        <v>329</v>
      </c>
      <c r="C12" s="20" t="s">
        <v>14</v>
      </c>
      <c r="D12" s="46">
        <v>6485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6485</v>
      </c>
      <c r="O12" s="47">
        <f t="shared" si="2"/>
        <v>4.534965034965035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113707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113707</v>
      </c>
      <c r="O13" s="45">
        <f t="shared" si="2"/>
        <v>79.515384615384619</v>
      </c>
      <c r="P13" s="10"/>
    </row>
    <row r="14" spans="1:133">
      <c r="A14" s="12"/>
      <c r="B14" s="25">
        <v>334.1</v>
      </c>
      <c r="C14" s="20" t="s">
        <v>16</v>
      </c>
      <c r="D14" s="46">
        <v>2107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2107</v>
      </c>
      <c r="O14" s="47">
        <f t="shared" si="2"/>
        <v>1.4734265734265735</v>
      </c>
      <c r="P14" s="9"/>
    </row>
    <row r="15" spans="1:133">
      <c r="A15" s="12"/>
      <c r="B15" s="25">
        <v>335.12</v>
      </c>
      <c r="C15" s="20" t="s">
        <v>58</v>
      </c>
      <c r="D15" s="46">
        <v>21870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21870</v>
      </c>
      <c r="O15" s="47">
        <f t="shared" si="2"/>
        <v>15.293706293706293</v>
      </c>
      <c r="P15" s="9"/>
    </row>
    <row r="16" spans="1:133">
      <c r="A16" s="12"/>
      <c r="B16" s="25">
        <v>335.15</v>
      </c>
      <c r="C16" s="20" t="s">
        <v>59</v>
      </c>
      <c r="D16" s="46">
        <v>6776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6776</v>
      </c>
      <c r="O16" s="47">
        <f t="shared" si="2"/>
        <v>4.7384615384615385</v>
      </c>
      <c r="P16" s="9"/>
    </row>
    <row r="17" spans="1:119">
      <c r="A17" s="12"/>
      <c r="B17" s="25">
        <v>335.18</v>
      </c>
      <c r="C17" s="20" t="s">
        <v>60</v>
      </c>
      <c r="D17" s="46">
        <v>82954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82954</v>
      </c>
      <c r="O17" s="47">
        <f t="shared" si="2"/>
        <v>58.009790209790211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SUM(D19:D19)</f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529225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529225</v>
      </c>
      <c r="O18" s="45">
        <f t="shared" si="2"/>
        <v>370.08741258741259</v>
      </c>
      <c r="P18" s="10"/>
    </row>
    <row r="19" spans="1:119">
      <c r="A19" s="12"/>
      <c r="B19" s="25">
        <v>343.5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529225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529225</v>
      </c>
      <c r="O19" s="47">
        <f t="shared" si="2"/>
        <v>370.08741258741259</v>
      </c>
      <c r="P19" s="9"/>
    </row>
    <row r="20" spans="1:119" ht="15.75">
      <c r="A20" s="29" t="s">
        <v>26</v>
      </c>
      <c r="B20" s="30"/>
      <c r="C20" s="31"/>
      <c r="D20" s="32">
        <f t="shared" ref="D20:M20" si="6">SUM(D21:D21)</f>
        <v>2939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2939</v>
      </c>
      <c r="O20" s="45">
        <f t="shared" si="2"/>
        <v>2.0552447552447553</v>
      </c>
      <c r="P20" s="10"/>
    </row>
    <row r="21" spans="1:119">
      <c r="A21" s="13"/>
      <c r="B21" s="39">
        <v>354</v>
      </c>
      <c r="C21" s="21" t="s">
        <v>32</v>
      </c>
      <c r="D21" s="46">
        <v>2939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2939</v>
      </c>
      <c r="O21" s="47">
        <f t="shared" si="2"/>
        <v>2.0552447552447553</v>
      </c>
      <c r="P21" s="9"/>
    </row>
    <row r="22" spans="1:119" ht="15.75">
      <c r="A22" s="29" t="s">
        <v>2</v>
      </c>
      <c r="B22" s="30"/>
      <c r="C22" s="31"/>
      <c r="D22" s="32">
        <f t="shared" ref="D22:M22" si="7">SUM(D23:D25)</f>
        <v>9486</v>
      </c>
      <c r="E22" s="32">
        <f t="shared" si="7"/>
        <v>196</v>
      </c>
      <c r="F22" s="32">
        <f t="shared" si="7"/>
        <v>0</v>
      </c>
      <c r="G22" s="32">
        <f t="shared" si="7"/>
        <v>585</v>
      </c>
      <c r="H22" s="32">
        <f t="shared" si="7"/>
        <v>0</v>
      </c>
      <c r="I22" s="32">
        <f t="shared" si="7"/>
        <v>-2272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7995</v>
      </c>
      <c r="O22" s="45">
        <f t="shared" si="2"/>
        <v>5.5909090909090908</v>
      </c>
      <c r="P22" s="10"/>
    </row>
    <row r="23" spans="1:119">
      <c r="A23" s="12"/>
      <c r="B23" s="25">
        <v>361.1</v>
      </c>
      <c r="C23" s="20" t="s">
        <v>34</v>
      </c>
      <c r="D23" s="46">
        <v>1857</v>
      </c>
      <c r="E23" s="46">
        <v>526</v>
      </c>
      <c r="F23" s="46">
        <v>0</v>
      </c>
      <c r="G23" s="46">
        <v>585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2968</v>
      </c>
      <c r="O23" s="47">
        <f t="shared" si="2"/>
        <v>2.0755244755244755</v>
      </c>
      <c r="P23" s="9"/>
    </row>
    <row r="24" spans="1:119">
      <c r="A24" s="12"/>
      <c r="B24" s="25">
        <v>361.3</v>
      </c>
      <c r="C24" s="20" t="s">
        <v>35</v>
      </c>
      <c r="D24" s="46">
        <v>-1599</v>
      </c>
      <c r="E24" s="46">
        <v>-330</v>
      </c>
      <c r="F24" s="46">
        <v>0</v>
      </c>
      <c r="G24" s="46">
        <v>0</v>
      </c>
      <c r="H24" s="46">
        <v>0</v>
      </c>
      <c r="I24" s="46">
        <v>-2272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-4201</v>
      </c>
      <c r="O24" s="47">
        <f t="shared" si="2"/>
        <v>-2.9377622377622377</v>
      </c>
      <c r="P24" s="9"/>
    </row>
    <row r="25" spans="1:119">
      <c r="A25" s="12"/>
      <c r="B25" s="25">
        <v>369.9</v>
      </c>
      <c r="C25" s="20" t="s">
        <v>49</v>
      </c>
      <c r="D25" s="46">
        <v>9228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9228</v>
      </c>
      <c r="O25" s="47">
        <f t="shared" si="2"/>
        <v>6.453146853146853</v>
      </c>
      <c r="P25" s="9"/>
    </row>
    <row r="26" spans="1:119" ht="15.75">
      <c r="A26" s="29" t="s">
        <v>27</v>
      </c>
      <c r="B26" s="30"/>
      <c r="C26" s="31"/>
      <c r="D26" s="32">
        <f t="shared" ref="D26:M26" si="8">SUM(D27:D28)</f>
        <v>187244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3520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190764</v>
      </c>
      <c r="O26" s="45">
        <f t="shared" si="2"/>
        <v>133.4013986013986</v>
      </c>
      <c r="P26" s="9"/>
    </row>
    <row r="27" spans="1:119">
      <c r="A27" s="12"/>
      <c r="B27" s="25">
        <v>381</v>
      </c>
      <c r="C27" s="20" t="s">
        <v>64</v>
      </c>
      <c r="D27" s="46">
        <v>187244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187244</v>
      </c>
      <c r="O27" s="47">
        <f t="shared" si="2"/>
        <v>130.93986013986014</v>
      </c>
      <c r="P27" s="9"/>
    </row>
    <row r="28" spans="1:119" ht="15.75" thickBot="1">
      <c r="A28" s="12"/>
      <c r="B28" s="25">
        <v>389.1</v>
      </c>
      <c r="C28" s="20" t="s">
        <v>61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3520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3520</v>
      </c>
      <c r="O28" s="47">
        <f t="shared" si="2"/>
        <v>2.4615384615384617</v>
      </c>
      <c r="P28" s="9"/>
    </row>
    <row r="29" spans="1:119" ht="16.5" thickBot="1">
      <c r="A29" s="14" t="s">
        <v>30</v>
      </c>
      <c r="B29" s="23"/>
      <c r="C29" s="22"/>
      <c r="D29" s="15">
        <f t="shared" ref="D29:M29" si="9">SUM(D5,D8,D13,D18,D20,D22,D26)</f>
        <v>825843</v>
      </c>
      <c r="E29" s="15">
        <f t="shared" si="9"/>
        <v>44103</v>
      </c>
      <c r="F29" s="15">
        <f t="shared" si="9"/>
        <v>0</v>
      </c>
      <c r="G29" s="15">
        <f t="shared" si="9"/>
        <v>148430</v>
      </c>
      <c r="H29" s="15">
        <f t="shared" si="9"/>
        <v>0</v>
      </c>
      <c r="I29" s="15">
        <f t="shared" si="9"/>
        <v>530473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1548849</v>
      </c>
      <c r="O29" s="38">
        <f t="shared" si="2"/>
        <v>1083.1111888111889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65</v>
      </c>
      <c r="M31" s="118"/>
      <c r="N31" s="118"/>
      <c r="O31" s="43">
        <v>1430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263523</v>
      </c>
      <c r="E5" s="27">
        <f t="shared" si="0"/>
        <v>0</v>
      </c>
      <c r="F5" s="27">
        <f t="shared" si="0"/>
        <v>0</v>
      </c>
      <c r="G5" s="27">
        <f t="shared" si="0"/>
        <v>181259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444782</v>
      </c>
      <c r="O5" s="33">
        <f t="shared" ref="O5:O29" si="2">(N5/O$31)</f>
        <v>309.52122477383438</v>
      </c>
      <c r="P5" s="6"/>
    </row>
    <row r="6" spans="1:133">
      <c r="A6" s="12"/>
      <c r="B6" s="25">
        <v>311</v>
      </c>
      <c r="C6" s="20" t="s">
        <v>1</v>
      </c>
      <c r="D6" s="46">
        <v>263523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263523</v>
      </c>
      <c r="O6" s="47">
        <f t="shared" si="2"/>
        <v>183.38413361169103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181259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181259</v>
      </c>
      <c r="O7" s="47">
        <f t="shared" si="2"/>
        <v>126.13709116214335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235312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235312</v>
      </c>
      <c r="O8" s="45">
        <f t="shared" si="2"/>
        <v>163.75226165622826</v>
      </c>
      <c r="P8" s="10"/>
    </row>
    <row r="9" spans="1:133">
      <c r="A9" s="12"/>
      <c r="B9" s="25">
        <v>323.10000000000002</v>
      </c>
      <c r="C9" s="20" t="s">
        <v>11</v>
      </c>
      <c r="D9" s="46">
        <v>145898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145898</v>
      </c>
      <c r="O9" s="47">
        <f t="shared" si="2"/>
        <v>101.52957550452331</v>
      </c>
      <c r="P9" s="9"/>
    </row>
    <row r="10" spans="1:133">
      <c r="A10" s="12"/>
      <c r="B10" s="25">
        <v>323.2</v>
      </c>
      <c r="C10" s="20" t="s">
        <v>12</v>
      </c>
      <c r="D10" s="46">
        <v>73145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73145</v>
      </c>
      <c r="O10" s="47">
        <f t="shared" si="2"/>
        <v>50.90118302018093</v>
      </c>
      <c r="P10" s="9"/>
    </row>
    <row r="11" spans="1:133">
      <c r="A11" s="12"/>
      <c r="B11" s="25">
        <v>323.39999999999998</v>
      </c>
      <c r="C11" s="20" t="s">
        <v>13</v>
      </c>
      <c r="D11" s="46">
        <v>8763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8763</v>
      </c>
      <c r="O11" s="47">
        <f t="shared" si="2"/>
        <v>6.0981210855949897</v>
      </c>
      <c r="P11" s="9"/>
    </row>
    <row r="12" spans="1:133">
      <c r="A12" s="12"/>
      <c r="B12" s="25">
        <v>329</v>
      </c>
      <c r="C12" s="20" t="s">
        <v>14</v>
      </c>
      <c r="D12" s="46">
        <v>7506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7506</v>
      </c>
      <c r="O12" s="47">
        <f t="shared" si="2"/>
        <v>5.2233820459290188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129245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129245</v>
      </c>
      <c r="O13" s="45">
        <f t="shared" si="2"/>
        <v>89.94084899095337</v>
      </c>
      <c r="P13" s="10"/>
    </row>
    <row r="14" spans="1:133">
      <c r="A14" s="12"/>
      <c r="B14" s="25">
        <v>334.1</v>
      </c>
      <c r="C14" s="20" t="s">
        <v>16</v>
      </c>
      <c r="D14" s="46">
        <v>26861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26861</v>
      </c>
      <c r="O14" s="47">
        <f t="shared" si="2"/>
        <v>18.69241475295755</v>
      </c>
      <c r="P14" s="9"/>
    </row>
    <row r="15" spans="1:133">
      <c r="A15" s="12"/>
      <c r="B15" s="25">
        <v>335.12</v>
      </c>
      <c r="C15" s="20" t="s">
        <v>58</v>
      </c>
      <c r="D15" s="46">
        <v>20471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20471</v>
      </c>
      <c r="O15" s="47">
        <f t="shared" si="2"/>
        <v>14.245650661099512</v>
      </c>
      <c r="P15" s="9"/>
    </row>
    <row r="16" spans="1:133">
      <c r="A16" s="12"/>
      <c r="B16" s="25">
        <v>335.15</v>
      </c>
      <c r="C16" s="20" t="s">
        <v>59</v>
      </c>
      <c r="D16" s="46">
        <v>3805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3805</v>
      </c>
      <c r="O16" s="47">
        <f t="shared" si="2"/>
        <v>2.6478775226165623</v>
      </c>
      <c r="P16" s="9"/>
    </row>
    <row r="17" spans="1:119">
      <c r="A17" s="12"/>
      <c r="B17" s="25">
        <v>335.18</v>
      </c>
      <c r="C17" s="20" t="s">
        <v>60</v>
      </c>
      <c r="D17" s="46">
        <v>78108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78108</v>
      </c>
      <c r="O17" s="47">
        <f t="shared" si="2"/>
        <v>54.354906054279752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0</v>
      </c>
      <c r="E18" s="32">
        <f t="shared" si="5"/>
        <v>44924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487015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531939</v>
      </c>
      <c r="O18" s="45">
        <f t="shared" si="2"/>
        <v>370.1732776617954</v>
      </c>
      <c r="P18" s="10"/>
    </row>
    <row r="19" spans="1:119">
      <c r="A19" s="12"/>
      <c r="B19" s="25">
        <v>343.5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487015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487015</v>
      </c>
      <c r="O19" s="47">
        <f t="shared" si="2"/>
        <v>338.91092553931804</v>
      </c>
      <c r="P19" s="9"/>
    </row>
    <row r="20" spans="1:119">
      <c r="A20" s="12"/>
      <c r="B20" s="25">
        <v>343.9</v>
      </c>
      <c r="C20" s="20" t="s">
        <v>29</v>
      </c>
      <c r="D20" s="46">
        <v>0</v>
      </c>
      <c r="E20" s="46">
        <v>44924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44924</v>
      </c>
      <c r="O20" s="47">
        <f t="shared" si="2"/>
        <v>31.262352122477385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SUM(D22:D22)</f>
        <v>2084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2084</v>
      </c>
      <c r="O21" s="45">
        <f t="shared" si="2"/>
        <v>1.4502435629784274</v>
      </c>
      <c r="P21" s="10"/>
    </row>
    <row r="22" spans="1:119">
      <c r="A22" s="13"/>
      <c r="B22" s="39">
        <v>354</v>
      </c>
      <c r="C22" s="21" t="s">
        <v>32</v>
      </c>
      <c r="D22" s="46">
        <v>2084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2084</v>
      </c>
      <c r="O22" s="47">
        <f t="shared" si="2"/>
        <v>1.4502435629784274</v>
      </c>
      <c r="P22" s="9"/>
    </row>
    <row r="23" spans="1:119" ht="15.75">
      <c r="A23" s="29" t="s">
        <v>2</v>
      </c>
      <c r="B23" s="30"/>
      <c r="C23" s="31"/>
      <c r="D23" s="32">
        <f t="shared" ref="D23:M23" si="7">SUM(D24:D26)</f>
        <v>8764</v>
      </c>
      <c r="E23" s="32">
        <f t="shared" si="7"/>
        <v>1319</v>
      </c>
      <c r="F23" s="32">
        <f t="shared" si="7"/>
        <v>0</v>
      </c>
      <c r="G23" s="32">
        <f t="shared" si="7"/>
        <v>795</v>
      </c>
      <c r="H23" s="32">
        <f t="shared" si="7"/>
        <v>0</v>
      </c>
      <c r="I23" s="32">
        <f t="shared" si="7"/>
        <v>4756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15634</v>
      </c>
      <c r="O23" s="45">
        <f t="shared" si="2"/>
        <v>10.879610299234516</v>
      </c>
      <c r="P23" s="10"/>
    </row>
    <row r="24" spans="1:119">
      <c r="A24" s="12"/>
      <c r="B24" s="25">
        <v>361.1</v>
      </c>
      <c r="C24" s="20" t="s">
        <v>34</v>
      </c>
      <c r="D24" s="46">
        <v>2692</v>
      </c>
      <c r="E24" s="46">
        <v>710</v>
      </c>
      <c r="F24" s="46">
        <v>0</v>
      </c>
      <c r="G24" s="46">
        <v>795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4197</v>
      </c>
      <c r="O24" s="47">
        <f t="shared" si="2"/>
        <v>2.920668058455115</v>
      </c>
      <c r="P24" s="9"/>
    </row>
    <row r="25" spans="1:119">
      <c r="A25" s="12"/>
      <c r="B25" s="25">
        <v>361.3</v>
      </c>
      <c r="C25" s="20" t="s">
        <v>35</v>
      </c>
      <c r="D25" s="46">
        <v>2943</v>
      </c>
      <c r="E25" s="46">
        <v>609</v>
      </c>
      <c r="F25" s="46">
        <v>0</v>
      </c>
      <c r="G25" s="46">
        <v>0</v>
      </c>
      <c r="H25" s="46">
        <v>0</v>
      </c>
      <c r="I25" s="46">
        <v>4756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8308</v>
      </c>
      <c r="O25" s="47">
        <f t="shared" si="2"/>
        <v>5.7814892136395271</v>
      </c>
      <c r="P25" s="9"/>
    </row>
    <row r="26" spans="1:119">
      <c r="A26" s="12"/>
      <c r="B26" s="25">
        <v>369.9</v>
      </c>
      <c r="C26" s="20" t="s">
        <v>49</v>
      </c>
      <c r="D26" s="46">
        <v>3129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3129</v>
      </c>
      <c r="O26" s="47">
        <f t="shared" si="2"/>
        <v>2.1774530271398747</v>
      </c>
      <c r="P26" s="9"/>
    </row>
    <row r="27" spans="1:119" ht="15.75">
      <c r="A27" s="29" t="s">
        <v>27</v>
      </c>
      <c r="B27" s="30"/>
      <c r="C27" s="31"/>
      <c r="D27" s="32">
        <f t="shared" ref="D27:M27" si="8">SUM(D28:D28)</f>
        <v>260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4180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4440</v>
      </c>
      <c r="O27" s="45">
        <f t="shared" si="2"/>
        <v>3.0897703549060545</v>
      </c>
      <c r="P27" s="9"/>
    </row>
    <row r="28" spans="1:119" ht="15.75" thickBot="1">
      <c r="A28" s="12"/>
      <c r="B28" s="25">
        <v>389.1</v>
      </c>
      <c r="C28" s="20" t="s">
        <v>61</v>
      </c>
      <c r="D28" s="46">
        <v>260</v>
      </c>
      <c r="E28" s="46">
        <v>0</v>
      </c>
      <c r="F28" s="46">
        <v>0</v>
      </c>
      <c r="G28" s="46">
        <v>0</v>
      </c>
      <c r="H28" s="46">
        <v>0</v>
      </c>
      <c r="I28" s="46">
        <v>4180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4440</v>
      </c>
      <c r="O28" s="47">
        <f t="shared" si="2"/>
        <v>3.0897703549060545</v>
      </c>
      <c r="P28" s="9"/>
    </row>
    <row r="29" spans="1:119" ht="16.5" thickBot="1">
      <c r="A29" s="14" t="s">
        <v>30</v>
      </c>
      <c r="B29" s="23"/>
      <c r="C29" s="22"/>
      <c r="D29" s="15">
        <f t="shared" ref="D29:M29" si="9">SUM(D5,D8,D13,D18,D21,D23,D27)</f>
        <v>639188</v>
      </c>
      <c r="E29" s="15">
        <f t="shared" si="9"/>
        <v>46243</v>
      </c>
      <c r="F29" s="15">
        <f t="shared" si="9"/>
        <v>0</v>
      </c>
      <c r="G29" s="15">
        <f t="shared" si="9"/>
        <v>182054</v>
      </c>
      <c r="H29" s="15">
        <f t="shared" si="9"/>
        <v>0</v>
      </c>
      <c r="I29" s="15">
        <f t="shared" si="9"/>
        <v>495951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1363436</v>
      </c>
      <c r="O29" s="38">
        <f t="shared" si="2"/>
        <v>948.80723729993042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62</v>
      </c>
      <c r="M31" s="118"/>
      <c r="N31" s="118"/>
      <c r="O31" s="43">
        <v>1437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260860</v>
      </c>
      <c r="E5" s="27">
        <f t="shared" si="0"/>
        <v>0</v>
      </c>
      <c r="F5" s="27">
        <f t="shared" si="0"/>
        <v>0</v>
      </c>
      <c r="G5" s="27">
        <f t="shared" si="0"/>
        <v>143541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404401</v>
      </c>
      <c r="O5" s="33">
        <f t="shared" ref="O5:O28" si="2">(N5/O$30)</f>
        <v>280.83402777777781</v>
      </c>
      <c r="P5" s="6"/>
    </row>
    <row r="6" spans="1:133">
      <c r="A6" s="12"/>
      <c r="B6" s="25">
        <v>311</v>
      </c>
      <c r="C6" s="20" t="s">
        <v>1</v>
      </c>
      <c r="D6" s="46">
        <v>260860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260860</v>
      </c>
      <c r="O6" s="47">
        <f t="shared" si="2"/>
        <v>181.15277777777777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143541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143541</v>
      </c>
      <c r="O7" s="47">
        <f t="shared" si="2"/>
        <v>99.681250000000006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239010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239010</v>
      </c>
      <c r="O8" s="45">
        <f t="shared" si="2"/>
        <v>165.97916666666666</v>
      </c>
      <c r="P8" s="10"/>
    </row>
    <row r="9" spans="1:133">
      <c r="A9" s="12"/>
      <c r="B9" s="25">
        <v>323.10000000000002</v>
      </c>
      <c r="C9" s="20" t="s">
        <v>11</v>
      </c>
      <c r="D9" s="46">
        <v>151281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151281</v>
      </c>
      <c r="O9" s="47">
        <f t="shared" si="2"/>
        <v>105.05625000000001</v>
      </c>
      <c r="P9" s="9"/>
    </row>
    <row r="10" spans="1:133">
      <c r="A10" s="12"/>
      <c r="B10" s="25">
        <v>323.2</v>
      </c>
      <c r="C10" s="20" t="s">
        <v>12</v>
      </c>
      <c r="D10" s="46">
        <v>74867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74867</v>
      </c>
      <c r="O10" s="47">
        <f t="shared" si="2"/>
        <v>51.990972222222226</v>
      </c>
      <c r="P10" s="9"/>
    </row>
    <row r="11" spans="1:133">
      <c r="A11" s="12"/>
      <c r="B11" s="25">
        <v>323.39999999999998</v>
      </c>
      <c r="C11" s="20" t="s">
        <v>13</v>
      </c>
      <c r="D11" s="46">
        <v>7332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7332</v>
      </c>
      <c r="O11" s="47">
        <f t="shared" si="2"/>
        <v>5.0916666666666668</v>
      </c>
      <c r="P11" s="9"/>
    </row>
    <row r="12" spans="1:133">
      <c r="A12" s="12"/>
      <c r="B12" s="25">
        <v>329</v>
      </c>
      <c r="C12" s="20" t="s">
        <v>14</v>
      </c>
      <c r="D12" s="46">
        <v>5530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5530</v>
      </c>
      <c r="O12" s="47">
        <f t="shared" si="2"/>
        <v>3.8402777777777777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110137</v>
      </c>
      <c r="E13" s="32">
        <f t="shared" si="4"/>
        <v>0</v>
      </c>
      <c r="F13" s="32">
        <f t="shared" si="4"/>
        <v>0</v>
      </c>
      <c r="G13" s="32">
        <f t="shared" si="4"/>
        <v>1104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111241</v>
      </c>
      <c r="O13" s="45">
        <f t="shared" si="2"/>
        <v>77.250694444444449</v>
      </c>
      <c r="P13" s="10"/>
    </row>
    <row r="14" spans="1:133">
      <c r="A14" s="12"/>
      <c r="B14" s="25">
        <v>334.1</v>
      </c>
      <c r="C14" s="20" t="s">
        <v>16</v>
      </c>
      <c r="D14" s="46">
        <v>11414</v>
      </c>
      <c r="E14" s="46">
        <v>0</v>
      </c>
      <c r="F14" s="46">
        <v>0</v>
      </c>
      <c r="G14" s="46">
        <v>1104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12518</v>
      </c>
      <c r="O14" s="47">
        <f t="shared" si="2"/>
        <v>8.6930555555555564</v>
      </c>
      <c r="P14" s="9"/>
    </row>
    <row r="15" spans="1:133">
      <c r="A15" s="12"/>
      <c r="B15" s="25">
        <v>335.12</v>
      </c>
      <c r="C15" s="20" t="s">
        <v>17</v>
      </c>
      <c r="D15" s="46">
        <v>20639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20639</v>
      </c>
      <c r="O15" s="47">
        <f t="shared" si="2"/>
        <v>14.332638888888889</v>
      </c>
      <c r="P15" s="9"/>
    </row>
    <row r="16" spans="1:133">
      <c r="A16" s="12"/>
      <c r="B16" s="25">
        <v>335.15</v>
      </c>
      <c r="C16" s="20" t="s">
        <v>19</v>
      </c>
      <c r="D16" s="46">
        <v>3708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3708</v>
      </c>
      <c r="O16" s="47">
        <f t="shared" si="2"/>
        <v>2.5750000000000002</v>
      </c>
      <c r="P16" s="9"/>
    </row>
    <row r="17" spans="1:119">
      <c r="A17" s="12"/>
      <c r="B17" s="25">
        <v>335.18</v>
      </c>
      <c r="C17" s="20" t="s">
        <v>20</v>
      </c>
      <c r="D17" s="46">
        <v>74376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74376</v>
      </c>
      <c r="O17" s="47">
        <f t="shared" si="2"/>
        <v>51.65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0</v>
      </c>
      <c r="E18" s="32">
        <f t="shared" si="5"/>
        <v>45221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442484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487705</v>
      </c>
      <c r="O18" s="45">
        <f t="shared" si="2"/>
        <v>338.68402777777777</v>
      </c>
      <c r="P18" s="10"/>
    </row>
    <row r="19" spans="1:119">
      <c r="A19" s="12"/>
      <c r="B19" s="25">
        <v>343.5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442484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442484</v>
      </c>
      <c r="O19" s="47">
        <f t="shared" si="2"/>
        <v>307.28055555555557</v>
      </c>
      <c r="P19" s="9"/>
    </row>
    <row r="20" spans="1:119">
      <c r="A20" s="12"/>
      <c r="B20" s="25">
        <v>343.9</v>
      </c>
      <c r="C20" s="20" t="s">
        <v>29</v>
      </c>
      <c r="D20" s="46">
        <v>0</v>
      </c>
      <c r="E20" s="46">
        <v>45221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45221</v>
      </c>
      <c r="O20" s="47">
        <f t="shared" si="2"/>
        <v>31.403472222222224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SUM(D22:D22)</f>
        <v>7193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7193</v>
      </c>
      <c r="O21" s="45">
        <f t="shared" si="2"/>
        <v>4.9951388888888886</v>
      </c>
      <c r="P21" s="10"/>
    </row>
    <row r="22" spans="1:119">
      <c r="A22" s="13"/>
      <c r="B22" s="39">
        <v>354</v>
      </c>
      <c r="C22" s="21" t="s">
        <v>32</v>
      </c>
      <c r="D22" s="46">
        <v>7193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7193</v>
      </c>
      <c r="O22" s="47">
        <f t="shared" si="2"/>
        <v>4.9951388888888886</v>
      </c>
      <c r="P22" s="9"/>
    </row>
    <row r="23" spans="1:119" ht="15.75">
      <c r="A23" s="29" t="s">
        <v>2</v>
      </c>
      <c r="B23" s="30"/>
      <c r="C23" s="31"/>
      <c r="D23" s="32">
        <f t="shared" ref="D23:M23" si="7">SUM(D24:D25)</f>
        <v>10679</v>
      </c>
      <c r="E23" s="32">
        <f t="shared" si="7"/>
        <v>2309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9143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22131</v>
      </c>
      <c r="O23" s="45">
        <f t="shared" si="2"/>
        <v>15.36875</v>
      </c>
      <c r="P23" s="10"/>
    </row>
    <row r="24" spans="1:119">
      <c r="A24" s="12"/>
      <c r="B24" s="25">
        <v>361.1</v>
      </c>
      <c r="C24" s="20" t="s">
        <v>34</v>
      </c>
      <c r="D24" s="46">
        <v>4241</v>
      </c>
      <c r="E24" s="46">
        <v>980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5221</v>
      </c>
      <c r="O24" s="47">
        <f t="shared" si="2"/>
        <v>3.6256944444444446</v>
      </c>
      <c r="P24" s="9"/>
    </row>
    <row r="25" spans="1:119">
      <c r="A25" s="12"/>
      <c r="B25" s="25">
        <v>361.3</v>
      </c>
      <c r="C25" s="20" t="s">
        <v>35</v>
      </c>
      <c r="D25" s="46">
        <v>6438</v>
      </c>
      <c r="E25" s="46">
        <v>1329</v>
      </c>
      <c r="F25" s="46">
        <v>0</v>
      </c>
      <c r="G25" s="46">
        <v>0</v>
      </c>
      <c r="H25" s="46">
        <v>0</v>
      </c>
      <c r="I25" s="46">
        <v>9143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16910</v>
      </c>
      <c r="O25" s="47">
        <f t="shared" si="2"/>
        <v>11.743055555555555</v>
      </c>
      <c r="P25" s="9"/>
    </row>
    <row r="26" spans="1:119" ht="15.75">
      <c r="A26" s="29" t="s">
        <v>27</v>
      </c>
      <c r="B26" s="30"/>
      <c r="C26" s="31"/>
      <c r="D26" s="32">
        <f t="shared" ref="D26:M26" si="8">SUM(D27:D27)</f>
        <v>2606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6553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9159</v>
      </c>
      <c r="O26" s="45">
        <f t="shared" si="2"/>
        <v>6.3604166666666666</v>
      </c>
      <c r="P26" s="9"/>
    </row>
    <row r="27" spans="1:119" ht="15.75" thickBot="1">
      <c r="A27" s="12"/>
      <c r="B27" s="25">
        <v>389.1</v>
      </c>
      <c r="C27" s="20" t="s">
        <v>36</v>
      </c>
      <c r="D27" s="46">
        <v>2606</v>
      </c>
      <c r="E27" s="46">
        <v>0</v>
      </c>
      <c r="F27" s="46">
        <v>0</v>
      </c>
      <c r="G27" s="46">
        <v>0</v>
      </c>
      <c r="H27" s="46">
        <v>0</v>
      </c>
      <c r="I27" s="46">
        <v>6553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9159</v>
      </c>
      <c r="O27" s="47">
        <f t="shared" si="2"/>
        <v>6.3604166666666666</v>
      </c>
      <c r="P27" s="9"/>
    </row>
    <row r="28" spans="1:119" ht="16.5" thickBot="1">
      <c r="A28" s="14" t="s">
        <v>30</v>
      </c>
      <c r="B28" s="23"/>
      <c r="C28" s="22"/>
      <c r="D28" s="15">
        <f t="shared" ref="D28:M28" si="9">SUM(D5,D8,D13,D18,D21,D23,D26)</f>
        <v>630485</v>
      </c>
      <c r="E28" s="15">
        <f t="shared" si="9"/>
        <v>47530</v>
      </c>
      <c r="F28" s="15">
        <f t="shared" si="9"/>
        <v>0</v>
      </c>
      <c r="G28" s="15">
        <f t="shared" si="9"/>
        <v>144645</v>
      </c>
      <c r="H28" s="15">
        <f t="shared" si="9"/>
        <v>0</v>
      </c>
      <c r="I28" s="15">
        <f t="shared" si="9"/>
        <v>458180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1280840</v>
      </c>
      <c r="O28" s="38">
        <f t="shared" si="2"/>
        <v>889.47222222222217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52</v>
      </c>
      <c r="M30" s="118"/>
      <c r="N30" s="118"/>
      <c r="O30" s="43">
        <v>1440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277495</v>
      </c>
      <c r="E5" s="27">
        <f t="shared" si="0"/>
        <v>0</v>
      </c>
      <c r="F5" s="27">
        <f t="shared" si="0"/>
        <v>0</v>
      </c>
      <c r="G5" s="27">
        <f t="shared" si="0"/>
        <v>137116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414611</v>
      </c>
      <c r="O5" s="33">
        <f t="shared" ref="O5:O29" si="2">(N5/O$31)</f>
        <v>290.54730203223545</v>
      </c>
      <c r="P5" s="6"/>
    </row>
    <row r="6" spans="1:133">
      <c r="A6" s="12"/>
      <c r="B6" s="25">
        <v>311</v>
      </c>
      <c r="C6" s="20" t="s">
        <v>1</v>
      </c>
      <c r="D6" s="46">
        <v>277495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277495</v>
      </c>
      <c r="O6" s="47">
        <f t="shared" si="2"/>
        <v>194.4604064470918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137116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137116</v>
      </c>
      <c r="O7" s="47">
        <f t="shared" si="2"/>
        <v>96.086895585143651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246201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246201</v>
      </c>
      <c r="O8" s="45">
        <f t="shared" si="2"/>
        <v>172.53048353188507</v>
      </c>
      <c r="P8" s="10"/>
    </row>
    <row r="9" spans="1:133">
      <c r="A9" s="12"/>
      <c r="B9" s="25">
        <v>323.10000000000002</v>
      </c>
      <c r="C9" s="20" t="s">
        <v>11</v>
      </c>
      <c r="D9" s="46">
        <v>157486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157486</v>
      </c>
      <c r="O9" s="47">
        <f t="shared" si="2"/>
        <v>110.36159775753329</v>
      </c>
      <c r="P9" s="9"/>
    </row>
    <row r="10" spans="1:133">
      <c r="A10" s="12"/>
      <c r="B10" s="25">
        <v>323.2</v>
      </c>
      <c r="C10" s="20" t="s">
        <v>12</v>
      </c>
      <c r="D10" s="46">
        <v>74202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74202</v>
      </c>
      <c r="O10" s="47">
        <f t="shared" si="2"/>
        <v>51.998598458304137</v>
      </c>
      <c r="P10" s="9"/>
    </row>
    <row r="11" spans="1:133">
      <c r="A11" s="12"/>
      <c r="B11" s="25">
        <v>323.39999999999998</v>
      </c>
      <c r="C11" s="20" t="s">
        <v>13</v>
      </c>
      <c r="D11" s="46">
        <v>6981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6981</v>
      </c>
      <c r="O11" s="47">
        <f t="shared" si="2"/>
        <v>4.8920812894183605</v>
      </c>
      <c r="P11" s="9"/>
    </row>
    <row r="12" spans="1:133">
      <c r="A12" s="12"/>
      <c r="B12" s="25">
        <v>329</v>
      </c>
      <c r="C12" s="20" t="s">
        <v>14</v>
      </c>
      <c r="D12" s="46">
        <v>7532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7532</v>
      </c>
      <c r="O12" s="47">
        <f t="shared" si="2"/>
        <v>5.2782060266292925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106650</v>
      </c>
      <c r="E13" s="32">
        <f t="shared" si="4"/>
        <v>0</v>
      </c>
      <c r="F13" s="32">
        <f t="shared" si="4"/>
        <v>0</v>
      </c>
      <c r="G13" s="32">
        <f t="shared" si="4"/>
        <v>306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106956</v>
      </c>
      <c r="O13" s="45">
        <f t="shared" si="2"/>
        <v>74.951646811492637</v>
      </c>
      <c r="P13" s="10"/>
    </row>
    <row r="14" spans="1:133">
      <c r="A14" s="12"/>
      <c r="B14" s="25">
        <v>334.1</v>
      </c>
      <c r="C14" s="20" t="s">
        <v>16</v>
      </c>
      <c r="D14" s="46">
        <v>8733</v>
      </c>
      <c r="E14" s="46">
        <v>0</v>
      </c>
      <c r="F14" s="46">
        <v>0</v>
      </c>
      <c r="G14" s="46">
        <v>306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9039</v>
      </c>
      <c r="O14" s="47">
        <f t="shared" si="2"/>
        <v>6.33426769446391</v>
      </c>
      <c r="P14" s="9"/>
    </row>
    <row r="15" spans="1:133">
      <c r="A15" s="12"/>
      <c r="B15" s="25">
        <v>335.12</v>
      </c>
      <c r="C15" s="20" t="s">
        <v>17</v>
      </c>
      <c r="D15" s="46">
        <v>19502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19502</v>
      </c>
      <c r="O15" s="47">
        <f t="shared" si="2"/>
        <v>13.666433076384022</v>
      </c>
      <c r="P15" s="9"/>
    </row>
    <row r="16" spans="1:133">
      <c r="A16" s="12"/>
      <c r="B16" s="25">
        <v>335.15</v>
      </c>
      <c r="C16" s="20" t="s">
        <v>19</v>
      </c>
      <c r="D16" s="46">
        <v>3659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3659</v>
      </c>
      <c r="O16" s="47">
        <f t="shared" si="2"/>
        <v>2.5641205325858443</v>
      </c>
      <c r="P16" s="9"/>
    </row>
    <row r="17" spans="1:119">
      <c r="A17" s="12"/>
      <c r="B17" s="25">
        <v>335.18</v>
      </c>
      <c r="C17" s="20" t="s">
        <v>20</v>
      </c>
      <c r="D17" s="46">
        <v>74756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74756</v>
      </c>
      <c r="O17" s="47">
        <f t="shared" si="2"/>
        <v>52.386825508058863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0</v>
      </c>
      <c r="E18" s="32">
        <f t="shared" si="5"/>
        <v>45081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418648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463729</v>
      </c>
      <c r="O18" s="45">
        <f t="shared" si="2"/>
        <v>324.96776454099512</v>
      </c>
      <c r="P18" s="10"/>
    </row>
    <row r="19" spans="1:119">
      <c r="A19" s="12"/>
      <c r="B19" s="25">
        <v>343.5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418648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418648</v>
      </c>
      <c r="O19" s="47">
        <f t="shared" si="2"/>
        <v>293.37631394533986</v>
      </c>
      <c r="P19" s="9"/>
    </row>
    <row r="20" spans="1:119">
      <c r="A20" s="12"/>
      <c r="B20" s="25">
        <v>343.9</v>
      </c>
      <c r="C20" s="20" t="s">
        <v>29</v>
      </c>
      <c r="D20" s="46">
        <v>0</v>
      </c>
      <c r="E20" s="46">
        <v>45081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45081</v>
      </c>
      <c r="O20" s="47">
        <f t="shared" si="2"/>
        <v>31.591450595655221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SUM(D22:D22)</f>
        <v>9460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9460</v>
      </c>
      <c r="O21" s="45">
        <f t="shared" si="2"/>
        <v>6.6292922214435883</v>
      </c>
      <c r="P21" s="10"/>
    </row>
    <row r="22" spans="1:119">
      <c r="A22" s="13"/>
      <c r="B22" s="39">
        <v>354</v>
      </c>
      <c r="C22" s="21" t="s">
        <v>32</v>
      </c>
      <c r="D22" s="46">
        <v>9460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9460</v>
      </c>
      <c r="O22" s="47">
        <f t="shared" si="2"/>
        <v>6.6292922214435883</v>
      </c>
      <c r="P22" s="9"/>
    </row>
    <row r="23" spans="1:119" ht="15.75">
      <c r="A23" s="29" t="s">
        <v>2</v>
      </c>
      <c r="B23" s="30"/>
      <c r="C23" s="31"/>
      <c r="D23" s="32">
        <f t="shared" ref="D23:M23" si="7">SUM(D24:D26)</f>
        <v>13101</v>
      </c>
      <c r="E23" s="32">
        <f t="shared" si="7"/>
        <v>1646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5321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20068</v>
      </c>
      <c r="O23" s="45">
        <f t="shared" si="2"/>
        <v>14.063069376313946</v>
      </c>
      <c r="P23" s="10"/>
    </row>
    <row r="24" spans="1:119">
      <c r="A24" s="12"/>
      <c r="B24" s="25">
        <v>361.1</v>
      </c>
      <c r="C24" s="20" t="s">
        <v>34</v>
      </c>
      <c r="D24" s="46">
        <v>4512</v>
      </c>
      <c r="E24" s="46">
        <v>814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5326</v>
      </c>
      <c r="O24" s="47">
        <f t="shared" si="2"/>
        <v>3.7323055360896986</v>
      </c>
      <c r="P24" s="9"/>
    </row>
    <row r="25" spans="1:119">
      <c r="A25" s="12"/>
      <c r="B25" s="25">
        <v>361.3</v>
      </c>
      <c r="C25" s="20" t="s">
        <v>35</v>
      </c>
      <c r="D25" s="46">
        <v>4022</v>
      </c>
      <c r="E25" s="46">
        <v>832</v>
      </c>
      <c r="F25" s="46">
        <v>0</v>
      </c>
      <c r="G25" s="46">
        <v>0</v>
      </c>
      <c r="H25" s="46">
        <v>0</v>
      </c>
      <c r="I25" s="46">
        <v>5321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10175</v>
      </c>
      <c r="O25" s="47">
        <f t="shared" si="2"/>
        <v>7.1303433777154872</v>
      </c>
      <c r="P25" s="9"/>
    </row>
    <row r="26" spans="1:119">
      <c r="A26" s="12"/>
      <c r="B26" s="25">
        <v>369.9</v>
      </c>
      <c r="C26" s="20" t="s">
        <v>49</v>
      </c>
      <c r="D26" s="46">
        <v>4567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4567</v>
      </c>
      <c r="O26" s="47">
        <f t="shared" si="2"/>
        <v>3.2004204625087596</v>
      </c>
      <c r="P26" s="9"/>
    </row>
    <row r="27" spans="1:119" ht="15.75">
      <c r="A27" s="29" t="s">
        <v>27</v>
      </c>
      <c r="B27" s="30"/>
      <c r="C27" s="31"/>
      <c r="D27" s="32">
        <f t="shared" ref="D27:M27" si="8">SUM(D28:D28)</f>
        <v>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5712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5712</v>
      </c>
      <c r="O27" s="45">
        <f t="shared" si="2"/>
        <v>4.002803083391731</v>
      </c>
      <c r="P27" s="9"/>
    </row>
    <row r="28" spans="1:119" ht="15.75" thickBot="1">
      <c r="A28" s="12"/>
      <c r="B28" s="25">
        <v>389.1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5712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5712</v>
      </c>
      <c r="O28" s="47">
        <f t="shared" si="2"/>
        <v>4.002803083391731</v>
      </c>
      <c r="P28" s="9"/>
    </row>
    <row r="29" spans="1:119" ht="16.5" thickBot="1">
      <c r="A29" s="14" t="s">
        <v>30</v>
      </c>
      <c r="B29" s="23"/>
      <c r="C29" s="22"/>
      <c r="D29" s="15">
        <f t="shared" ref="D29:M29" si="9">SUM(D5,D8,D13,D18,D21,D23,D27)</f>
        <v>652907</v>
      </c>
      <c r="E29" s="15">
        <f t="shared" si="9"/>
        <v>46727</v>
      </c>
      <c r="F29" s="15">
        <f t="shared" si="9"/>
        <v>0</v>
      </c>
      <c r="G29" s="15">
        <f t="shared" si="9"/>
        <v>137422</v>
      </c>
      <c r="H29" s="15">
        <f t="shared" si="9"/>
        <v>0</v>
      </c>
      <c r="I29" s="15">
        <f t="shared" si="9"/>
        <v>429681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1266737</v>
      </c>
      <c r="O29" s="38">
        <f t="shared" si="2"/>
        <v>887.69236159775755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50</v>
      </c>
      <c r="M31" s="118"/>
      <c r="N31" s="118"/>
      <c r="O31" s="43">
        <v>1427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306214</v>
      </c>
      <c r="E5" s="27">
        <f t="shared" si="0"/>
        <v>0</v>
      </c>
      <c r="F5" s="27">
        <f t="shared" si="0"/>
        <v>0</v>
      </c>
      <c r="G5" s="27">
        <f t="shared" si="0"/>
        <v>131020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437234</v>
      </c>
      <c r="O5" s="33">
        <f t="shared" ref="O5:O30" si="2">(N5/O$32)</f>
        <v>308.56316160903316</v>
      </c>
      <c r="P5" s="6"/>
    </row>
    <row r="6" spans="1:133">
      <c r="A6" s="12"/>
      <c r="B6" s="25">
        <v>311</v>
      </c>
      <c r="C6" s="20" t="s">
        <v>1</v>
      </c>
      <c r="D6" s="46">
        <v>306214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306214</v>
      </c>
      <c r="O6" s="47">
        <f t="shared" si="2"/>
        <v>216.10021171489061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131020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131020</v>
      </c>
      <c r="O7" s="47">
        <f t="shared" si="2"/>
        <v>92.462949894142554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263058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263058</v>
      </c>
      <c r="O8" s="45">
        <f t="shared" si="2"/>
        <v>185.64431898376853</v>
      </c>
      <c r="P8" s="10"/>
    </row>
    <row r="9" spans="1:133">
      <c r="A9" s="12"/>
      <c r="B9" s="25">
        <v>323.10000000000002</v>
      </c>
      <c r="C9" s="20" t="s">
        <v>11</v>
      </c>
      <c r="D9" s="46">
        <v>171742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171742</v>
      </c>
      <c r="O9" s="47">
        <f t="shared" si="2"/>
        <v>121.20112914608328</v>
      </c>
      <c r="P9" s="9"/>
    </row>
    <row r="10" spans="1:133">
      <c r="A10" s="12"/>
      <c r="B10" s="25">
        <v>323.2</v>
      </c>
      <c r="C10" s="20" t="s">
        <v>12</v>
      </c>
      <c r="D10" s="46">
        <v>76159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76159</v>
      </c>
      <c r="O10" s="47">
        <f t="shared" si="2"/>
        <v>53.746647847565278</v>
      </c>
      <c r="P10" s="9"/>
    </row>
    <row r="11" spans="1:133">
      <c r="A11" s="12"/>
      <c r="B11" s="25">
        <v>323.39999999999998</v>
      </c>
      <c r="C11" s="20" t="s">
        <v>13</v>
      </c>
      <c r="D11" s="46">
        <v>7726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7726</v>
      </c>
      <c r="O11" s="47">
        <f t="shared" si="2"/>
        <v>5.4523641496118564</v>
      </c>
      <c r="P11" s="9"/>
    </row>
    <row r="12" spans="1:133">
      <c r="A12" s="12"/>
      <c r="B12" s="25">
        <v>329</v>
      </c>
      <c r="C12" s="20" t="s">
        <v>14</v>
      </c>
      <c r="D12" s="46">
        <v>7431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7431</v>
      </c>
      <c r="O12" s="47">
        <f t="shared" si="2"/>
        <v>5.2441778405081161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97313</v>
      </c>
      <c r="E13" s="32">
        <f t="shared" si="4"/>
        <v>0</v>
      </c>
      <c r="F13" s="32">
        <f t="shared" si="4"/>
        <v>0</v>
      </c>
      <c r="G13" s="32">
        <f t="shared" si="4"/>
        <v>174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97487</v>
      </c>
      <c r="O13" s="45">
        <f t="shared" si="2"/>
        <v>68.798165137614674</v>
      </c>
      <c r="P13" s="10"/>
    </row>
    <row r="14" spans="1:133">
      <c r="A14" s="12"/>
      <c r="B14" s="25">
        <v>334.1</v>
      </c>
      <c r="C14" s="20" t="s">
        <v>16</v>
      </c>
      <c r="D14" s="46">
        <v>4548</v>
      </c>
      <c r="E14" s="46">
        <v>0</v>
      </c>
      <c r="F14" s="46">
        <v>0</v>
      </c>
      <c r="G14" s="46">
        <v>174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4722</v>
      </c>
      <c r="O14" s="47">
        <f t="shared" si="2"/>
        <v>3.332392378263938</v>
      </c>
      <c r="P14" s="9"/>
    </row>
    <row r="15" spans="1:133">
      <c r="A15" s="12"/>
      <c r="B15" s="25">
        <v>335.12</v>
      </c>
      <c r="C15" s="20" t="s">
        <v>17</v>
      </c>
      <c r="D15" s="46">
        <v>18104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18104</v>
      </c>
      <c r="O15" s="47">
        <f t="shared" si="2"/>
        <v>12.776287932251234</v>
      </c>
      <c r="P15" s="9"/>
    </row>
    <row r="16" spans="1:133">
      <c r="A16" s="12"/>
      <c r="B16" s="25">
        <v>335.14</v>
      </c>
      <c r="C16" s="20" t="s">
        <v>18</v>
      </c>
      <c r="D16" s="46">
        <v>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</v>
      </c>
      <c r="O16" s="47">
        <f t="shared" si="2"/>
        <v>5.5045871559633031E-2</v>
      </c>
      <c r="P16" s="9"/>
    </row>
    <row r="17" spans="1:119">
      <c r="A17" s="12"/>
      <c r="B17" s="25">
        <v>335.15</v>
      </c>
      <c r="C17" s="20" t="s">
        <v>19</v>
      </c>
      <c r="D17" s="46">
        <v>3756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3756</v>
      </c>
      <c r="O17" s="47">
        <f t="shared" si="2"/>
        <v>2.6506704304869442</v>
      </c>
      <c r="P17" s="9"/>
    </row>
    <row r="18" spans="1:119">
      <c r="A18" s="12"/>
      <c r="B18" s="25">
        <v>335.18</v>
      </c>
      <c r="C18" s="20" t="s">
        <v>20</v>
      </c>
      <c r="D18" s="46">
        <v>70827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70827</v>
      </c>
      <c r="O18" s="47">
        <f t="shared" si="2"/>
        <v>49.98376852505293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0</v>
      </c>
      <c r="E19" s="32">
        <f t="shared" si="5"/>
        <v>45267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420005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465272</v>
      </c>
      <c r="O19" s="45">
        <f t="shared" si="2"/>
        <v>328.35003528581512</v>
      </c>
      <c r="P19" s="10"/>
    </row>
    <row r="20" spans="1:119">
      <c r="A20" s="12"/>
      <c r="B20" s="25">
        <v>343.5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420005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420005</v>
      </c>
      <c r="O20" s="47">
        <f t="shared" si="2"/>
        <v>296.40437544107272</v>
      </c>
      <c r="P20" s="9"/>
    </row>
    <row r="21" spans="1:119">
      <c r="A21" s="12"/>
      <c r="B21" s="25">
        <v>343.9</v>
      </c>
      <c r="C21" s="20" t="s">
        <v>29</v>
      </c>
      <c r="D21" s="46">
        <v>0</v>
      </c>
      <c r="E21" s="46">
        <v>45267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45267</v>
      </c>
      <c r="O21" s="47">
        <f t="shared" si="2"/>
        <v>31.945659844742412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SUM(D23:D24)</f>
        <v>16182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16182</v>
      </c>
      <c r="O22" s="45">
        <f t="shared" si="2"/>
        <v>11.419901199717714</v>
      </c>
      <c r="P22" s="10"/>
    </row>
    <row r="23" spans="1:119">
      <c r="A23" s="13"/>
      <c r="B23" s="39">
        <v>354</v>
      </c>
      <c r="C23" s="21" t="s">
        <v>32</v>
      </c>
      <c r="D23" s="46">
        <v>9828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9828</v>
      </c>
      <c r="O23" s="47">
        <f t="shared" si="2"/>
        <v>6.9357798165137616</v>
      </c>
      <c r="P23" s="9"/>
    </row>
    <row r="24" spans="1:119">
      <c r="A24" s="13"/>
      <c r="B24" s="39">
        <v>359</v>
      </c>
      <c r="C24" s="21" t="s">
        <v>33</v>
      </c>
      <c r="D24" s="46">
        <v>6354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6354</v>
      </c>
      <c r="O24" s="47">
        <f t="shared" si="2"/>
        <v>4.4841213832039521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SUM(D26:D27)</f>
        <v>16683</v>
      </c>
      <c r="E25" s="32">
        <f t="shared" si="7"/>
        <v>3423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16591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36697</v>
      </c>
      <c r="O25" s="45">
        <f t="shared" si="2"/>
        <v>25.897671136203247</v>
      </c>
      <c r="P25" s="10"/>
    </row>
    <row r="26" spans="1:119">
      <c r="A26" s="12"/>
      <c r="B26" s="25">
        <v>361.1</v>
      </c>
      <c r="C26" s="20" t="s">
        <v>34</v>
      </c>
      <c r="D26" s="46">
        <v>5000</v>
      </c>
      <c r="E26" s="46">
        <v>1009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6009</v>
      </c>
      <c r="O26" s="47">
        <f t="shared" si="2"/>
        <v>4.240649258997883</v>
      </c>
      <c r="P26" s="9"/>
    </row>
    <row r="27" spans="1:119">
      <c r="A27" s="12"/>
      <c r="B27" s="25">
        <v>361.3</v>
      </c>
      <c r="C27" s="20" t="s">
        <v>35</v>
      </c>
      <c r="D27" s="46">
        <v>11683</v>
      </c>
      <c r="E27" s="46">
        <v>2414</v>
      </c>
      <c r="F27" s="46">
        <v>0</v>
      </c>
      <c r="G27" s="46">
        <v>0</v>
      </c>
      <c r="H27" s="46">
        <v>0</v>
      </c>
      <c r="I27" s="46">
        <v>16591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30688</v>
      </c>
      <c r="O27" s="47">
        <f t="shared" si="2"/>
        <v>21.657021877205363</v>
      </c>
      <c r="P27" s="9"/>
    </row>
    <row r="28" spans="1:119" ht="15.75">
      <c r="A28" s="29" t="s">
        <v>27</v>
      </c>
      <c r="B28" s="30"/>
      <c r="C28" s="31"/>
      <c r="D28" s="32">
        <f t="shared" ref="D28:M28" si="8">SUM(D29:D29)</f>
        <v>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5597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5597</v>
      </c>
      <c r="O28" s="45">
        <f t="shared" si="2"/>
        <v>3.949894142554693</v>
      </c>
      <c r="P28" s="9"/>
    </row>
    <row r="29" spans="1:119" ht="15.75" thickBot="1">
      <c r="A29" s="12"/>
      <c r="B29" s="25">
        <v>389.1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5597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5597</v>
      </c>
      <c r="O29" s="47">
        <f t="shared" si="2"/>
        <v>3.949894142554693</v>
      </c>
      <c r="P29" s="9"/>
    </row>
    <row r="30" spans="1:119" ht="16.5" thickBot="1">
      <c r="A30" s="14" t="s">
        <v>30</v>
      </c>
      <c r="B30" s="23"/>
      <c r="C30" s="22"/>
      <c r="D30" s="15">
        <f t="shared" ref="D30:M30" si="9">SUM(D5,D8,D13,D19,D22,D25,D28)</f>
        <v>699450</v>
      </c>
      <c r="E30" s="15">
        <f t="shared" si="9"/>
        <v>48690</v>
      </c>
      <c r="F30" s="15">
        <f t="shared" si="9"/>
        <v>0</v>
      </c>
      <c r="G30" s="15">
        <f t="shared" si="9"/>
        <v>131194</v>
      </c>
      <c r="H30" s="15">
        <f t="shared" si="9"/>
        <v>0</v>
      </c>
      <c r="I30" s="15">
        <f t="shared" si="9"/>
        <v>442193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1321527</v>
      </c>
      <c r="O30" s="38">
        <f t="shared" si="2"/>
        <v>932.62314749470715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46</v>
      </c>
      <c r="M32" s="118"/>
      <c r="N32" s="118"/>
      <c r="O32" s="43">
        <v>1417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352380</v>
      </c>
      <c r="E5" s="27">
        <f t="shared" si="0"/>
        <v>0</v>
      </c>
      <c r="F5" s="27">
        <f t="shared" si="0"/>
        <v>0</v>
      </c>
      <c r="G5" s="27">
        <f t="shared" si="0"/>
        <v>137624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490004</v>
      </c>
      <c r="O5" s="33">
        <f t="shared" ref="O5:O30" si="2">(N5/O$32)</f>
        <v>323.0085695451549</v>
      </c>
      <c r="P5" s="6"/>
    </row>
    <row r="6" spans="1:133">
      <c r="A6" s="12"/>
      <c r="B6" s="25">
        <v>311</v>
      </c>
      <c r="C6" s="20" t="s">
        <v>1</v>
      </c>
      <c r="D6" s="46">
        <v>352380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352380</v>
      </c>
      <c r="O6" s="47">
        <f t="shared" si="2"/>
        <v>232.28740936058009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137624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137624</v>
      </c>
      <c r="O7" s="47">
        <f t="shared" si="2"/>
        <v>90.721160184574813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263518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263518</v>
      </c>
      <c r="O8" s="45">
        <f t="shared" si="2"/>
        <v>173.70995385629533</v>
      </c>
      <c r="P8" s="10"/>
    </row>
    <row r="9" spans="1:133">
      <c r="A9" s="12"/>
      <c r="B9" s="25">
        <v>323.10000000000002</v>
      </c>
      <c r="C9" s="20" t="s">
        <v>11</v>
      </c>
      <c r="D9" s="46">
        <v>162961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162961</v>
      </c>
      <c r="O9" s="47">
        <f t="shared" si="2"/>
        <v>107.42320369149637</v>
      </c>
      <c r="P9" s="9"/>
    </row>
    <row r="10" spans="1:133">
      <c r="A10" s="12"/>
      <c r="B10" s="25">
        <v>323.2</v>
      </c>
      <c r="C10" s="20" t="s">
        <v>12</v>
      </c>
      <c r="D10" s="46">
        <v>82891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82891</v>
      </c>
      <c r="O10" s="47">
        <f t="shared" si="2"/>
        <v>54.641397495056033</v>
      </c>
      <c r="P10" s="9"/>
    </row>
    <row r="11" spans="1:133">
      <c r="A11" s="12"/>
      <c r="B11" s="25">
        <v>323.39999999999998</v>
      </c>
      <c r="C11" s="20" t="s">
        <v>13</v>
      </c>
      <c r="D11" s="46">
        <v>8201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8201</v>
      </c>
      <c r="O11" s="47">
        <f t="shared" si="2"/>
        <v>5.4060646011865527</v>
      </c>
      <c r="P11" s="9"/>
    </row>
    <row r="12" spans="1:133">
      <c r="A12" s="12"/>
      <c r="B12" s="25">
        <v>329</v>
      </c>
      <c r="C12" s="20" t="s">
        <v>14</v>
      </c>
      <c r="D12" s="46">
        <v>9465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9465</v>
      </c>
      <c r="O12" s="47">
        <f t="shared" si="2"/>
        <v>6.2392880685563616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96654</v>
      </c>
      <c r="E13" s="32">
        <f t="shared" si="4"/>
        <v>0</v>
      </c>
      <c r="F13" s="32">
        <f t="shared" si="4"/>
        <v>0</v>
      </c>
      <c r="G13" s="32">
        <f t="shared" si="4"/>
        <v>1048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97702</v>
      </c>
      <c r="O13" s="45">
        <f t="shared" si="2"/>
        <v>64.404746209624264</v>
      </c>
      <c r="P13" s="10"/>
    </row>
    <row r="14" spans="1:133">
      <c r="A14" s="12"/>
      <c r="B14" s="25">
        <v>334.1</v>
      </c>
      <c r="C14" s="20" t="s">
        <v>16</v>
      </c>
      <c r="D14" s="46">
        <v>1000</v>
      </c>
      <c r="E14" s="46">
        <v>0</v>
      </c>
      <c r="F14" s="46">
        <v>0</v>
      </c>
      <c r="G14" s="46">
        <v>1048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2048</v>
      </c>
      <c r="O14" s="47">
        <f t="shared" si="2"/>
        <v>1.3500329597890572</v>
      </c>
      <c r="P14" s="9"/>
    </row>
    <row r="15" spans="1:133">
      <c r="A15" s="12"/>
      <c r="B15" s="25">
        <v>335.12</v>
      </c>
      <c r="C15" s="20" t="s">
        <v>17</v>
      </c>
      <c r="D15" s="46">
        <v>19024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19024</v>
      </c>
      <c r="O15" s="47">
        <f t="shared" si="2"/>
        <v>12.54054054054054</v>
      </c>
      <c r="P15" s="9"/>
    </row>
    <row r="16" spans="1:133">
      <c r="A16" s="12"/>
      <c r="B16" s="25">
        <v>335.14</v>
      </c>
      <c r="C16" s="20" t="s">
        <v>18</v>
      </c>
      <c r="D16" s="46">
        <v>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91</v>
      </c>
      <c r="O16" s="47">
        <f t="shared" si="2"/>
        <v>5.9986816084377059E-2</v>
      </c>
      <c r="P16" s="9"/>
    </row>
    <row r="17" spans="1:119">
      <c r="A17" s="12"/>
      <c r="B17" s="25">
        <v>335.15</v>
      </c>
      <c r="C17" s="20" t="s">
        <v>19</v>
      </c>
      <c r="D17" s="46">
        <v>3933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3933</v>
      </c>
      <c r="O17" s="47">
        <f t="shared" si="2"/>
        <v>2.5926170072511536</v>
      </c>
      <c r="P17" s="9"/>
    </row>
    <row r="18" spans="1:119">
      <c r="A18" s="12"/>
      <c r="B18" s="25">
        <v>335.18</v>
      </c>
      <c r="C18" s="20" t="s">
        <v>20</v>
      </c>
      <c r="D18" s="46">
        <v>72606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72606</v>
      </c>
      <c r="O18" s="47">
        <f t="shared" si="2"/>
        <v>47.86156888595913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0</v>
      </c>
      <c r="E19" s="32">
        <f t="shared" si="5"/>
        <v>46131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428529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474660</v>
      </c>
      <c r="O19" s="45">
        <f t="shared" si="2"/>
        <v>312.89386947923532</v>
      </c>
      <c r="P19" s="10"/>
    </row>
    <row r="20" spans="1:119">
      <c r="A20" s="12"/>
      <c r="B20" s="25">
        <v>343.5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428529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428529</v>
      </c>
      <c r="O20" s="47">
        <f t="shared" si="2"/>
        <v>282.48450889914307</v>
      </c>
      <c r="P20" s="9"/>
    </row>
    <row r="21" spans="1:119">
      <c r="A21" s="12"/>
      <c r="B21" s="25">
        <v>343.9</v>
      </c>
      <c r="C21" s="20" t="s">
        <v>29</v>
      </c>
      <c r="D21" s="46">
        <v>0</v>
      </c>
      <c r="E21" s="46">
        <v>46131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46131</v>
      </c>
      <c r="O21" s="47">
        <f t="shared" si="2"/>
        <v>30.409360580092287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SUM(D23:D24)</f>
        <v>19119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19119</v>
      </c>
      <c r="O22" s="45">
        <f t="shared" si="2"/>
        <v>12.603164139749506</v>
      </c>
      <c r="P22" s="10"/>
    </row>
    <row r="23" spans="1:119">
      <c r="A23" s="13"/>
      <c r="B23" s="39">
        <v>354</v>
      </c>
      <c r="C23" s="21" t="s">
        <v>32</v>
      </c>
      <c r="D23" s="46">
        <v>13004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13004</v>
      </c>
      <c r="O23" s="47">
        <f t="shared" si="2"/>
        <v>8.5721819380355964</v>
      </c>
      <c r="P23" s="9"/>
    </row>
    <row r="24" spans="1:119">
      <c r="A24" s="13"/>
      <c r="B24" s="39">
        <v>359</v>
      </c>
      <c r="C24" s="21" t="s">
        <v>33</v>
      </c>
      <c r="D24" s="46">
        <v>6115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6115</v>
      </c>
      <c r="O24" s="47">
        <f t="shared" si="2"/>
        <v>4.0309822017139094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SUM(D26:D27)</f>
        <v>2558</v>
      </c>
      <c r="E25" s="32">
        <f t="shared" si="7"/>
        <v>548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-15310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-12204</v>
      </c>
      <c r="O25" s="45">
        <f t="shared" si="2"/>
        <v>-8.0448253131179968</v>
      </c>
      <c r="P25" s="10"/>
    </row>
    <row r="26" spans="1:119">
      <c r="A26" s="12"/>
      <c r="B26" s="25">
        <v>361.1</v>
      </c>
      <c r="C26" s="20" t="s">
        <v>34</v>
      </c>
      <c r="D26" s="46">
        <v>13337</v>
      </c>
      <c r="E26" s="46">
        <v>2776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16113</v>
      </c>
      <c r="O26" s="47">
        <f t="shared" si="2"/>
        <v>10.621621621621621</v>
      </c>
      <c r="P26" s="9"/>
    </row>
    <row r="27" spans="1:119">
      <c r="A27" s="12"/>
      <c r="B27" s="25">
        <v>361.3</v>
      </c>
      <c r="C27" s="20" t="s">
        <v>35</v>
      </c>
      <c r="D27" s="46">
        <v>-10779</v>
      </c>
      <c r="E27" s="46">
        <v>-2228</v>
      </c>
      <c r="F27" s="46">
        <v>0</v>
      </c>
      <c r="G27" s="46">
        <v>0</v>
      </c>
      <c r="H27" s="46">
        <v>0</v>
      </c>
      <c r="I27" s="46">
        <v>-15310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-28317</v>
      </c>
      <c r="O27" s="47">
        <f t="shared" si="2"/>
        <v>-18.666446934739618</v>
      </c>
      <c r="P27" s="9"/>
    </row>
    <row r="28" spans="1:119" ht="15.75">
      <c r="A28" s="29" t="s">
        <v>27</v>
      </c>
      <c r="B28" s="30"/>
      <c r="C28" s="31"/>
      <c r="D28" s="32">
        <f t="shared" ref="D28:M28" si="8">SUM(D29:D29)</f>
        <v>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18117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18117</v>
      </c>
      <c r="O28" s="45">
        <f t="shared" si="2"/>
        <v>11.942649967040211</v>
      </c>
      <c r="P28" s="9"/>
    </row>
    <row r="29" spans="1:119" ht="15.75" thickBot="1">
      <c r="A29" s="12"/>
      <c r="B29" s="25">
        <v>389.1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18117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18117</v>
      </c>
      <c r="O29" s="47">
        <f t="shared" si="2"/>
        <v>11.942649967040211</v>
      </c>
      <c r="P29" s="9"/>
    </row>
    <row r="30" spans="1:119" ht="16.5" thickBot="1">
      <c r="A30" s="14" t="s">
        <v>30</v>
      </c>
      <c r="B30" s="23"/>
      <c r="C30" s="22"/>
      <c r="D30" s="15">
        <f t="shared" ref="D30:M30" si="9">SUM(D5,D8,D13,D19,D22,D25,D28)</f>
        <v>734229</v>
      </c>
      <c r="E30" s="15">
        <f t="shared" si="9"/>
        <v>46679</v>
      </c>
      <c r="F30" s="15">
        <f t="shared" si="9"/>
        <v>0</v>
      </c>
      <c r="G30" s="15">
        <f t="shared" si="9"/>
        <v>138672</v>
      </c>
      <c r="H30" s="15">
        <f t="shared" si="9"/>
        <v>0</v>
      </c>
      <c r="I30" s="15">
        <f t="shared" si="9"/>
        <v>431336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1350916</v>
      </c>
      <c r="O30" s="38">
        <f t="shared" si="2"/>
        <v>890.51812788398149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43</v>
      </c>
      <c r="M32" s="118"/>
      <c r="N32" s="118"/>
      <c r="O32" s="43">
        <v>1517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384966</v>
      </c>
      <c r="E5" s="27">
        <f t="shared" si="0"/>
        <v>0</v>
      </c>
      <c r="F5" s="27">
        <f t="shared" si="0"/>
        <v>0</v>
      </c>
      <c r="G5" s="27">
        <f t="shared" si="0"/>
        <v>115032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499998</v>
      </c>
      <c r="O5" s="33">
        <f t="shared" ref="O5:O28" si="2">(N5/O$30)</f>
        <v>335.79449294828743</v>
      </c>
      <c r="P5" s="6"/>
    </row>
    <row r="6" spans="1:133">
      <c r="A6" s="12"/>
      <c r="B6" s="25">
        <v>311</v>
      </c>
      <c r="C6" s="20" t="s">
        <v>1</v>
      </c>
      <c r="D6" s="46">
        <v>384966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384966</v>
      </c>
      <c r="O6" s="47">
        <f t="shared" si="2"/>
        <v>258.53995970449967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115032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115032</v>
      </c>
      <c r="O7" s="47">
        <f t="shared" si="2"/>
        <v>77.254533243787776</v>
      </c>
      <c r="P7" s="9"/>
    </row>
    <row r="8" spans="1:133" ht="15.75">
      <c r="A8" s="29" t="s">
        <v>54</v>
      </c>
      <c r="B8" s="30"/>
      <c r="C8" s="31"/>
      <c r="D8" s="32">
        <f t="shared" ref="D8:M8" si="3">SUM(D9:D12)</f>
        <v>232369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232369</v>
      </c>
      <c r="O8" s="45">
        <f t="shared" si="2"/>
        <v>156.05708529214238</v>
      </c>
      <c r="P8" s="10"/>
    </row>
    <row r="9" spans="1:133">
      <c r="A9" s="12"/>
      <c r="B9" s="25">
        <v>323.10000000000002</v>
      </c>
      <c r="C9" s="20" t="s">
        <v>11</v>
      </c>
      <c r="D9" s="46">
        <v>144982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144982</v>
      </c>
      <c r="O9" s="47">
        <f t="shared" si="2"/>
        <v>97.368703828072526</v>
      </c>
      <c r="P9" s="9"/>
    </row>
    <row r="10" spans="1:133">
      <c r="A10" s="12"/>
      <c r="B10" s="25">
        <v>323.2</v>
      </c>
      <c r="C10" s="20" t="s">
        <v>12</v>
      </c>
      <c r="D10" s="46">
        <v>74709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74709</v>
      </c>
      <c r="O10" s="47">
        <f t="shared" si="2"/>
        <v>50.173942243116187</v>
      </c>
      <c r="P10" s="9"/>
    </row>
    <row r="11" spans="1:133">
      <c r="A11" s="12"/>
      <c r="B11" s="25">
        <v>323.39999999999998</v>
      </c>
      <c r="C11" s="20" t="s">
        <v>13</v>
      </c>
      <c r="D11" s="46">
        <v>7670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7670</v>
      </c>
      <c r="O11" s="47">
        <f t="shared" si="2"/>
        <v>5.151108126259234</v>
      </c>
      <c r="P11" s="9"/>
    </row>
    <row r="12" spans="1:133">
      <c r="A12" s="12"/>
      <c r="B12" s="25">
        <v>329</v>
      </c>
      <c r="C12" s="20" t="s">
        <v>55</v>
      </c>
      <c r="D12" s="46">
        <v>5008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5008</v>
      </c>
      <c r="O12" s="47">
        <f t="shared" si="2"/>
        <v>3.3633310946944257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104889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104889</v>
      </c>
      <c r="O13" s="45">
        <f t="shared" si="2"/>
        <v>70.442578912021489</v>
      </c>
      <c r="P13" s="10"/>
    </row>
    <row r="14" spans="1:133">
      <c r="A14" s="12"/>
      <c r="B14" s="25">
        <v>335.12</v>
      </c>
      <c r="C14" s="20" t="s">
        <v>17</v>
      </c>
      <c r="D14" s="46">
        <v>21344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21344</v>
      </c>
      <c r="O14" s="47">
        <f t="shared" si="2"/>
        <v>14.334452652787105</v>
      </c>
      <c r="P14" s="9"/>
    </row>
    <row r="15" spans="1:133">
      <c r="A15" s="12"/>
      <c r="B15" s="25">
        <v>335.14</v>
      </c>
      <c r="C15" s="20" t="s">
        <v>18</v>
      </c>
      <c r="D15" s="46">
        <v>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</v>
      </c>
      <c r="O15" s="47">
        <f t="shared" si="2"/>
        <v>6.6487575554063136E-2</v>
      </c>
      <c r="P15" s="9"/>
    </row>
    <row r="16" spans="1:133">
      <c r="A16" s="12"/>
      <c r="B16" s="25">
        <v>335.15</v>
      </c>
      <c r="C16" s="20" t="s">
        <v>19</v>
      </c>
      <c r="D16" s="46">
        <v>3686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3686</v>
      </c>
      <c r="O16" s="47">
        <f t="shared" si="2"/>
        <v>2.4754869039623908</v>
      </c>
      <c r="P16" s="9"/>
    </row>
    <row r="17" spans="1:119">
      <c r="A17" s="12"/>
      <c r="B17" s="25">
        <v>335.18</v>
      </c>
      <c r="C17" s="20" t="s">
        <v>20</v>
      </c>
      <c r="D17" s="46">
        <v>79760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79760</v>
      </c>
      <c r="O17" s="47">
        <f t="shared" si="2"/>
        <v>53.566151779717934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SUM(D19:D20)</f>
        <v>0</v>
      </c>
      <c r="E18" s="32">
        <f t="shared" si="5"/>
        <v>43984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439335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483319</v>
      </c>
      <c r="O18" s="45">
        <f t="shared" si="2"/>
        <v>324.59301544660849</v>
      </c>
      <c r="P18" s="10"/>
    </row>
    <row r="19" spans="1:119">
      <c r="A19" s="12"/>
      <c r="B19" s="25">
        <v>343.5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439335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439335</v>
      </c>
      <c r="O19" s="47">
        <f t="shared" si="2"/>
        <v>295.05372733378107</v>
      </c>
      <c r="P19" s="9"/>
    </row>
    <row r="20" spans="1:119">
      <c r="A20" s="12"/>
      <c r="B20" s="25">
        <v>343.9</v>
      </c>
      <c r="C20" s="20" t="s">
        <v>29</v>
      </c>
      <c r="D20" s="46">
        <v>0</v>
      </c>
      <c r="E20" s="46">
        <v>43984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43984</v>
      </c>
      <c r="O20" s="47">
        <f t="shared" si="2"/>
        <v>29.5392881128274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SUM(D22:D23)</f>
        <v>15759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15759</v>
      </c>
      <c r="O21" s="45">
        <f t="shared" si="2"/>
        <v>10.583613163196777</v>
      </c>
      <c r="P21" s="10"/>
    </row>
    <row r="22" spans="1:119">
      <c r="A22" s="13"/>
      <c r="B22" s="39">
        <v>354</v>
      </c>
      <c r="C22" s="21" t="s">
        <v>32</v>
      </c>
      <c r="D22" s="46">
        <v>10827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10827</v>
      </c>
      <c r="O22" s="47">
        <f t="shared" si="2"/>
        <v>7.2713230355943583</v>
      </c>
      <c r="P22" s="9"/>
    </row>
    <row r="23" spans="1:119">
      <c r="A23" s="13"/>
      <c r="B23" s="39">
        <v>359</v>
      </c>
      <c r="C23" s="21" t="s">
        <v>33</v>
      </c>
      <c r="D23" s="46">
        <v>4932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4932</v>
      </c>
      <c r="O23" s="47">
        <f t="shared" si="2"/>
        <v>3.3122901276024179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SUM(D25:D25)</f>
        <v>40481</v>
      </c>
      <c r="E24" s="32">
        <f t="shared" si="7"/>
        <v>8368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48849</v>
      </c>
      <c r="O24" s="45">
        <f t="shared" si="2"/>
        <v>32.806581598388178</v>
      </c>
      <c r="P24" s="10"/>
    </row>
    <row r="25" spans="1:119">
      <c r="A25" s="12"/>
      <c r="B25" s="25">
        <v>361.1</v>
      </c>
      <c r="C25" s="20" t="s">
        <v>34</v>
      </c>
      <c r="D25" s="46">
        <v>40481</v>
      </c>
      <c r="E25" s="46">
        <v>8368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48849</v>
      </c>
      <c r="O25" s="47">
        <f t="shared" si="2"/>
        <v>32.806581598388178</v>
      </c>
      <c r="P25" s="9"/>
    </row>
    <row r="26" spans="1:119" ht="15.75">
      <c r="A26" s="29" t="s">
        <v>27</v>
      </c>
      <c r="B26" s="30"/>
      <c r="C26" s="31"/>
      <c r="D26" s="32">
        <f t="shared" ref="D26:M26" si="8">SUM(D27:D27)</f>
        <v>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57286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57286</v>
      </c>
      <c r="O26" s="45">
        <f t="shared" si="2"/>
        <v>38.472800537273336</v>
      </c>
      <c r="P26" s="9"/>
    </row>
    <row r="27" spans="1:119" ht="15.75" thickBot="1">
      <c r="A27" s="12"/>
      <c r="B27" s="25">
        <v>389.1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57286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57286</v>
      </c>
      <c r="O27" s="47">
        <f t="shared" si="2"/>
        <v>38.472800537273336</v>
      </c>
      <c r="P27" s="9"/>
    </row>
    <row r="28" spans="1:119" ht="16.5" thickBot="1">
      <c r="A28" s="14" t="s">
        <v>30</v>
      </c>
      <c r="B28" s="23"/>
      <c r="C28" s="22"/>
      <c r="D28" s="15">
        <f t="shared" ref="D28:M28" si="9">SUM(D5,D8,D13,D18,D21,D24,D26)</f>
        <v>778464</v>
      </c>
      <c r="E28" s="15">
        <f t="shared" si="9"/>
        <v>52352</v>
      </c>
      <c r="F28" s="15">
        <f t="shared" si="9"/>
        <v>0</v>
      </c>
      <c r="G28" s="15">
        <f t="shared" si="9"/>
        <v>115032</v>
      </c>
      <c r="H28" s="15">
        <f t="shared" si="9"/>
        <v>0</v>
      </c>
      <c r="I28" s="15">
        <f t="shared" si="9"/>
        <v>496621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1442469</v>
      </c>
      <c r="O28" s="38">
        <f t="shared" si="2"/>
        <v>968.75016789791812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56</v>
      </c>
      <c r="M30" s="118"/>
      <c r="N30" s="118"/>
      <c r="O30" s="43">
        <v>1489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82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83</v>
      </c>
      <c r="N4" s="35" t="s">
        <v>8</v>
      </c>
      <c r="O4" s="35" t="s">
        <v>84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85</v>
      </c>
      <c r="B5" s="26"/>
      <c r="C5" s="26"/>
      <c r="D5" s="27">
        <f t="shared" ref="D5:N5" si="0">SUM(D6:D6)</f>
        <v>584290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584290</v>
      </c>
      <c r="P5" s="33">
        <f t="shared" ref="P5:P25" si="1">(O5/P$27)</f>
        <v>390.82943143812707</v>
      </c>
      <c r="Q5" s="6"/>
    </row>
    <row r="6" spans="1:134">
      <c r="A6" s="12"/>
      <c r="B6" s="25">
        <v>311</v>
      </c>
      <c r="C6" s="20" t="s">
        <v>1</v>
      </c>
      <c r="D6" s="46">
        <v>584290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584290</v>
      </c>
      <c r="P6" s="47">
        <f t="shared" si="1"/>
        <v>390.82943143812707</v>
      </c>
      <c r="Q6" s="9"/>
    </row>
    <row r="7" spans="1:134" ht="15.75">
      <c r="A7" s="29" t="s">
        <v>10</v>
      </c>
      <c r="B7" s="30"/>
      <c r="C7" s="31"/>
      <c r="D7" s="32">
        <f t="shared" ref="D7:N7" si="2">SUM(D8:D11)</f>
        <v>281860</v>
      </c>
      <c r="E7" s="32">
        <f t="shared" si="2"/>
        <v>0</v>
      </c>
      <c r="F7" s="32">
        <f t="shared" si="2"/>
        <v>0</v>
      </c>
      <c r="G7" s="32">
        <f t="shared" si="2"/>
        <v>0</v>
      </c>
      <c r="H7" s="32">
        <f t="shared" si="2"/>
        <v>0</v>
      </c>
      <c r="I7" s="32">
        <f t="shared" si="2"/>
        <v>0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32">
        <f t="shared" si="2"/>
        <v>0</v>
      </c>
      <c r="O7" s="44">
        <f>SUM(D7:N7)</f>
        <v>281860</v>
      </c>
      <c r="P7" s="45">
        <f t="shared" si="1"/>
        <v>188.53511705685619</v>
      </c>
      <c r="Q7" s="10"/>
    </row>
    <row r="8" spans="1:134">
      <c r="A8" s="12"/>
      <c r="B8" s="25">
        <v>323.10000000000002</v>
      </c>
      <c r="C8" s="20" t="s">
        <v>11</v>
      </c>
      <c r="D8" s="46">
        <v>192945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:O11" si="3">SUM(D8:N8)</f>
        <v>192945</v>
      </c>
      <c r="P8" s="47">
        <f t="shared" si="1"/>
        <v>129.06020066889633</v>
      </c>
      <c r="Q8" s="9"/>
    </row>
    <row r="9" spans="1:134">
      <c r="A9" s="12"/>
      <c r="B9" s="25">
        <v>323.2</v>
      </c>
      <c r="C9" s="20" t="s">
        <v>12</v>
      </c>
      <c r="D9" s="46">
        <v>71372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3"/>
        <v>71372</v>
      </c>
      <c r="P9" s="47">
        <f t="shared" si="1"/>
        <v>47.740468227424749</v>
      </c>
      <c r="Q9" s="9"/>
    </row>
    <row r="10" spans="1:134">
      <c r="A10" s="12"/>
      <c r="B10" s="25">
        <v>323.39999999999998</v>
      </c>
      <c r="C10" s="20" t="s">
        <v>13</v>
      </c>
      <c r="D10" s="46">
        <v>7105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3"/>
        <v>7105</v>
      </c>
      <c r="P10" s="47">
        <f t="shared" si="1"/>
        <v>4.7525083612040131</v>
      </c>
      <c r="Q10" s="9"/>
    </row>
    <row r="11" spans="1:134">
      <c r="A11" s="12"/>
      <c r="B11" s="25">
        <v>329.5</v>
      </c>
      <c r="C11" s="20" t="s">
        <v>86</v>
      </c>
      <c r="D11" s="46">
        <v>10438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3"/>
        <v>10438</v>
      </c>
      <c r="P11" s="47">
        <f t="shared" si="1"/>
        <v>6.9819397993311041</v>
      </c>
      <c r="Q11" s="9"/>
    </row>
    <row r="12" spans="1:134" ht="15.75">
      <c r="A12" s="29" t="s">
        <v>87</v>
      </c>
      <c r="B12" s="30"/>
      <c r="C12" s="31"/>
      <c r="D12" s="32">
        <f t="shared" ref="D12:N12" si="4">SUM(D13:D15)</f>
        <v>166140</v>
      </c>
      <c r="E12" s="32">
        <f t="shared" si="4"/>
        <v>45033</v>
      </c>
      <c r="F12" s="32">
        <f t="shared" si="4"/>
        <v>0</v>
      </c>
      <c r="G12" s="32">
        <f t="shared" si="4"/>
        <v>977418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>SUM(D12:N12)</f>
        <v>1188591</v>
      </c>
      <c r="P12" s="45">
        <f t="shared" si="1"/>
        <v>795.04414715719065</v>
      </c>
      <c r="Q12" s="10"/>
    </row>
    <row r="13" spans="1:134">
      <c r="A13" s="12"/>
      <c r="B13" s="25">
        <v>335.15</v>
      </c>
      <c r="C13" s="20" t="s">
        <v>59</v>
      </c>
      <c r="D13" s="46">
        <v>3928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5" si="5">SUM(D13:N13)</f>
        <v>3928</v>
      </c>
      <c r="P13" s="47">
        <f t="shared" si="1"/>
        <v>2.6274247491638798</v>
      </c>
      <c r="Q13" s="9"/>
    </row>
    <row r="14" spans="1:134">
      <c r="A14" s="12"/>
      <c r="B14" s="25">
        <v>335.18</v>
      </c>
      <c r="C14" s="20" t="s">
        <v>88</v>
      </c>
      <c r="D14" s="46">
        <v>122945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5"/>
        <v>122945</v>
      </c>
      <c r="P14" s="47">
        <f t="shared" si="1"/>
        <v>82.237458193979933</v>
      </c>
      <c r="Q14" s="9"/>
    </row>
    <row r="15" spans="1:134">
      <c r="A15" s="12"/>
      <c r="B15" s="25">
        <v>335.19</v>
      </c>
      <c r="C15" s="20" t="s">
        <v>80</v>
      </c>
      <c r="D15" s="46">
        <v>39267</v>
      </c>
      <c r="E15" s="46">
        <v>45033</v>
      </c>
      <c r="F15" s="46">
        <v>0</v>
      </c>
      <c r="G15" s="46">
        <v>977418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1061718</v>
      </c>
      <c r="P15" s="47">
        <f t="shared" si="1"/>
        <v>710.17926421404684</v>
      </c>
      <c r="Q15" s="9"/>
    </row>
    <row r="16" spans="1:134" ht="15.75">
      <c r="A16" s="29" t="s">
        <v>25</v>
      </c>
      <c r="B16" s="30"/>
      <c r="C16" s="31"/>
      <c r="D16" s="32">
        <f t="shared" ref="D16:N16" si="6">SUM(D17:D17)</f>
        <v>0</v>
      </c>
      <c r="E16" s="32">
        <f t="shared" si="6"/>
        <v>0</v>
      </c>
      <c r="F16" s="32">
        <f t="shared" si="6"/>
        <v>0</v>
      </c>
      <c r="G16" s="32">
        <f t="shared" si="6"/>
        <v>0</v>
      </c>
      <c r="H16" s="32">
        <f t="shared" si="6"/>
        <v>0</v>
      </c>
      <c r="I16" s="32">
        <f t="shared" si="6"/>
        <v>794795</v>
      </c>
      <c r="J16" s="32">
        <f t="shared" si="6"/>
        <v>0</v>
      </c>
      <c r="K16" s="32">
        <f t="shared" si="6"/>
        <v>0</v>
      </c>
      <c r="L16" s="32">
        <f t="shared" si="6"/>
        <v>0</v>
      </c>
      <c r="M16" s="32">
        <f t="shared" si="6"/>
        <v>0</v>
      </c>
      <c r="N16" s="32">
        <f t="shared" si="6"/>
        <v>0</v>
      </c>
      <c r="O16" s="32">
        <f>SUM(D16:N16)</f>
        <v>794795</v>
      </c>
      <c r="P16" s="45">
        <f t="shared" si="1"/>
        <v>531.6354515050167</v>
      </c>
      <c r="Q16" s="10"/>
    </row>
    <row r="17" spans="1:120">
      <c r="A17" s="12"/>
      <c r="B17" s="25">
        <v>343.5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794795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" si="7">SUM(D17:N17)</f>
        <v>794795</v>
      </c>
      <c r="P17" s="47">
        <f t="shared" si="1"/>
        <v>531.6354515050167</v>
      </c>
      <c r="Q17" s="9"/>
    </row>
    <row r="18" spans="1:120" ht="15.75">
      <c r="A18" s="29" t="s">
        <v>26</v>
      </c>
      <c r="B18" s="30"/>
      <c r="C18" s="31"/>
      <c r="D18" s="32">
        <f t="shared" ref="D18:N18" si="8">SUM(D19:D19)</f>
        <v>5664</v>
      </c>
      <c r="E18" s="32">
        <f t="shared" si="8"/>
        <v>0</v>
      </c>
      <c r="F18" s="32">
        <f t="shared" si="8"/>
        <v>0</v>
      </c>
      <c r="G18" s="32">
        <f t="shared" si="8"/>
        <v>0</v>
      </c>
      <c r="H18" s="32">
        <f t="shared" si="8"/>
        <v>0</v>
      </c>
      <c r="I18" s="32">
        <f t="shared" si="8"/>
        <v>0</v>
      </c>
      <c r="J18" s="32">
        <f t="shared" si="8"/>
        <v>0</v>
      </c>
      <c r="K18" s="32">
        <f t="shared" si="8"/>
        <v>0</v>
      </c>
      <c r="L18" s="32">
        <f t="shared" si="8"/>
        <v>0</v>
      </c>
      <c r="M18" s="32">
        <f t="shared" si="8"/>
        <v>0</v>
      </c>
      <c r="N18" s="32">
        <f t="shared" si="8"/>
        <v>0</v>
      </c>
      <c r="O18" s="32">
        <f>SUM(D18:N18)</f>
        <v>5664</v>
      </c>
      <c r="P18" s="45">
        <f t="shared" si="1"/>
        <v>3.7886287625418058</v>
      </c>
      <c r="Q18" s="10"/>
    </row>
    <row r="19" spans="1:120">
      <c r="A19" s="13"/>
      <c r="B19" s="39">
        <v>354</v>
      </c>
      <c r="C19" s="21" t="s">
        <v>32</v>
      </c>
      <c r="D19" s="46">
        <v>5664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9">SUM(D19:N19)</f>
        <v>5664</v>
      </c>
      <c r="P19" s="47">
        <f t="shared" si="1"/>
        <v>3.7886287625418058</v>
      </c>
      <c r="Q19" s="9"/>
    </row>
    <row r="20" spans="1:120" ht="15.75">
      <c r="A20" s="29" t="s">
        <v>2</v>
      </c>
      <c r="B20" s="30"/>
      <c r="C20" s="31"/>
      <c r="D20" s="32">
        <f t="shared" ref="D20:N20" si="10">SUM(D21:D22)</f>
        <v>25569</v>
      </c>
      <c r="E20" s="32">
        <f t="shared" si="10"/>
        <v>3477</v>
      </c>
      <c r="F20" s="32">
        <f t="shared" si="10"/>
        <v>0</v>
      </c>
      <c r="G20" s="32">
        <f t="shared" si="10"/>
        <v>9184</v>
      </c>
      <c r="H20" s="32">
        <f t="shared" si="10"/>
        <v>0</v>
      </c>
      <c r="I20" s="32">
        <f t="shared" si="10"/>
        <v>21208</v>
      </c>
      <c r="J20" s="32">
        <f t="shared" si="10"/>
        <v>0</v>
      </c>
      <c r="K20" s="32">
        <f t="shared" si="10"/>
        <v>0</v>
      </c>
      <c r="L20" s="32">
        <f t="shared" si="10"/>
        <v>0</v>
      </c>
      <c r="M20" s="32">
        <f t="shared" si="10"/>
        <v>0</v>
      </c>
      <c r="N20" s="32">
        <f t="shared" si="10"/>
        <v>0</v>
      </c>
      <c r="O20" s="32">
        <f>SUM(D20:N20)</f>
        <v>59438</v>
      </c>
      <c r="P20" s="45">
        <f t="shared" si="1"/>
        <v>39.757859531772574</v>
      </c>
      <c r="Q20" s="10"/>
    </row>
    <row r="21" spans="1:120">
      <c r="A21" s="12"/>
      <c r="B21" s="25">
        <v>361.1</v>
      </c>
      <c r="C21" s="20" t="s">
        <v>34</v>
      </c>
      <c r="D21" s="46">
        <v>7749</v>
      </c>
      <c r="E21" s="46">
        <v>3477</v>
      </c>
      <c r="F21" s="46">
        <v>0</v>
      </c>
      <c r="G21" s="46">
        <v>9184</v>
      </c>
      <c r="H21" s="46">
        <v>0</v>
      </c>
      <c r="I21" s="46">
        <v>21208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41618</v>
      </c>
      <c r="P21" s="47">
        <f t="shared" si="1"/>
        <v>27.838127090301004</v>
      </c>
      <c r="Q21" s="9"/>
    </row>
    <row r="22" spans="1:120">
      <c r="A22" s="12"/>
      <c r="B22" s="25">
        <v>369.9</v>
      </c>
      <c r="C22" s="20" t="s">
        <v>49</v>
      </c>
      <c r="D22" s="46">
        <v>17820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4" si="11">SUM(D22:N22)</f>
        <v>17820</v>
      </c>
      <c r="P22" s="47">
        <f t="shared" si="1"/>
        <v>11.919732441471572</v>
      </c>
      <c r="Q22" s="9"/>
    </row>
    <row r="23" spans="1:120" ht="15.75">
      <c r="A23" s="29" t="s">
        <v>27</v>
      </c>
      <c r="B23" s="30"/>
      <c r="C23" s="31"/>
      <c r="D23" s="32">
        <f t="shared" ref="D23:N23" si="12">SUM(D24:D24)</f>
        <v>16720</v>
      </c>
      <c r="E23" s="32">
        <f t="shared" si="12"/>
        <v>0</v>
      </c>
      <c r="F23" s="32">
        <f t="shared" si="12"/>
        <v>0</v>
      </c>
      <c r="G23" s="32">
        <f t="shared" si="12"/>
        <v>0</v>
      </c>
      <c r="H23" s="32">
        <f t="shared" si="12"/>
        <v>0</v>
      </c>
      <c r="I23" s="32">
        <f t="shared" si="12"/>
        <v>0</v>
      </c>
      <c r="J23" s="32">
        <f t="shared" si="12"/>
        <v>0</v>
      </c>
      <c r="K23" s="32">
        <f t="shared" si="12"/>
        <v>0</v>
      </c>
      <c r="L23" s="32">
        <f t="shared" si="12"/>
        <v>0</v>
      </c>
      <c r="M23" s="32">
        <f t="shared" si="12"/>
        <v>0</v>
      </c>
      <c r="N23" s="32">
        <f t="shared" si="12"/>
        <v>0</v>
      </c>
      <c r="O23" s="32">
        <f t="shared" si="11"/>
        <v>16720</v>
      </c>
      <c r="P23" s="45">
        <f t="shared" si="1"/>
        <v>11.183946488294314</v>
      </c>
      <c r="Q23" s="9"/>
    </row>
    <row r="24" spans="1:120" ht="15.75" thickBot="1">
      <c r="A24" s="12"/>
      <c r="B24" s="25">
        <v>381</v>
      </c>
      <c r="C24" s="20" t="s">
        <v>64</v>
      </c>
      <c r="D24" s="46">
        <v>16720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1"/>
        <v>16720</v>
      </c>
      <c r="P24" s="47">
        <f t="shared" si="1"/>
        <v>11.183946488294314</v>
      </c>
      <c r="Q24" s="9"/>
    </row>
    <row r="25" spans="1:120" ht="16.5" thickBot="1">
      <c r="A25" s="14" t="s">
        <v>30</v>
      </c>
      <c r="B25" s="23"/>
      <c r="C25" s="22"/>
      <c r="D25" s="15">
        <f t="shared" ref="D25:N25" si="13">SUM(D5,D7,D12,D16,D18,D20,D23)</f>
        <v>1080243</v>
      </c>
      <c r="E25" s="15">
        <f t="shared" si="13"/>
        <v>48510</v>
      </c>
      <c r="F25" s="15">
        <f t="shared" si="13"/>
        <v>0</v>
      </c>
      <c r="G25" s="15">
        <f t="shared" si="13"/>
        <v>986602</v>
      </c>
      <c r="H25" s="15">
        <f t="shared" si="13"/>
        <v>0</v>
      </c>
      <c r="I25" s="15">
        <f t="shared" si="13"/>
        <v>816003</v>
      </c>
      <c r="J25" s="15">
        <f t="shared" si="13"/>
        <v>0</v>
      </c>
      <c r="K25" s="15">
        <f t="shared" si="13"/>
        <v>0</v>
      </c>
      <c r="L25" s="15">
        <f t="shared" si="13"/>
        <v>0</v>
      </c>
      <c r="M25" s="15">
        <f t="shared" si="13"/>
        <v>0</v>
      </c>
      <c r="N25" s="15">
        <f t="shared" si="13"/>
        <v>0</v>
      </c>
      <c r="O25" s="15">
        <f>SUM(D25:N25)</f>
        <v>2931358</v>
      </c>
      <c r="P25" s="38">
        <f t="shared" si="1"/>
        <v>1960.7745819397994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118" t="s">
        <v>90</v>
      </c>
      <c r="N27" s="118"/>
      <c r="O27" s="118"/>
      <c r="P27" s="43">
        <v>1495</v>
      </c>
    </row>
    <row r="28" spans="1:120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  <row r="29" spans="1:120" ht="15.75" customHeight="1" thickBot="1">
      <c r="A29" s="120" t="s">
        <v>47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82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83</v>
      </c>
      <c r="N4" s="35" t="s">
        <v>8</v>
      </c>
      <c r="O4" s="35" t="s">
        <v>84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85</v>
      </c>
      <c r="B5" s="26"/>
      <c r="C5" s="26"/>
      <c r="D5" s="27">
        <f t="shared" ref="D5:N5" si="0">SUM(D6:D6)</f>
        <v>557456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5" si="1">SUM(D5:N5)</f>
        <v>557456</v>
      </c>
      <c r="P5" s="33">
        <f t="shared" ref="P5:P25" si="2">(O5/P$27)</f>
        <v>373.37977227059611</v>
      </c>
      <c r="Q5" s="6"/>
    </row>
    <row r="6" spans="1:134">
      <c r="A6" s="12"/>
      <c r="B6" s="25">
        <v>311</v>
      </c>
      <c r="C6" s="20" t="s">
        <v>1</v>
      </c>
      <c r="D6" s="46">
        <v>557456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557456</v>
      </c>
      <c r="P6" s="47">
        <f t="shared" si="2"/>
        <v>373.37977227059611</v>
      </c>
      <c r="Q6" s="9"/>
    </row>
    <row r="7" spans="1:134" ht="15.75">
      <c r="A7" s="29" t="s">
        <v>10</v>
      </c>
      <c r="B7" s="30"/>
      <c r="C7" s="31"/>
      <c r="D7" s="32">
        <f t="shared" ref="D7:N7" si="3">SUM(D8:D11)</f>
        <v>256613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32">
        <f t="shared" si="3"/>
        <v>0</v>
      </c>
      <c r="O7" s="44">
        <f t="shared" si="1"/>
        <v>256613</v>
      </c>
      <c r="P7" s="45">
        <f t="shared" si="2"/>
        <v>171.87742799732084</v>
      </c>
      <c r="Q7" s="10"/>
    </row>
    <row r="8" spans="1:134">
      <c r="A8" s="12"/>
      <c r="B8" s="25">
        <v>323.10000000000002</v>
      </c>
      <c r="C8" s="20" t="s">
        <v>11</v>
      </c>
      <c r="D8" s="46">
        <v>174607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174607</v>
      </c>
      <c r="P8" s="47">
        <f t="shared" si="2"/>
        <v>116.95043536503684</v>
      </c>
      <c r="Q8" s="9"/>
    </row>
    <row r="9" spans="1:134">
      <c r="A9" s="12"/>
      <c r="B9" s="25">
        <v>323.2</v>
      </c>
      <c r="C9" s="20" t="s">
        <v>12</v>
      </c>
      <c r="D9" s="46">
        <v>65892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65892</v>
      </c>
      <c r="P9" s="47">
        <f t="shared" si="2"/>
        <v>44.13395847287341</v>
      </c>
      <c r="Q9" s="9"/>
    </row>
    <row r="10" spans="1:134">
      <c r="A10" s="12"/>
      <c r="B10" s="25">
        <v>323.39999999999998</v>
      </c>
      <c r="C10" s="20" t="s">
        <v>13</v>
      </c>
      <c r="D10" s="46">
        <v>9994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9994</v>
      </c>
      <c r="P10" s="47">
        <f t="shared" si="2"/>
        <v>6.6939048894842603</v>
      </c>
      <c r="Q10" s="9"/>
    </row>
    <row r="11" spans="1:134">
      <c r="A11" s="12"/>
      <c r="B11" s="25">
        <v>329.5</v>
      </c>
      <c r="C11" s="20" t="s">
        <v>86</v>
      </c>
      <c r="D11" s="46">
        <v>6120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6120</v>
      </c>
      <c r="P11" s="47">
        <f t="shared" si="2"/>
        <v>4.0991292699263226</v>
      </c>
      <c r="Q11" s="9"/>
    </row>
    <row r="12" spans="1:134" ht="15.75">
      <c r="A12" s="29" t="s">
        <v>87</v>
      </c>
      <c r="B12" s="30"/>
      <c r="C12" s="31"/>
      <c r="D12" s="32">
        <f t="shared" ref="D12:N12" si="4">SUM(D13:D15)</f>
        <v>141171</v>
      </c>
      <c r="E12" s="32">
        <f t="shared" si="4"/>
        <v>45471</v>
      </c>
      <c r="F12" s="32">
        <f t="shared" si="4"/>
        <v>0</v>
      </c>
      <c r="G12" s="32">
        <f t="shared" si="4"/>
        <v>205471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 t="shared" si="1"/>
        <v>392113</v>
      </c>
      <c r="P12" s="45">
        <f t="shared" si="2"/>
        <v>262.63429336905557</v>
      </c>
      <c r="Q12" s="10"/>
    </row>
    <row r="13" spans="1:134">
      <c r="A13" s="12"/>
      <c r="B13" s="25">
        <v>335.15</v>
      </c>
      <c r="C13" s="20" t="s">
        <v>59</v>
      </c>
      <c r="D13" s="46">
        <v>3903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3903</v>
      </c>
      <c r="P13" s="47">
        <f t="shared" si="2"/>
        <v>2.6141995981245816</v>
      </c>
      <c r="Q13" s="9"/>
    </row>
    <row r="14" spans="1:134">
      <c r="A14" s="12"/>
      <c r="B14" s="25">
        <v>335.18</v>
      </c>
      <c r="C14" s="20" t="s">
        <v>88</v>
      </c>
      <c r="D14" s="46">
        <v>107226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107226</v>
      </c>
      <c r="P14" s="47">
        <f t="shared" si="2"/>
        <v>71.819156061620902</v>
      </c>
      <c r="Q14" s="9"/>
    </row>
    <row r="15" spans="1:134">
      <c r="A15" s="12"/>
      <c r="B15" s="25">
        <v>335.19</v>
      </c>
      <c r="C15" s="20" t="s">
        <v>80</v>
      </c>
      <c r="D15" s="46">
        <v>30042</v>
      </c>
      <c r="E15" s="46">
        <v>45471</v>
      </c>
      <c r="F15" s="46">
        <v>0</v>
      </c>
      <c r="G15" s="46">
        <v>205471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280984</v>
      </c>
      <c r="P15" s="47">
        <f t="shared" si="2"/>
        <v>188.20093770931013</v>
      </c>
      <c r="Q15" s="9"/>
    </row>
    <row r="16" spans="1:134" ht="15.75">
      <c r="A16" s="29" t="s">
        <v>25</v>
      </c>
      <c r="B16" s="30"/>
      <c r="C16" s="31"/>
      <c r="D16" s="32">
        <f t="shared" ref="D16:N16" si="5">SUM(D17:D17)</f>
        <v>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700414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32">
        <f t="shared" si="1"/>
        <v>700414</v>
      </c>
      <c r="P16" s="45">
        <f t="shared" si="2"/>
        <v>469.13194909578033</v>
      </c>
      <c r="Q16" s="10"/>
    </row>
    <row r="17" spans="1:120">
      <c r="A17" s="12"/>
      <c r="B17" s="25">
        <v>343.5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700414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700414</v>
      </c>
      <c r="P17" s="47">
        <f t="shared" si="2"/>
        <v>469.13194909578033</v>
      </c>
      <c r="Q17" s="9"/>
    </row>
    <row r="18" spans="1:120" ht="15.75">
      <c r="A18" s="29" t="s">
        <v>26</v>
      </c>
      <c r="B18" s="30"/>
      <c r="C18" s="31"/>
      <c r="D18" s="32">
        <f t="shared" ref="D18:N18" si="6">SUM(D19:D19)</f>
        <v>6158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6"/>
        <v>0</v>
      </c>
      <c r="O18" s="32">
        <f t="shared" si="1"/>
        <v>6158</v>
      </c>
      <c r="P18" s="45">
        <f t="shared" si="2"/>
        <v>4.1245813797722706</v>
      </c>
      <c r="Q18" s="10"/>
    </row>
    <row r="19" spans="1:120">
      <c r="A19" s="13"/>
      <c r="B19" s="39">
        <v>354</v>
      </c>
      <c r="C19" s="21" t="s">
        <v>32</v>
      </c>
      <c r="D19" s="46">
        <v>6158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6158</v>
      </c>
      <c r="P19" s="47">
        <f t="shared" si="2"/>
        <v>4.1245813797722706</v>
      </c>
      <c r="Q19" s="9"/>
    </row>
    <row r="20" spans="1:120" ht="15.75">
      <c r="A20" s="29" t="s">
        <v>2</v>
      </c>
      <c r="B20" s="30"/>
      <c r="C20" s="31"/>
      <c r="D20" s="32">
        <f t="shared" ref="D20:N20" si="7">SUM(D21:D22)</f>
        <v>13334</v>
      </c>
      <c r="E20" s="32">
        <f t="shared" si="7"/>
        <v>635</v>
      </c>
      <c r="F20" s="32">
        <f t="shared" si="7"/>
        <v>0</v>
      </c>
      <c r="G20" s="32">
        <f t="shared" si="7"/>
        <v>859</v>
      </c>
      <c r="H20" s="32">
        <f t="shared" si="7"/>
        <v>0</v>
      </c>
      <c r="I20" s="32">
        <f t="shared" si="7"/>
        <v>4116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7"/>
        <v>0</v>
      </c>
      <c r="O20" s="32">
        <f t="shared" si="1"/>
        <v>18944</v>
      </c>
      <c r="P20" s="45">
        <f t="shared" si="2"/>
        <v>12.688546550569324</v>
      </c>
      <c r="Q20" s="10"/>
    </row>
    <row r="21" spans="1:120">
      <c r="A21" s="12"/>
      <c r="B21" s="25">
        <v>361.1</v>
      </c>
      <c r="C21" s="20" t="s">
        <v>34</v>
      </c>
      <c r="D21" s="46">
        <v>1394</v>
      </c>
      <c r="E21" s="46">
        <v>635</v>
      </c>
      <c r="F21" s="46">
        <v>0</v>
      </c>
      <c r="G21" s="46">
        <v>859</v>
      </c>
      <c r="H21" s="46">
        <v>0</v>
      </c>
      <c r="I21" s="46">
        <v>4116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7004</v>
      </c>
      <c r="P21" s="47">
        <f t="shared" si="2"/>
        <v>4.6912257200267913</v>
      </c>
      <c r="Q21" s="9"/>
    </row>
    <row r="22" spans="1:120">
      <c r="A22" s="12"/>
      <c r="B22" s="25">
        <v>369.9</v>
      </c>
      <c r="C22" s="20" t="s">
        <v>49</v>
      </c>
      <c r="D22" s="46">
        <v>11940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11940</v>
      </c>
      <c r="P22" s="47">
        <f t="shared" si="2"/>
        <v>7.9973208305425318</v>
      </c>
      <c r="Q22" s="9"/>
    </row>
    <row r="23" spans="1:120" ht="15.75">
      <c r="A23" s="29" t="s">
        <v>27</v>
      </c>
      <c r="B23" s="30"/>
      <c r="C23" s="31"/>
      <c r="D23" s="32">
        <f t="shared" ref="D23:N23" si="8">SUM(D24:D24)</f>
        <v>80625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 t="shared" si="1"/>
        <v>80625</v>
      </c>
      <c r="P23" s="45">
        <f t="shared" si="2"/>
        <v>54.002009377093103</v>
      </c>
      <c r="Q23" s="9"/>
    </row>
    <row r="24" spans="1:120" ht="15.75" thickBot="1">
      <c r="A24" s="12"/>
      <c r="B24" s="25">
        <v>381</v>
      </c>
      <c r="C24" s="20" t="s">
        <v>64</v>
      </c>
      <c r="D24" s="46">
        <v>80625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80625</v>
      </c>
      <c r="P24" s="47">
        <f t="shared" si="2"/>
        <v>54.002009377093103</v>
      </c>
      <c r="Q24" s="9"/>
    </row>
    <row r="25" spans="1:120" ht="16.5" thickBot="1">
      <c r="A25" s="14" t="s">
        <v>30</v>
      </c>
      <c r="B25" s="23"/>
      <c r="C25" s="22"/>
      <c r="D25" s="15">
        <f t="shared" ref="D25:N25" si="9">SUM(D5,D7,D12,D16,D18,D20,D23)</f>
        <v>1055357</v>
      </c>
      <c r="E25" s="15">
        <f t="shared" si="9"/>
        <v>46106</v>
      </c>
      <c r="F25" s="15">
        <f t="shared" si="9"/>
        <v>0</v>
      </c>
      <c r="G25" s="15">
        <f t="shared" si="9"/>
        <v>206330</v>
      </c>
      <c r="H25" s="15">
        <f t="shared" si="9"/>
        <v>0</v>
      </c>
      <c r="I25" s="15">
        <f t="shared" si="9"/>
        <v>704530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1"/>
        <v>2012323</v>
      </c>
      <c r="P25" s="38">
        <f t="shared" si="2"/>
        <v>1347.8385800401875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118" t="s">
        <v>81</v>
      </c>
      <c r="N27" s="118"/>
      <c r="O27" s="118"/>
      <c r="P27" s="43">
        <v>1493</v>
      </c>
    </row>
    <row r="28" spans="1:120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  <row r="29" spans="1:120" ht="15.75" customHeight="1" thickBot="1">
      <c r="A29" s="120" t="s">
        <v>47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523850</v>
      </c>
      <c r="E5" s="27">
        <f t="shared" si="0"/>
        <v>0</v>
      </c>
      <c r="F5" s="27">
        <f t="shared" si="0"/>
        <v>0</v>
      </c>
      <c r="G5" s="27">
        <f t="shared" si="0"/>
        <v>53099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576949</v>
      </c>
      <c r="O5" s="33">
        <f t="shared" ref="O5:O26" si="2">(N5/O$28)</f>
        <v>376.84454604833439</v>
      </c>
      <c r="P5" s="6"/>
    </row>
    <row r="6" spans="1:133">
      <c r="A6" s="12"/>
      <c r="B6" s="25">
        <v>311</v>
      </c>
      <c r="C6" s="20" t="s">
        <v>1</v>
      </c>
      <c r="D6" s="46">
        <v>523850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523850</v>
      </c>
      <c r="O6" s="47">
        <f t="shared" si="2"/>
        <v>342.16198563030702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53099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53099</v>
      </c>
      <c r="O7" s="47">
        <f t="shared" si="2"/>
        <v>34.682560418027435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257836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257836</v>
      </c>
      <c r="O8" s="45">
        <f t="shared" si="2"/>
        <v>168.4101894186806</v>
      </c>
      <c r="P8" s="10"/>
    </row>
    <row r="9" spans="1:133">
      <c r="A9" s="12"/>
      <c r="B9" s="25">
        <v>323.10000000000002</v>
      </c>
      <c r="C9" s="20" t="s">
        <v>11</v>
      </c>
      <c r="D9" s="46">
        <v>172203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172203</v>
      </c>
      <c r="O9" s="47">
        <f t="shared" si="2"/>
        <v>112.47746570868713</v>
      </c>
      <c r="P9" s="9"/>
    </row>
    <row r="10" spans="1:133">
      <c r="A10" s="12"/>
      <c r="B10" s="25">
        <v>323.2</v>
      </c>
      <c r="C10" s="20" t="s">
        <v>12</v>
      </c>
      <c r="D10" s="46">
        <v>68434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68434</v>
      </c>
      <c r="O10" s="47">
        <f t="shared" si="2"/>
        <v>44.698889614630957</v>
      </c>
      <c r="P10" s="9"/>
    </row>
    <row r="11" spans="1:133">
      <c r="A11" s="12"/>
      <c r="B11" s="25">
        <v>323.39999999999998</v>
      </c>
      <c r="C11" s="20" t="s">
        <v>13</v>
      </c>
      <c r="D11" s="46">
        <v>10361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10361</v>
      </c>
      <c r="O11" s="47">
        <f t="shared" si="2"/>
        <v>6.7674722403657741</v>
      </c>
      <c r="P11" s="9"/>
    </row>
    <row r="12" spans="1:133">
      <c r="A12" s="12"/>
      <c r="B12" s="25">
        <v>329</v>
      </c>
      <c r="C12" s="20" t="s">
        <v>14</v>
      </c>
      <c r="D12" s="46">
        <v>6838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6838</v>
      </c>
      <c r="O12" s="47">
        <f t="shared" si="2"/>
        <v>4.4663618549967339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124956</v>
      </c>
      <c r="E13" s="32">
        <f t="shared" si="4"/>
        <v>45050</v>
      </c>
      <c r="F13" s="32">
        <f t="shared" si="4"/>
        <v>0</v>
      </c>
      <c r="G13" s="32">
        <f t="shared" si="4"/>
        <v>187686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357692</v>
      </c>
      <c r="O13" s="45">
        <f t="shared" si="2"/>
        <v>233.63291966035271</v>
      </c>
      <c r="P13" s="10"/>
    </row>
    <row r="14" spans="1:133">
      <c r="A14" s="12"/>
      <c r="B14" s="25">
        <v>335.12</v>
      </c>
      <c r="C14" s="20" t="s">
        <v>58</v>
      </c>
      <c r="D14" s="46">
        <v>25494</v>
      </c>
      <c r="E14" s="46">
        <v>45050</v>
      </c>
      <c r="F14" s="46">
        <v>0</v>
      </c>
      <c r="G14" s="46">
        <v>187686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258230</v>
      </c>
      <c r="O14" s="47">
        <f t="shared" si="2"/>
        <v>168.6675375571522</v>
      </c>
      <c r="P14" s="9"/>
    </row>
    <row r="15" spans="1:133">
      <c r="A15" s="12"/>
      <c r="B15" s="25">
        <v>335.15</v>
      </c>
      <c r="C15" s="20" t="s">
        <v>59</v>
      </c>
      <c r="D15" s="46">
        <v>5863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5863</v>
      </c>
      <c r="O15" s="47">
        <f t="shared" si="2"/>
        <v>3.8295231874591771</v>
      </c>
      <c r="P15" s="9"/>
    </row>
    <row r="16" spans="1:133">
      <c r="A16" s="12"/>
      <c r="B16" s="25">
        <v>335.18</v>
      </c>
      <c r="C16" s="20" t="s">
        <v>60</v>
      </c>
      <c r="D16" s="46">
        <v>93599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93599</v>
      </c>
      <c r="O16" s="47">
        <f t="shared" si="2"/>
        <v>61.135858915741345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615804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615804</v>
      </c>
      <c r="O17" s="45">
        <f t="shared" si="2"/>
        <v>402.22338340953627</v>
      </c>
      <c r="P17" s="10"/>
    </row>
    <row r="18" spans="1:119">
      <c r="A18" s="12"/>
      <c r="B18" s="25">
        <v>343.5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615804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615804</v>
      </c>
      <c r="O18" s="47">
        <f t="shared" si="2"/>
        <v>402.22338340953627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SUM(D20:D20)</f>
        <v>3874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3874</v>
      </c>
      <c r="O19" s="45">
        <f t="shared" si="2"/>
        <v>2.5303723056825604</v>
      </c>
      <c r="P19" s="10"/>
    </row>
    <row r="20" spans="1:119">
      <c r="A20" s="13"/>
      <c r="B20" s="39">
        <v>354</v>
      </c>
      <c r="C20" s="21" t="s">
        <v>32</v>
      </c>
      <c r="D20" s="46">
        <v>3874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3874</v>
      </c>
      <c r="O20" s="47">
        <f t="shared" si="2"/>
        <v>2.5303723056825604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21514</v>
      </c>
      <c r="E21" s="32">
        <f t="shared" si="7"/>
        <v>4866</v>
      </c>
      <c r="F21" s="32">
        <f t="shared" si="7"/>
        <v>0</v>
      </c>
      <c r="G21" s="32">
        <f t="shared" si="7"/>
        <v>6378</v>
      </c>
      <c r="H21" s="32">
        <f t="shared" si="7"/>
        <v>0</v>
      </c>
      <c r="I21" s="32">
        <f t="shared" si="7"/>
        <v>29912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62670</v>
      </c>
      <c r="O21" s="45">
        <f t="shared" si="2"/>
        <v>40.934030045721748</v>
      </c>
      <c r="P21" s="10"/>
    </row>
    <row r="22" spans="1:119">
      <c r="A22" s="12"/>
      <c r="B22" s="25">
        <v>361.1</v>
      </c>
      <c r="C22" s="20" t="s">
        <v>34</v>
      </c>
      <c r="D22" s="46">
        <v>10010</v>
      </c>
      <c r="E22" s="46">
        <v>4866</v>
      </c>
      <c r="F22" s="46">
        <v>0</v>
      </c>
      <c r="G22" s="46">
        <v>6378</v>
      </c>
      <c r="H22" s="46">
        <v>0</v>
      </c>
      <c r="I22" s="46">
        <v>29912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51166</v>
      </c>
      <c r="O22" s="47">
        <f t="shared" si="2"/>
        <v>33.419986936642715</v>
      </c>
      <c r="P22" s="9"/>
    </row>
    <row r="23" spans="1:119">
      <c r="A23" s="12"/>
      <c r="B23" s="25">
        <v>369.9</v>
      </c>
      <c r="C23" s="20" t="s">
        <v>49</v>
      </c>
      <c r="D23" s="46">
        <v>11504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11504</v>
      </c>
      <c r="O23" s="47">
        <f t="shared" si="2"/>
        <v>7.5140431090790329</v>
      </c>
      <c r="P23" s="9"/>
    </row>
    <row r="24" spans="1:119" ht="15.75">
      <c r="A24" s="29" t="s">
        <v>27</v>
      </c>
      <c r="B24" s="30"/>
      <c r="C24" s="31"/>
      <c r="D24" s="32">
        <f t="shared" ref="D24:M24" si="8">SUM(D25:D25)</f>
        <v>47003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47003</v>
      </c>
      <c r="O24" s="45">
        <f t="shared" si="2"/>
        <v>30.700849118223385</v>
      </c>
      <c r="P24" s="9"/>
    </row>
    <row r="25" spans="1:119" ht="15.75" thickBot="1">
      <c r="A25" s="12"/>
      <c r="B25" s="25">
        <v>381</v>
      </c>
      <c r="C25" s="20" t="s">
        <v>64</v>
      </c>
      <c r="D25" s="46">
        <v>47003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47003</v>
      </c>
      <c r="O25" s="47">
        <f t="shared" si="2"/>
        <v>30.700849118223385</v>
      </c>
      <c r="P25" s="9"/>
    </row>
    <row r="26" spans="1:119" ht="16.5" thickBot="1">
      <c r="A26" s="14" t="s">
        <v>30</v>
      </c>
      <c r="B26" s="23"/>
      <c r="C26" s="22"/>
      <c r="D26" s="15">
        <f t="shared" ref="D26:M26" si="9">SUM(D5,D8,D13,D17,D19,D21,D24)</f>
        <v>979033</v>
      </c>
      <c r="E26" s="15">
        <f t="shared" si="9"/>
        <v>49916</v>
      </c>
      <c r="F26" s="15">
        <f t="shared" si="9"/>
        <v>0</v>
      </c>
      <c r="G26" s="15">
        <f t="shared" si="9"/>
        <v>247163</v>
      </c>
      <c r="H26" s="15">
        <f t="shared" si="9"/>
        <v>0</v>
      </c>
      <c r="I26" s="15">
        <f t="shared" si="9"/>
        <v>645716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1921828</v>
      </c>
      <c r="O26" s="38">
        <f t="shared" si="2"/>
        <v>1255.2762900065318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78</v>
      </c>
      <c r="M28" s="118"/>
      <c r="N28" s="118"/>
      <c r="O28" s="43">
        <v>1531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493813</v>
      </c>
      <c r="E5" s="27">
        <f t="shared" si="0"/>
        <v>0</v>
      </c>
      <c r="F5" s="27">
        <f t="shared" si="0"/>
        <v>0</v>
      </c>
      <c r="G5" s="27">
        <f t="shared" si="0"/>
        <v>1019512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1513325</v>
      </c>
      <c r="O5" s="33">
        <f t="shared" ref="O5:O26" si="2">(N5/O$28)</f>
        <v>1010.2303070761014</v>
      </c>
      <c r="P5" s="6"/>
    </row>
    <row r="6" spans="1:133">
      <c r="A6" s="12"/>
      <c r="B6" s="25">
        <v>311</v>
      </c>
      <c r="C6" s="20" t="s">
        <v>1</v>
      </c>
      <c r="D6" s="46">
        <v>493813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493813</v>
      </c>
      <c r="O6" s="47">
        <f t="shared" si="2"/>
        <v>329.64819759679574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0</v>
      </c>
      <c r="F7" s="46">
        <v>0</v>
      </c>
      <c r="G7" s="46">
        <v>1019512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1019512</v>
      </c>
      <c r="O7" s="47">
        <f t="shared" si="2"/>
        <v>680.5821094793057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256339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256339</v>
      </c>
      <c r="O8" s="45">
        <f t="shared" si="2"/>
        <v>171.12082777036048</v>
      </c>
      <c r="P8" s="10"/>
    </row>
    <row r="9" spans="1:133">
      <c r="A9" s="12"/>
      <c r="B9" s="25">
        <v>323.10000000000002</v>
      </c>
      <c r="C9" s="20" t="s">
        <v>11</v>
      </c>
      <c r="D9" s="46">
        <v>175084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175084</v>
      </c>
      <c r="O9" s="47">
        <f t="shared" si="2"/>
        <v>116.87850467289719</v>
      </c>
      <c r="P9" s="9"/>
    </row>
    <row r="10" spans="1:133">
      <c r="A10" s="12"/>
      <c r="B10" s="25">
        <v>323.2</v>
      </c>
      <c r="C10" s="20" t="s">
        <v>12</v>
      </c>
      <c r="D10" s="46">
        <v>65370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65370</v>
      </c>
      <c r="O10" s="47">
        <f t="shared" si="2"/>
        <v>43.638184245660881</v>
      </c>
      <c r="P10" s="9"/>
    </row>
    <row r="11" spans="1:133">
      <c r="A11" s="12"/>
      <c r="B11" s="25">
        <v>323.39999999999998</v>
      </c>
      <c r="C11" s="20" t="s">
        <v>13</v>
      </c>
      <c r="D11" s="46">
        <v>10697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10697</v>
      </c>
      <c r="O11" s="47">
        <f t="shared" si="2"/>
        <v>7.1408544726301733</v>
      </c>
      <c r="P11" s="9"/>
    </row>
    <row r="12" spans="1:133">
      <c r="A12" s="12"/>
      <c r="B12" s="25">
        <v>329</v>
      </c>
      <c r="C12" s="20" t="s">
        <v>14</v>
      </c>
      <c r="D12" s="46">
        <v>5188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5188</v>
      </c>
      <c r="O12" s="47">
        <f t="shared" si="2"/>
        <v>3.4632843791722294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125903</v>
      </c>
      <c r="E13" s="32">
        <f t="shared" si="4"/>
        <v>45680</v>
      </c>
      <c r="F13" s="32">
        <f t="shared" si="4"/>
        <v>0</v>
      </c>
      <c r="G13" s="32">
        <f t="shared" si="4"/>
        <v>198142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369725</v>
      </c>
      <c r="O13" s="45">
        <f t="shared" si="2"/>
        <v>246.8124165554072</v>
      </c>
      <c r="P13" s="10"/>
    </row>
    <row r="14" spans="1:133">
      <c r="A14" s="12"/>
      <c r="B14" s="25">
        <v>335.12</v>
      </c>
      <c r="C14" s="20" t="s">
        <v>58</v>
      </c>
      <c r="D14" s="46">
        <v>27038</v>
      </c>
      <c r="E14" s="46">
        <v>45680</v>
      </c>
      <c r="F14" s="46">
        <v>0</v>
      </c>
      <c r="G14" s="46">
        <v>198142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270860</v>
      </c>
      <c r="O14" s="47">
        <f t="shared" si="2"/>
        <v>180.81441922563417</v>
      </c>
      <c r="P14" s="9"/>
    </row>
    <row r="15" spans="1:133">
      <c r="A15" s="12"/>
      <c r="B15" s="25">
        <v>335.15</v>
      </c>
      <c r="C15" s="20" t="s">
        <v>59</v>
      </c>
      <c r="D15" s="46">
        <v>3169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3169</v>
      </c>
      <c r="O15" s="47">
        <f t="shared" si="2"/>
        <v>2.1154873164218957</v>
      </c>
      <c r="P15" s="9"/>
    </row>
    <row r="16" spans="1:133">
      <c r="A16" s="12"/>
      <c r="B16" s="25">
        <v>335.18</v>
      </c>
      <c r="C16" s="20" t="s">
        <v>60</v>
      </c>
      <c r="D16" s="46">
        <v>95696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95696</v>
      </c>
      <c r="O16" s="47">
        <f t="shared" si="2"/>
        <v>63.882510013351137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591000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591000</v>
      </c>
      <c r="O17" s="45">
        <f t="shared" si="2"/>
        <v>394.5260347129506</v>
      </c>
      <c r="P17" s="10"/>
    </row>
    <row r="18" spans="1:119">
      <c r="A18" s="12"/>
      <c r="B18" s="25">
        <v>343.5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591000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591000</v>
      </c>
      <c r="O18" s="47">
        <f t="shared" si="2"/>
        <v>394.5260347129506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SUM(D20:D20)</f>
        <v>2518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2518</v>
      </c>
      <c r="O19" s="45">
        <f t="shared" si="2"/>
        <v>1.6809078771695594</v>
      </c>
      <c r="P19" s="10"/>
    </row>
    <row r="20" spans="1:119">
      <c r="A20" s="13"/>
      <c r="B20" s="39">
        <v>354</v>
      </c>
      <c r="C20" s="21" t="s">
        <v>32</v>
      </c>
      <c r="D20" s="46">
        <v>2518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2518</v>
      </c>
      <c r="O20" s="47">
        <f t="shared" si="2"/>
        <v>1.6809078771695594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34252</v>
      </c>
      <c r="E21" s="32">
        <f t="shared" si="7"/>
        <v>10030</v>
      </c>
      <c r="F21" s="32">
        <f t="shared" si="7"/>
        <v>0</v>
      </c>
      <c r="G21" s="32">
        <f t="shared" si="7"/>
        <v>11976</v>
      </c>
      <c r="H21" s="32">
        <f t="shared" si="7"/>
        <v>0</v>
      </c>
      <c r="I21" s="32">
        <f t="shared" si="7"/>
        <v>56660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112918</v>
      </c>
      <c r="O21" s="45">
        <f t="shared" si="2"/>
        <v>75.379172229639522</v>
      </c>
      <c r="P21" s="10"/>
    </row>
    <row r="22" spans="1:119">
      <c r="A22" s="12"/>
      <c r="B22" s="25">
        <v>361.1</v>
      </c>
      <c r="C22" s="20" t="s">
        <v>34</v>
      </c>
      <c r="D22" s="46">
        <v>20727</v>
      </c>
      <c r="E22" s="46">
        <v>10030</v>
      </c>
      <c r="F22" s="46">
        <v>0</v>
      </c>
      <c r="G22" s="46">
        <v>11976</v>
      </c>
      <c r="H22" s="46">
        <v>0</v>
      </c>
      <c r="I22" s="46">
        <v>56660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99393</v>
      </c>
      <c r="O22" s="47">
        <f t="shared" si="2"/>
        <v>66.350467289719631</v>
      </c>
      <c r="P22" s="9"/>
    </row>
    <row r="23" spans="1:119">
      <c r="A23" s="12"/>
      <c r="B23" s="25">
        <v>369.9</v>
      </c>
      <c r="C23" s="20" t="s">
        <v>49</v>
      </c>
      <c r="D23" s="46">
        <v>13525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13525</v>
      </c>
      <c r="O23" s="47">
        <f t="shared" si="2"/>
        <v>9.0287049399198924</v>
      </c>
      <c r="P23" s="9"/>
    </row>
    <row r="24" spans="1:119" ht="15.75">
      <c r="A24" s="29" t="s">
        <v>27</v>
      </c>
      <c r="B24" s="30"/>
      <c r="C24" s="31"/>
      <c r="D24" s="32">
        <f t="shared" ref="D24:M24" si="8">SUM(D25:D25)</f>
        <v>56644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56644</v>
      </c>
      <c r="O24" s="45">
        <f t="shared" si="2"/>
        <v>37.813084112149532</v>
      </c>
      <c r="P24" s="9"/>
    </row>
    <row r="25" spans="1:119" ht="15.75" thickBot="1">
      <c r="A25" s="12"/>
      <c r="B25" s="25">
        <v>381</v>
      </c>
      <c r="C25" s="20" t="s">
        <v>64</v>
      </c>
      <c r="D25" s="46">
        <v>56644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56644</v>
      </c>
      <c r="O25" s="47">
        <f t="shared" si="2"/>
        <v>37.813084112149532</v>
      </c>
      <c r="P25" s="9"/>
    </row>
    <row r="26" spans="1:119" ht="16.5" thickBot="1">
      <c r="A26" s="14" t="s">
        <v>30</v>
      </c>
      <c r="B26" s="23"/>
      <c r="C26" s="22"/>
      <c r="D26" s="15">
        <f t="shared" ref="D26:M26" si="9">SUM(D5,D8,D13,D17,D19,D21,D24)</f>
        <v>969469</v>
      </c>
      <c r="E26" s="15">
        <f t="shared" si="9"/>
        <v>55710</v>
      </c>
      <c r="F26" s="15">
        <f t="shared" si="9"/>
        <v>0</v>
      </c>
      <c r="G26" s="15">
        <f t="shared" si="9"/>
        <v>1229630</v>
      </c>
      <c r="H26" s="15">
        <f t="shared" si="9"/>
        <v>0</v>
      </c>
      <c r="I26" s="15">
        <f t="shared" si="9"/>
        <v>647660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2902469</v>
      </c>
      <c r="O26" s="38">
        <f t="shared" si="2"/>
        <v>1937.5627503337785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76</v>
      </c>
      <c r="M28" s="118"/>
      <c r="N28" s="118"/>
      <c r="O28" s="43">
        <v>1498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464240</v>
      </c>
      <c r="E5" s="27">
        <f t="shared" si="0"/>
        <v>45847</v>
      </c>
      <c r="F5" s="27">
        <f t="shared" si="0"/>
        <v>0</v>
      </c>
      <c r="G5" s="27">
        <f t="shared" si="0"/>
        <v>189909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699996</v>
      </c>
      <c r="O5" s="33">
        <f t="shared" ref="O5:O27" si="2">(N5/O$29)</f>
        <v>466.9753168779186</v>
      </c>
      <c r="P5" s="6"/>
    </row>
    <row r="6" spans="1:133">
      <c r="A6" s="12"/>
      <c r="B6" s="25">
        <v>311</v>
      </c>
      <c r="C6" s="20" t="s">
        <v>1</v>
      </c>
      <c r="D6" s="46">
        <v>464240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464240</v>
      </c>
      <c r="O6" s="47">
        <f t="shared" si="2"/>
        <v>309.69979986657773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45847</v>
      </c>
      <c r="F7" s="46">
        <v>0</v>
      </c>
      <c r="G7" s="46">
        <v>189909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235756</v>
      </c>
      <c r="O7" s="47">
        <f t="shared" si="2"/>
        <v>157.2755170113409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242768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242768</v>
      </c>
      <c r="O8" s="45">
        <f t="shared" si="2"/>
        <v>161.95330220146764</v>
      </c>
      <c r="P8" s="10"/>
    </row>
    <row r="9" spans="1:133">
      <c r="A9" s="12"/>
      <c r="B9" s="25">
        <v>323.10000000000002</v>
      </c>
      <c r="C9" s="20" t="s">
        <v>11</v>
      </c>
      <c r="D9" s="46">
        <v>155505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155505</v>
      </c>
      <c r="O9" s="47">
        <f t="shared" si="2"/>
        <v>103.73915943962642</v>
      </c>
      <c r="P9" s="9"/>
    </row>
    <row r="10" spans="1:133">
      <c r="A10" s="12"/>
      <c r="B10" s="25">
        <v>323.2</v>
      </c>
      <c r="C10" s="20" t="s">
        <v>12</v>
      </c>
      <c r="D10" s="46">
        <v>69759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69759</v>
      </c>
      <c r="O10" s="47">
        <f t="shared" si="2"/>
        <v>46.537024683122084</v>
      </c>
      <c r="P10" s="9"/>
    </row>
    <row r="11" spans="1:133">
      <c r="A11" s="12"/>
      <c r="B11" s="25">
        <v>323.39999999999998</v>
      </c>
      <c r="C11" s="20" t="s">
        <v>13</v>
      </c>
      <c r="D11" s="46">
        <v>10278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10278</v>
      </c>
      <c r="O11" s="47">
        <f t="shared" si="2"/>
        <v>6.85657104736491</v>
      </c>
      <c r="P11" s="9"/>
    </row>
    <row r="12" spans="1:133">
      <c r="A12" s="12"/>
      <c r="B12" s="25">
        <v>329</v>
      </c>
      <c r="C12" s="20" t="s">
        <v>14</v>
      </c>
      <c r="D12" s="46">
        <v>7226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7226</v>
      </c>
      <c r="O12" s="47">
        <f t="shared" si="2"/>
        <v>4.820547031354236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125726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125726</v>
      </c>
      <c r="O13" s="45">
        <f t="shared" si="2"/>
        <v>83.873248832555035</v>
      </c>
      <c r="P13" s="10"/>
    </row>
    <row r="14" spans="1:133">
      <c r="A14" s="12"/>
      <c r="B14" s="25">
        <v>335.12</v>
      </c>
      <c r="C14" s="20" t="s">
        <v>58</v>
      </c>
      <c r="D14" s="46">
        <v>25869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25869</v>
      </c>
      <c r="O14" s="47">
        <f t="shared" si="2"/>
        <v>17.257505003335556</v>
      </c>
      <c r="P14" s="9"/>
    </row>
    <row r="15" spans="1:133">
      <c r="A15" s="12"/>
      <c r="B15" s="25">
        <v>335.15</v>
      </c>
      <c r="C15" s="20" t="s">
        <v>59</v>
      </c>
      <c r="D15" s="46">
        <v>6433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6433</v>
      </c>
      <c r="O15" s="47">
        <f t="shared" si="2"/>
        <v>4.2915276851234152</v>
      </c>
      <c r="P15" s="9"/>
    </row>
    <row r="16" spans="1:133">
      <c r="A16" s="12"/>
      <c r="B16" s="25">
        <v>335.18</v>
      </c>
      <c r="C16" s="20" t="s">
        <v>60</v>
      </c>
      <c r="D16" s="46">
        <v>93424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93424</v>
      </c>
      <c r="O16" s="47">
        <f t="shared" si="2"/>
        <v>62.324216144096063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606281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606281</v>
      </c>
      <c r="O17" s="45">
        <f t="shared" si="2"/>
        <v>404.45697131420945</v>
      </c>
      <c r="P17" s="10"/>
    </row>
    <row r="18" spans="1:119">
      <c r="A18" s="12"/>
      <c r="B18" s="25">
        <v>343.5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606281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606281</v>
      </c>
      <c r="O18" s="47">
        <f t="shared" si="2"/>
        <v>404.45697131420945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SUM(D20:D20)</f>
        <v>2891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2891</v>
      </c>
      <c r="O19" s="45">
        <f t="shared" si="2"/>
        <v>1.9286190793862574</v>
      </c>
      <c r="P19" s="10"/>
    </row>
    <row r="20" spans="1:119">
      <c r="A20" s="13"/>
      <c r="B20" s="39">
        <v>354</v>
      </c>
      <c r="C20" s="21" t="s">
        <v>32</v>
      </c>
      <c r="D20" s="46">
        <v>2891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2891</v>
      </c>
      <c r="O20" s="47">
        <f t="shared" si="2"/>
        <v>1.9286190793862574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26244</v>
      </c>
      <c r="E21" s="32">
        <f t="shared" si="7"/>
        <v>7393</v>
      </c>
      <c r="F21" s="32">
        <f t="shared" si="7"/>
        <v>0</v>
      </c>
      <c r="G21" s="32">
        <f t="shared" si="7"/>
        <v>8149</v>
      </c>
      <c r="H21" s="32">
        <f t="shared" si="7"/>
        <v>0</v>
      </c>
      <c r="I21" s="32">
        <f t="shared" si="7"/>
        <v>40024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81810</v>
      </c>
      <c r="O21" s="45">
        <f t="shared" si="2"/>
        <v>54.576384256170783</v>
      </c>
      <c r="P21" s="10"/>
    </row>
    <row r="22" spans="1:119">
      <c r="A22" s="12"/>
      <c r="B22" s="25">
        <v>361.1</v>
      </c>
      <c r="C22" s="20" t="s">
        <v>34</v>
      </c>
      <c r="D22" s="46">
        <v>14930</v>
      </c>
      <c r="E22" s="46">
        <v>7393</v>
      </c>
      <c r="F22" s="46">
        <v>0</v>
      </c>
      <c r="G22" s="46">
        <v>8149</v>
      </c>
      <c r="H22" s="46">
        <v>0</v>
      </c>
      <c r="I22" s="46">
        <v>40024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70496</v>
      </c>
      <c r="O22" s="47">
        <f t="shared" si="2"/>
        <v>47.028685790527021</v>
      </c>
      <c r="P22" s="9"/>
    </row>
    <row r="23" spans="1:119">
      <c r="A23" s="12"/>
      <c r="B23" s="25">
        <v>369.9</v>
      </c>
      <c r="C23" s="20" t="s">
        <v>49</v>
      </c>
      <c r="D23" s="46">
        <v>11314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11314</v>
      </c>
      <c r="O23" s="47">
        <f t="shared" si="2"/>
        <v>7.5476984656437622</v>
      </c>
      <c r="P23" s="9"/>
    </row>
    <row r="24" spans="1:119" ht="15.75">
      <c r="A24" s="29" t="s">
        <v>27</v>
      </c>
      <c r="B24" s="30"/>
      <c r="C24" s="31"/>
      <c r="D24" s="32">
        <f t="shared" ref="D24:M24" si="8">SUM(D25:D26)</f>
        <v>27899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-2945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24954</v>
      </c>
      <c r="O24" s="45">
        <f t="shared" si="2"/>
        <v>16.64709806537692</v>
      </c>
      <c r="P24" s="9"/>
    </row>
    <row r="25" spans="1:119">
      <c r="A25" s="12"/>
      <c r="B25" s="25">
        <v>381</v>
      </c>
      <c r="C25" s="20" t="s">
        <v>64</v>
      </c>
      <c r="D25" s="46">
        <v>27899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27899</v>
      </c>
      <c r="O25" s="47">
        <f t="shared" si="2"/>
        <v>18.61174116077385</v>
      </c>
      <c r="P25" s="9"/>
    </row>
    <row r="26" spans="1:119" ht="15.75" thickBot="1">
      <c r="A26" s="12"/>
      <c r="B26" s="25">
        <v>388.1</v>
      </c>
      <c r="C26" s="20" t="s">
        <v>71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-2945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-2945</v>
      </c>
      <c r="O26" s="47">
        <f t="shared" si="2"/>
        <v>-1.9646430953969314</v>
      </c>
      <c r="P26" s="9"/>
    </row>
    <row r="27" spans="1:119" ht="16.5" thickBot="1">
      <c r="A27" s="14" t="s">
        <v>30</v>
      </c>
      <c r="B27" s="23"/>
      <c r="C27" s="22"/>
      <c r="D27" s="15">
        <f t="shared" ref="D27:M27" si="9">SUM(D5,D8,D13,D17,D19,D21,D24)</f>
        <v>889768</v>
      </c>
      <c r="E27" s="15">
        <f t="shared" si="9"/>
        <v>53240</v>
      </c>
      <c r="F27" s="15">
        <f t="shared" si="9"/>
        <v>0</v>
      </c>
      <c r="G27" s="15">
        <f t="shared" si="9"/>
        <v>198058</v>
      </c>
      <c r="H27" s="15">
        <f t="shared" si="9"/>
        <v>0</v>
      </c>
      <c r="I27" s="15">
        <f t="shared" si="9"/>
        <v>643360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1784426</v>
      </c>
      <c r="O27" s="38">
        <f t="shared" si="2"/>
        <v>1190.4109406270848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74</v>
      </c>
      <c r="M29" s="118"/>
      <c r="N29" s="118"/>
      <c r="O29" s="43">
        <v>1499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customHeight="1" thickBot="1">
      <c r="A31" s="120" t="s">
        <v>47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337065</v>
      </c>
      <c r="E5" s="27">
        <f t="shared" si="0"/>
        <v>47903</v>
      </c>
      <c r="F5" s="27">
        <f t="shared" si="0"/>
        <v>0</v>
      </c>
      <c r="G5" s="27">
        <f t="shared" si="0"/>
        <v>244556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629524</v>
      </c>
      <c r="O5" s="33">
        <f t="shared" ref="O5:O26" si="2">(N5/O$28)</f>
        <v>433.55647382920108</v>
      </c>
      <c r="P5" s="6"/>
    </row>
    <row r="6" spans="1:133">
      <c r="A6" s="12"/>
      <c r="B6" s="25">
        <v>311</v>
      </c>
      <c r="C6" s="20" t="s">
        <v>1</v>
      </c>
      <c r="D6" s="46">
        <v>337065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337065</v>
      </c>
      <c r="O6" s="47">
        <f t="shared" si="2"/>
        <v>232.13842975206612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47903</v>
      </c>
      <c r="F7" s="46">
        <v>0</v>
      </c>
      <c r="G7" s="46">
        <v>244556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292459</v>
      </c>
      <c r="O7" s="47">
        <f t="shared" si="2"/>
        <v>201.41804407713499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228418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228418</v>
      </c>
      <c r="O8" s="45">
        <f t="shared" si="2"/>
        <v>157.31267217630855</v>
      </c>
      <c r="P8" s="10"/>
    </row>
    <row r="9" spans="1:133">
      <c r="A9" s="12"/>
      <c r="B9" s="25">
        <v>323.10000000000002</v>
      </c>
      <c r="C9" s="20" t="s">
        <v>11</v>
      </c>
      <c r="D9" s="46">
        <v>144039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144039</v>
      </c>
      <c r="O9" s="47">
        <f t="shared" si="2"/>
        <v>99.200413223140501</v>
      </c>
      <c r="P9" s="9"/>
    </row>
    <row r="10" spans="1:133">
      <c r="A10" s="12"/>
      <c r="B10" s="25">
        <v>323.2</v>
      </c>
      <c r="C10" s="20" t="s">
        <v>12</v>
      </c>
      <c r="D10" s="46">
        <v>70463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70463</v>
      </c>
      <c r="O10" s="47">
        <f t="shared" si="2"/>
        <v>48.528236914600548</v>
      </c>
      <c r="P10" s="9"/>
    </row>
    <row r="11" spans="1:133">
      <c r="A11" s="12"/>
      <c r="B11" s="25">
        <v>323.39999999999998</v>
      </c>
      <c r="C11" s="20" t="s">
        <v>13</v>
      </c>
      <c r="D11" s="46">
        <v>8556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8556</v>
      </c>
      <c r="O11" s="47">
        <f t="shared" si="2"/>
        <v>5.8925619834710741</v>
      </c>
      <c r="P11" s="9"/>
    </row>
    <row r="12" spans="1:133">
      <c r="A12" s="12"/>
      <c r="B12" s="25">
        <v>329</v>
      </c>
      <c r="C12" s="20" t="s">
        <v>14</v>
      </c>
      <c r="D12" s="46">
        <v>5360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5360</v>
      </c>
      <c r="O12" s="47">
        <f t="shared" si="2"/>
        <v>3.6914600550964187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119468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119468</v>
      </c>
      <c r="O13" s="45">
        <f t="shared" si="2"/>
        <v>82.278236914600555</v>
      </c>
      <c r="P13" s="10"/>
    </row>
    <row r="14" spans="1:133">
      <c r="A14" s="12"/>
      <c r="B14" s="25">
        <v>335.12</v>
      </c>
      <c r="C14" s="20" t="s">
        <v>58</v>
      </c>
      <c r="D14" s="46">
        <v>24910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24910</v>
      </c>
      <c r="O14" s="47">
        <f t="shared" si="2"/>
        <v>17.155647382920112</v>
      </c>
      <c r="P14" s="9"/>
    </row>
    <row r="15" spans="1:133">
      <c r="A15" s="12"/>
      <c r="B15" s="25">
        <v>335.15</v>
      </c>
      <c r="C15" s="20" t="s">
        <v>59</v>
      </c>
      <c r="D15" s="46">
        <v>4969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4969</v>
      </c>
      <c r="O15" s="47">
        <f t="shared" si="2"/>
        <v>3.422176308539945</v>
      </c>
      <c r="P15" s="9"/>
    </row>
    <row r="16" spans="1:133">
      <c r="A16" s="12"/>
      <c r="B16" s="25">
        <v>335.18</v>
      </c>
      <c r="C16" s="20" t="s">
        <v>60</v>
      </c>
      <c r="D16" s="46">
        <v>89589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89589</v>
      </c>
      <c r="O16" s="47">
        <f t="shared" si="2"/>
        <v>61.700413223140494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583040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583040</v>
      </c>
      <c r="O17" s="45">
        <f t="shared" si="2"/>
        <v>401.54269972451789</v>
      </c>
      <c r="P17" s="10"/>
    </row>
    <row r="18" spans="1:119">
      <c r="A18" s="12"/>
      <c r="B18" s="25">
        <v>343.5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583040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583040</v>
      </c>
      <c r="O18" s="47">
        <f t="shared" si="2"/>
        <v>401.54269972451789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SUM(D20:D20)</f>
        <v>2875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2875</v>
      </c>
      <c r="O19" s="45">
        <f t="shared" si="2"/>
        <v>1.9800275482093663</v>
      </c>
      <c r="P19" s="10"/>
    </row>
    <row r="20" spans="1:119">
      <c r="A20" s="13"/>
      <c r="B20" s="39">
        <v>354</v>
      </c>
      <c r="C20" s="21" t="s">
        <v>32</v>
      </c>
      <c r="D20" s="46">
        <v>2875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2875</v>
      </c>
      <c r="O20" s="47">
        <f t="shared" si="2"/>
        <v>1.9800275482093663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25629</v>
      </c>
      <c r="E21" s="32">
        <f t="shared" si="7"/>
        <v>4143</v>
      </c>
      <c r="F21" s="32">
        <f t="shared" si="7"/>
        <v>0</v>
      </c>
      <c r="G21" s="32">
        <f t="shared" si="7"/>
        <v>6554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36326</v>
      </c>
      <c r="O21" s="45">
        <f t="shared" si="2"/>
        <v>25.017906336088153</v>
      </c>
      <c r="P21" s="10"/>
    </row>
    <row r="22" spans="1:119">
      <c r="A22" s="12"/>
      <c r="B22" s="25">
        <v>361.1</v>
      </c>
      <c r="C22" s="20" t="s">
        <v>34</v>
      </c>
      <c r="D22" s="46">
        <v>8365</v>
      </c>
      <c r="E22" s="46">
        <v>4143</v>
      </c>
      <c r="F22" s="46">
        <v>0</v>
      </c>
      <c r="G22" s="46">
        <v>6554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19062</v>
      </c>
      <c r="O22" s="47">
        <f t="shared" si="2"/>
        <v>13.12809917355372</v>
      </c>
      <c r="P22" s="9"/>
    </row>
    <row r="23" spans="1:119">
      <c r="A23" s="12"/>
      <c r="B23" s="25">
        <v>369.9</v>
      </c>
      <c r="C23" s="20" t="s">
        <v>49</v>
      </c>
      <c r="D23" s="46">
        <v>17264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17264</v>
      </c>
      <c r="O23" s="47">
        <f t="shared" si="2"/>
        <v>11.889807162534435</v>
      </c>
      <c r="P23" s="9"/>
    </row>
    <row r="24" spans="1:119" ht="15.75">
      <c r="A24" s="29" t="s">
        <v>27</v>
      </c>
      <c r="B24" s="30"/>
      <c r="C24" s="31"/>
      <c r="D24" s="32">
        <f t="shared" ref="D24:M24" si="8">SUM(D25:D25)</f>
        <v>0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22426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22426</v>
      </c>
      <c r="O24" s="45">
        <f t="shared" si="2"/>
        <v>15.444903581267218</v>
      </c>
      <c r="P24" s="9"/>
    </row>
    <row r="25" spans="1:119" ht="15.75" thickBot="1">
      <c r="A25" s="12"/>
      <c r="B25" s="25">
        <v>388.1</v>
      </c>
      <c r="C25" s="20" t="s">
        <v>71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22426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22426</v>
      </c>
      <c r="O25" s="47">
        <f t="shared" si="2"/>
        <v>15.444903581267218</v>
      </c>
      <c r="P25" s="9"/>
    </row>
    <row r="26" spans="1:119" ht="16.5" thickBot="1">
      <c r="A26" s="14" t="s">
        <v>30</v>
      </c>
      <c r="B26" s="23"/>
      <c r="C26" s="22"/>
      <c r="D26" s="15">
        <f t="shared" ref="D26:M26" si="9">SUM(D5,D8,D13,D17,D19,D21,D24)</f>
        <v>713455</v>
      </c>
      <c r="E26" s="15">
        <f t="shared" si="9"/>
        <v>52046</v>
      </c>
      <c r="F26" s="15">
        <f t="shared" si="9"/>
        <v>0</v>
      </c>
      <c r="G26" s="15">
        <f t="shared" si="9"/>
        <v>251110</v>
      </c>
      <c r="H26" s="15">
        <f t="shared" si="9"/>
        <v>0</v>
      </c>
      <c r="I26" s="15">
        <f t="shared" si="9"/>
        <v>605466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1622077</v>
      </c>
      <c r="O26" s="38">
        <f t="shared" si="2"/>
        <v>1117.1329201101928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72</v>
      </c>
      <c r="M28" s="118"/>
      <c r="N28" s="118"/>
      <c r="O28" s="43">
        <v>1452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317120</v>
      </c>
      <c r="E5" s="27">
        <f t="shared" si="0"/>
        <v>43880</v>
      </c>
      <c r="F5" s="27">
        <f t="shared" si="0"/>
        <v>0</v>
      </c>
      <c r="G5" s="27">
        <f t="shared" si="0"/>
        <v>177787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538787</v>
      </c>
      <c r="O5" s="33">
        <f t="shared" ref="O5:O26" si="2">(N5/O$28)</f>
        <v>373.12119113573408</v>
      </c>
      <c r="P5" s="6"/>
    </row>
    <row r="6" spans="1:133">
      <c r="A6" s="12"/>
      <c r="B6" s="25">
        <v>311</v>
      </c>
      <c r="C6" s="20" t="s">
        <v>1</v>
      </c>
      <c r="D6" s="46">
        <v>317120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317120</v>
      </c>
      <c r="O6" s="47">
        <f t="shared" si="2"/>
        <v>219.61218836565098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43880</v>
      </c>
      <c r="F7" s="46">
        <v>0</v>
      </c>
      <c r="G7" s="46">
        <v>177787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221667</v>
      </c>
      <c r="O7" s="47">
        <f t="shared" si="2"/>
        <v>153.5090027700831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230944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230944</v>
      </c>
      <c r="O8" s="45">
        <f t="shared" si="2"/>
        <v>159.93351800554018</v>
      </c>
      <c r="P8" s="10"/>
    </row>
    <row r="9" spans="1:133">
      <c r="A9" s="12"/>
      <c r="B9" s="25">
        <v>323.10000000000002</v>
      </c>
      <c r="C9" s="20" t="s">
        <v>11</v>
      </c>
      <c r="D9" s="46">
        <v>143532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143532</v>
      </c>
      <c r="O9" s="47">
        <f t="shared" si="2"/>
        <v>99.39889196675901</v>
      </c>
      <c r="P9" s="9"/>
    </row>
    <row r="10" spans="1:133">
      <c r="A10" s="12"/>
      <c r="B10" s="25">
        <v>323.2</v>
      </c>
      <c r="C10" s="20" t="s">
        <v>12</v>
      </c>
      <c r="D10" s="46">
        <v>70743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70743</v>
      </c>
      <c r="O10" s="47">
        <f t="shared" si="2"/>
        <v>48.9909972299169</v>
      </c>
      <c r="P10" s="9"/>
    </row>
    <row r="11" spans="1:133">
      <c r="A11" s="12"/>
      <c r="B11" s="25">
        <v>323.39999999999998</v>
      </c>
      <c r="C11" s="20" t="s">
        <v>13</v>
      </c>
      <c r="D11" s="46">
        <v>9491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9491</v>
      </c>
      <c r="O11" s="47">
        <f t="shared" si="2"/>
        <v>6.5727146814404431</v>
      </c>
      <c r="P11" s="9"/>
    </row>
    <row r="12" spans="1:133">
      <c r="A12" s="12"/>
      <c r="B12" s="25">
        <v>329</v>
      </c>
      <c r="C12" s="20" t="s">
        <v>14</v>
      </c>
      <c r="D12" s="46">
        <v>7178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7178</v>
      </c>
      <c r="O12" s="47">
        <f t="shared" si="2"/>
        <v>4.9709141274238231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116770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116770</v>
      </c>
      <c r="O13" s="45">
        <f t="shared" si="2"/>
        <v>80.865650969529085</v>
      </c>
      <c r="P13" s="10"/>
    </row>
    <row r="14" spans="1:133">
      <c r="A14" s="12"/>
      <c r="B14" s="25">
        <v>335.12</v>
      </c>
      <c r="C14" s="20" t="s">
        <v>58</v>
      </c>
      <c r="D14" s="46">
        <v>24112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24112</v>
      </c>
      <c r="O14" s="47">
        <f t="shared" si="2"/>
        <v>16.698060941828256</v>
      </c>
      <c r="P14" s="9"/>
    </row>
    <row r="15" spans="1:133">
      <c r="A15" s="12"/>
      <c r="B15" s="25">
        <v>335.15</v>
      </c>
      <c r="C15" s="20" t="s">
        <v>59</v>
      </c>
      <c r="D15" s="46">
        <v>3071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3071</v>
      </c>
      <c r="O15" s="47">
        <f t="shared" si="2"/>
        <v>2.1267313019390581</v>
      </c>
      <c r="P15" s="9"/>
    </row>
    <row r="16" spans="1:133">
      <c r="A16" s="12"/>
      <c r="B16" s="25">
        <v>335.18</v>
      </c>
      <c r="C16" s="20" t="s">
        <v>60</v>
      </c>
      <c r="D16" s="46">
        <v>89587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89587</v>
      </c>
      <c r="O16" s="47">
        <f t="shared" si="2"/>
        <v>62.040858725761773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SUM(D18:D18)</f>
        <v>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600753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600753</v>
      </c>
      <c r="O17" s="45">
        <f t="shared" si="2"/>
        <v>416.03393351800554</v>
      </c>
      <c r="P17" s="10"/>
    </row>
    <row r="18" spans="1:119">
      <c r="A18" s="12"/>
      <c r="B18" s="25">
        <v>343.5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600753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600753</v>
      </c>
      <c r="O18" s="47">
        <f t="shared" si="2"/>
        <v>416.03393351800554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SUM(D20:D20)</f>
        <v>2024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2024</v>
      </c>
      <c r="O19" s="45">
        <f t="shared" si="2"/>
        <v>1.4016620498614958</v>
      </c>
      <c r="P19" s="10"/>
    </row>
    <row r="20" spans="1:119">
      <c r="A20" s="13"/>
      <c r="B20" s="39">
        <v>354</v>
      </c>
      <c r="C20" s="21" t="s">
        <v>32</v>
      </c>
      <c r="D20" s="46">
        <v>2024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2024</v>
      </c>
      <c r="O20" s="47">
        <f t="shared" si="2"/>
        <v>1.4016620498614958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16559</v>
      </c>
      <c r="E21" s="32">
        <f t="shared" si="7"/>
        <v>2061</v>
      </c>
      <c r="F21" s="32">
        <f t="shared" si="7"/>
        <v>0</v>
      </c>
      <c r="G21" s="32">
        <f t="shared" si="7"/>
        <v>4692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23312</v>
      </c>
      <c r="O21" s="45">
        <f t="shared" si="2"/>
        <v>16.144044321329641</v>
      </c>
      <c r="P21" s="10"/>
    </row>
    <row r="22" spans="1:119">
      <c r="A22" s="12"/>
      <c r="B22" s="25">
        <v>361.1</v>
      </c>
      <c r="C22" s="20" t="s">
        <v>34</v>
      </c>
      <c r="D22" s="46">
        <v>4162</v>
      </c>
      <c r="E22" s="46">
        <v>2061</v>
      </c>
      <c r="F22" s="46">
        <v>0</v>
      </c>
      <c r="G22" s="46">
        <v>4692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10915</v>
      </c>
      <c r="O22" s="47">
        <f t="shared" si="2"/>
        <v>7.5588642659279781</v>
      </c>
      <c r="P22" s="9"/>
    </row>
    <row r="23" spans="1:119">
      <c r="A23" s="12"/>
      <c r="B23" s="25">
        <v>369.9</v>
      </c>
      <c r="C23" s="20" t="s">
        <v>49</v>
      </c>
      <c r="D23" s="46">
        <v>12397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12397</v>
      </c>
      <c r="O23" s="47">
        <f t="shared" si="2"/>
        <v>8.5851800554016613</v>
      </c>
      <c r="P23" s="9"/>
    </row>
    <row r="24" spans="1:119" ht="15.75">
      <c r="A24" s="29" t="s">
        <v>27</v>
      </c>
      <c r="B24" s="30"/>
      <c r="C24" s="31"/>
      <c r="D24" s="32">
        <f t="shared" ref="D24:M24" si="8">SUM(D25:D25)</f>
        <v>0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11157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11157</v>
      </c>
      <c r="O24" s="45">
        <f t="shared" si="2"/>
        <v>7.7264542936288088</v>
      </c>
      <c r="P24" s="9"/>
    </row>
    <row r="25" spans="1:119" ht="15.75" thickBot="1">
      <c r="A25" s="12"/>
      <c r="B25" s="25">
        <v>389.1</v>
      </c>
      <c r="C25" s="20" t="s">
        <v>61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11157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11157</v>
      </c>
      <c r="O25" s="47">
        <f t="shared" si="2"/>
        <v>7.7264542936288088</v>
      </c>
      <c r="P25" s="9"/>
    </row>
    <row r="26" spans="1:119" ht="16.5" thickBot="1">
      <c r="A26" s="14" t="s">
        <v>30</v>
      </c>
      <c r="B26" s="23"/>
      <c r="C26" s="22"/>
      <c r="D26" s="15">
        <f t="shared" ref="D26:M26" si="9">SUM(D5,D8,D13,D17,D19,D21,D24)</f>
        <v>683417</v>
      </c>
      <c r="E26" s="15">
        <f t="shared" si="9"/>
        <v>45941</v>
      </c>
      <c r="F26" s="15">
        <f t="shared" si="9"/>
        <v>0</v>
      </c>
      <c r="G26" s="15">
        <f t="shared" si="9"/>
        <v>182479</v>
      </c>
      <c r="H26" s="15">
        <f t="shared" si="9"/>
        <v>0</v>
      </c>
      <c r="I26" s="15">
        <f t="shared" si="9"/>
        <v>611910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1523747</v>
      </c>
      <c r="O26" s="38">
        <f t="shared" si="2"/>
        <v>1055.2264542936289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69</v>
      </c>
      <c r="M28" s="118"/>
      <c r="N28" s="118"/>
      <c r="O28" s="43">
        <v>1444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SUM(D6:D7)</f>
        <v>301123</v>
      </c>
      <c r="E5" s="27">
        <f t="shared" si="0"/>
        <v>43840</v>
      </c>
      <c r="F5" s="27">
        <f t="shared" si="0"/>
        <v>0</v>
      </c>
      <c r="G5" s="27">
        <f t="shared" si="0"/>
        <v>171144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516107</v>
      </c>
      <c r="O5" s="33">
        <f t="shared" ref="O5:O28" si="2">(N5/O$30)</f>
        <v>363.96826516220028</v>
      </c>
      <c r="P5" s="6"/>
    </row>
    <row r="6" spans="1:133">
      <c r="A6" s="12"/>
      <c r="B6" s="25">
        <v>311</v>
      </c>
      <c r="C6" s="20" t="s">
        <v>1</v>
      </c>
      <c r="D6" s="46">
        <v>301123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301123</v>
      </c>
      <c r="O6" s="47">
        <f t="shared" si="2"/>
        <v>212.35754583921016</v>
      </c>
      <c r="P6" s="9"/>
    </row>
    <row r="7" spans="1:133">
      <c r="A7" s="12"/>
      <c r="B7" s="25">
        <v>312.60000000000002</v>
      </c>
      <c r="C7" s="20" t="s">
        <v>9</v>
      </c>
      <c r="D7" s="46">
        <v>0</v>
      </c>
      <c r="E7" s="46">
        <v>43840</v>
      </c>
      <c r="F7" s="46">
        <v>0</v>
      </c>
      <c r="G7" s="46">
        <v>171144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214984</v>
      </c>
      <c r="O7" s="47">
        <f t="shared" si="2"/>
        <v>151.61071932299012</v>
      </c>
      <c r="P7" s="9"/>
    </row>
    <row r="8" spans="1:133" ht="15.75">
      <c r="A8" s="29" t="s">
        <v>10</v>
      </c>
      <c r="B8" s="30"/>
      <c r="C8" s="31"/>
      <c r="D8" s="32">
        <f t="shared" ref="D8:M8" si="3">SUM(D9:D12)</f>
        <v>238544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238544</v>
      </c>
      <c r="O8" s="45">
        <f t="shared" si="2"/>
        <v>168.22566995768688</v>
      </c>
      <c r="P8" s="10"/>
    </row>
    <row r="9" spans="1:133">
      <c r="A9" s="12"/>
      <c r="B9" s="25">
        <v>323.10000000000002</v>
      </c>
      <c r="C9" s="20" t="s">
        <v>11</v>
      </c>
      <c r="D9" s="46">
        <v>151698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151698</v>
      </c>
      <c r="O9" s="47">
        <f t="shared" si="2"/>
        <v>106.9802538787024</v>
      </c>
      <c r="P9" s="9"/>
    </row>
    <row r="10" spans="1:133">
      <c r="A10" s="12"/>
      <c r="B10" s="25">
        <v>323.2</v>
      </c>
      <c r="C10" s="20" t="s">
        <v>12</v>
      </c>
      <c r="D10" s="46">
        <v>71616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71616</v>
      </c>
      <c r="O10" s="47">
        <f t="shared" si="2"/>
        <v>50.5049365303244</v>
      </c>
      <c r="P10" s="9"/>
    </row>
    <row r="11" spans="1:133">
      <c r="A11" s="12"/>
      <c r="B11" s="25">
        <v>323.39999999999998</v>
      </c>
      <c r="C11" s="20" t="s">
        <v>13</v>
      </c>
      <c r="D11" s="46">
        <v>10538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10538</v>
      </c>
      <c r="O11" s="47">
        <f t="shared" si="2"/>
        <v>7.4315937940761634</v>
      </c>
      <c r="P11" s="9"/>
    </row>
    <row r="12" spans="1:133">
      <c r="A12" s="12"/>
      <c r="B12" s="25">
        <v>329</v>
      </c>
      <c r="C12" s="20" t="s">
        <v>14</v>
      </c>
      <c r="D12" s="46">
        <v>4692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4692</v>
      </c>
      <c r="O12" s="47">
        <f t="shared" si="2"/>
        <v>3.3088857545839212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119105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119105</v>
      </c>
      <c r="O13" s="45">
        <f t="shared" si="2"/>
        <v>83.9950634696756</v>
      </c>
      <c r="P13" s="10"/>
    </row>
    <row r="14" spans="1:133">
      <c r="A14" s="12"/>
      <c r="B14" s="25">
        <v>334.1</v>
      </c>
      <c r="C14" s="20" t="s">
        <v>16</v>
      </c>
      <c r="D14" s="46">
        <v>5743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5743</v>
      </c>
      <c r="O14" s="47">
        <f t="shared" si="2"/>
        <v>4.0500705218617767</v>
      </c>
      <c r="P14" s="9"/>
    </row>
    <row r="15" spans="1:133">
      <c r="A15" s="12"/>
      <c r="B15" s="25">
        <v>335.12</v>
      </c>
      <c r="C15" s="20" t="s">
        <v>58</v>
      </c>
      <c r="D15" s="46">
        <v>23323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23323</v>
      </c>
      <c r="O15" s="47">
        <f t="shared" si="2"/>
        <v>16.447813822284907</v>
      </c>
      <c r="P15" s="9"/>
    </row>
    <row r="16" spans="1:133">
      <c r="A16" s="12"/>
      <c r="B16" s="25">
        <v>335.15</v>
      </c>
      <c r="C16" s="20" t="s">
        <v>59</v>
      </c>
      <c r="D16" s="46">
        <v>3169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3169</v>
      </c>
      <c r="O16" s="47">
        <f t="shared" si="2"/>
        <v>2.2348377997179125</v>
      </c>
      <c r="P16" s="9"/>
    </row>
    <row r="17" spans="1:119">
      <c r="A17" s="12"/>
      <c r="B17" s="25">
        <v>335.18</v>
      </c>
      <c r="C17" s="20" t="s">
        <v>60</v>
      </c>
      <c r="D17" s="46">
        <v>86870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86870</v>
      </c>
      <c r="O17" s="47">
        <f t="shared" si="2"/>
        <v>61.262341325811001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SUM(D19:D19)</f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577617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577617</v>
      </c>
      <c r="O18" s="45">
        <f t="shared" si="2"/>
        <v>407.34626234132583</v>
      </c>
      <c r="P18" s="10"/>
    </row>
    <row r="19" spans="1:119">
      <c r="A19" s="12"/>
      <c r="B19" s="25">
        <v>343.5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577617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577617</v>
      </c>
      <c r="O19" s="47">
        <f t="shared" si="2"/>
        <v>407.34626234132583</v>
      </c>
      <c r="P19" s="9"/>
    </row>
    <row r="20" spans="1:119" ht="15.75">
      <c r="A20" s="29" t="s">
        <v>26</v>
      </c>
      <c r="B20" s="30"/>
      <c r="C20" s="31"/>
      <c r="D20" s="32">
        <f t="shared" ref="D20:M20" si="6">SUM(D21:D21)</f>
        <v>2091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2091</v>
      </c>
      <c r="O20" s="45">
        <f t="shared" si="2"/>
        <v>1.4746121297602257</v>
      </c>
      <c r="P20" s="10"/>
    </row>
    <row r="21" spans="1:119">
      <c r="A21" s="13"/>
      <c r="B21" s="39">
        <v>354</v>
      </c>
      <c r="C21" s="21" t="s">
        <v>32</v>
      </c>
      <c r="D21" s="46">
        <v>2091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2091</v>
      </c>
      <c r="O21" s="47">
        <f t="shared" si="2"/>
        <v>1.4746121297602257</v>
      </c>
      <c r="P21" s="9"/>
    </row>
    <row r="22" spans="1:119" ht="15.75">
      <c r="A22" s="29" t="s">
        <v>2</v>
      </c>
      <c r="B22" s="30"/>
      <c r="C22" s="31"/>
      <c r="D22" s="32">
        <f t="shared" ref="D22:M22" si="7">SUM(D23:D24)</f>
        <v>18733</v>
      </c>
      <c r="E22" s="32">
        <f t="shared" si="7"/>
        <v>1066</v>
      </c>
      <c r="F22" s="32">
        <f t="shared" si="7"/>
        <v>0</v>
      </c>
      <c r="G22" s="32">
        <f t="shared" si="7"/>
        <v>724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20523</v>
      </c>
      <c r="O22" s="45">
        <f t="shared" si="2"/>
        <v>14.473201692524682</v>
      </c>
      <c r="P22" s="10"/>
    </row>
    <row r="23" spans="1:119">
      <c r="A23" s="12"/>
      <c r="B23" s="25">
        <v>361.1</v>
      </c>
      <c r="C23" s="20" t="s">
        <v>34</v>
      </c>
      <c r="D23" s="46">
        <v>5507</v>
      </c>
      <c r="E23" s="46">
        <v>1066</v>
      </c>
      <c r="F23" s="46">
        <v>0</v>
      </c>
      <c r="G23" s="46">
        <v>724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7297</v>
      </c>
      <c r="O23" s="47">
        <f t="shared" si="2"/>
        <v>5.1459802538787027</v>
      </c>
      <c r="P23" s="9"/>
    </row>
    <row r="24" spans="1:119">
      <c r="A24" s="12"/>
      <c r="B24" s="25">
        <v>369.9</v>
      </c>
      <c r="C24" s="20" t="s">
        <v>49</v>
      </c>
      <c r="D24" s="46">
        <v>13226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13226</v>
      </c>
      <c r="O24" s="47">
        <f t="shared" si="2"/>
        <v>9.3272214386459797</v>
      </c>
      <c r="P24" s="9"/>
    </row>
    <row r="25" spans="1:119" ht="15.75">
      <c r="A25" s="29" t="s">
        <v>27</v>
      </c>
      <c r="B25" s="30"/>
      <c r="C25" s="31"/>
      <c r="D25" s="32">
        <f t="shared" ref="D25:M25" si="8">SUM(D26:D27)</f>
        <v>400000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7719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1"/>
        <v>407719</v>
      </c>
      <c r="O25" s="45">
        <f t="shared" si="2"/>
        <v>287.53102961918194</v>
      </c>
      <c r="P25" s="9"/>
    </row>
    <row r="26" spans="1:119">
      <c r="A26" s="12"/>
      <c r="B26" s="25">
        <v>381</v>
      </c>
      <c r="C26" s="20" t="s">
        <v>64</v>
      </c>
      <c r="D26" s="46">
        <v>400000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400000</v>
      </c>
      <c r="O26" s="47">
        <f t="shared" si="2"/>
        <v>282.08744710860367</v>
      </c>
      <c r="P26" s="9"/>
    </row>
    <row r="27" spans="1:119" ht="15.75" thickBot="1">
      <c r="A27" s="12"/>
      <c r="B27" s="25">
        <v>389.1</v>
      </c>
      <c r="C27" s="20" t="s">
        <v>61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7719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7719</v>
      </c>
      <c r="O27" s="47">
        <f t="shared" si="2"/>
        <v>5.4435825105782794</v>
      </c>
      <c r="P27" s="9"/>
    </row>
    <row r="28" spans="1:119" ht="16.5" thickBot="1">
      <c r="A28" s="14" t="s">
        <v>30</v>
      </c>
      <c r="B28" s="23"/>
      <c r="C28" s="22"/>
      <c r="D28" s="15">
        <f t="shared" ref="D28:M28" si="9">SUM(D5,D8,D13,D18,D20,D22,D25)</f>
        <v>1079596</v>
      </c>
      <c r="E28" s="15">
        <f t="shared" si="9"/>
        <v>44906</v>
      </c>
      <c r="F28" s="15">
        <f t="shared" si="9"/>
        <v>0</v>
      </c>
      <c r="G28" s="15">
        <f t="shared" si="9"/>
        <v>171868</v>
      </c>
      <c r="H28" s="15">
        <f t="shared" si="9"/>
        <v>0</v>
      </c>
      <c r="I28" s="15">
        <f t="shared" si="9"/>
        <v>585336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1881706</v>
      </c>
      <c r="O28" s="38">
        <f t="shared" si="2"/>
        <v>1327.0141043723554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67</v>
      </c>
      <c r="M30" s="118"/>
      <c r="N30" s="118"/>
      <c r="O30" s="43">
        <v>1418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2025-04-08T21:40:39Z</cp:lastPrinted>
  <dcterms:created xsi:type="dcterms:W3CDTF">2000-08-31T21:26:31Z</dcterms:created>
  <dcterms:modified xsi:type="dcterms:W3CDTF">2025-04-08T21:40:43Z</dcterms:modified>
</cp:coreProperties>
</file>