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15" windowWidth="15480" windowHeight="6090" tabRatio="786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'2008'!$A$1:$O$67</definedName>
    <definedName name="_xlnm.Print_Area" localSheetId="14">'2009'!$A$1:$O$68</definedName>
    <definedName name="_xlnm.Print_Area" localSheetId="13">'2010'!$A$1:$O$67</definedName>
    <definedName name="_xlnm.Print_Area" localSheetId="12">'2011'!$A$1:$O$66</definedName>
    <definedName name="_xlnm.Print_Area" localSheetId="11">'2012'!$A$1:$O$65</definedName>
    <definedName name="_xlnm.Print_Area" localSheetId="10">'2013'!$A$1:$O$64</definedName>
    <definedName name="_xlnm.Print_Area" localSheetId="9">'2014'!$A$1:$O$63</definedName>
    <definedName name="_xlnm.Print_Area" localSheetId="8">'2015'!$A$1:$O$64</definedName>
    <definedName name="_xlnm.Print_Area" localSheetId="7">'2016'!$A$1:$O$66</definedName>
    <definedName name="_xlnm.Print_Area" localSheetId="6">'2017'!$A$1:$O$65</definedName>
    <definedName name="_xlnm.Print_Area" localSheetId="5">'2018'!$A$1:$O$64</definedName>
    <definedName name="_xlnm.Print_Area" localSheetId="4">'2019'!$A$1:$O$66</definedName>
    <definedName name="_xlnm.Print_Area" localSheetId="3">'2020'!$A$1:$O$69</definedName>
    <definedName name="_xlnm.Print_Area" localSheetId="2">'2021'!$A$1:$P$65</definedName>
    <definedName name="_xlnm.Print_Area" localSheetId="1">'2022'!$A$1:$P$69</definedName>
    <definedName name="_xlnm.Print_Area" localSheetId="0">'2023'!$A$1:$P$66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61" i="48" l="1"/>
  <c r="P61" i="48" s="1"/>
  <c r="N60" i="48"/>
  <c r="M60" i="48"/>
  <c r="L60" i="48"/>
  <c r="K60" i="48"/>
  <c r="J60" i="48"/>
  <c r="I60" i="48"/>
  <c r="H60" i="48"/>
  <c r="G60" i="48"/>
  <c r="F60" i="48"/>
  <c r="E60" i="48"/>
  <c r="D60" i="48"/>
  <c r="O59" i="48"/>
  <c r="P59" i="48" s="1"/>
  <c r="O58" i="48"/>
  <c r="P58" i="48" s="1"/>
  <c r="O57" i="48"/>
  <c r="P57" i="48" s="1"/>
  <c r="O56" i="48"/>
  <c r="P56" i="48" s="1"/>
  <c r="O55" i="48"/>
  <c r="P55" i="48" s="1"/>
  <c r="O54" i="48"/>
  <c r="P54" i="48" s="1"/>
  <c r="O53" i="48"/>
  <c r="P53" i="48" s="1"/>
  <c r="O52" i="48"/>
  <c r="P52" i="48" s="1"/>
  <c r="N51" i="48"/>
  <c r="M51" i="48"/>
  <c r="L51" i="48"/>
  <c r="K51" i="48"/>
  <c r="J51" i="48"/>
  <c r="I51" i="48"/>
  <c r="H51" i="48"/>
  <c r="G51" i="48"/>
  <c r="F51" i="48"/>
  <c r="E51" i="48"/>
  <c r="D51" i="48"/>
  <c r="O50" i="48"/>
  <c r="P50" i="48" s="1"/>
  <c r="O49" i="48"/>
  <c r="P49" i="48" s="1"/>
  <c r="O48" i="48"/>
  <c r="P48" i="48" s="1"/>
  <c r="O47" i="48"/>
  <c r="P47" i="48" s="1"/>
  <c r="N46" i="48"/>
  <c r="M46" i="48"/>
  <c r="L46" i="48"/>
  <c r="K46" i="48"/>
  <c r="J46" i="48"/>
  <c r="I46" i="48"/>
  <c r="H46" i="48"/>
  <c r="G46" i="48"/>
  <c r="F46" i="48"/>
  <c r="E46" i="48"/>
  <c r="D46" i="48"/>
  <c r="O45" i="48"/>
  <c r="P45" i="48" s="1"/>
  <c r="O44" i="48"/>
  <c r="P44" i="48" s="1"/>
  <c r="O43" i="48"/>
  <c r="P43" i="48" s="1"/>
  <c r="O42" i="48"/>
  <c r="P42" i="48" s="1"/>
  <c r="O41" i="48"/>
  <c r="P41" i="48" s="1"/>
  <c r="O40" i="48"/>
  <c r="P40" i="48" s="1"/>
  <c r="O39" i="48"/>
  <c r="P39" i="48" s="1"/>
  <c r="O38" i="48"/>
  <c r="P38" i="48" s="1"/>
  <c r="O37" i="48"/>
  <c r="P37" i="48" s="1"/>
  <c r="O36" i="48"/>
  <c r="P36" i="48" s="1"/>
  <c r="O35" i="48"/>
  <c r="P35" i="48" s="1"/>
  <c r="N34" i="48"/>
  <c r="M34" i="48"/>
  <c r="L34" i="48"/>
  <c r="K34" i="48"/>
  <c r="J34" i="48"/>
  <c r="I34" i="48"/>
  <c r="H34" i="48"/>
  <c r="G34" i="48"/>
  <c r="F34" i="48"/>
  <c r="E34" i="48"/>
  <c r="D34" i="48"/>
  <c r="O33" i="48"/>
  <c r="P33" i="48" s="1"/>
  <c r="O32" i="48"/>
  <c r="P32" i="48" s="1"/>
  <c r="O31" i="48"/>
  <c r="P31" i="48" s="1"/>
  <c r="O30" i="48"/>
  <c r="P30" i="48" s="1"/>
  <c r="O29" i="48"/>
  <c r="P29" i="48" s="1"/>
  <c r="O28" i="48"/>
  <c r="P28" i="48" s="1"/>
  <c r="O27" i="48"/>
  <c r="P27" i="48" s="1"/>
  <c r="O26" i="48"/>
  <c r="P26" i="48" s="1"/>
  <c r="N25" i="48"/>
  <c r="M25" i="48"/>
  <c r="L25" i="48"/>
  <c r="K25" i="48"/>
  <c r="J25" i="48"/>
  <c r="I25" i="48"/>
  <c r="H25" i="48"/>
  <c r="G25" i="48"/>
  <c r="F25" i="48"/>
  <c r="E25" i="48"/>
  <c r="D25" i="48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N17" i="48"/>
  <c r="M17" i="48"/>
  <c r="L17" i="48"/>
  <c r="K17" i="48"/>
  <c r="J17" i="48"/>
  <c r="I17" i="48"/>
  <c r="H17" i="48"/>
  <c r="G17" i="48"/>
  <c r="F17" i="48"/>
  <c r="E17" i="48"/>
  <c r="D17" i="48"/>
  <c r="O16" i="48"/>
  <c r="P16" i="48" s="1"/>
  <c r="O15" i="48"/>
  <c r="P15" i="48" s="1"/>
  <c r="O14" i="48"/>
  <c r="P14" i="48" s="1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60" i="48" l="1"/>
  <c r="P60" i="48" s="1"/>
  <c r="O51" i="48"/>
  <c r="P51" i="48" s="1"/>
  <c r="O46" i="48"/>
  <c r="P46" i="48" s="1"/>
  <c r="O34" i="48"/>
  <c r="P34" i="48" s="1"/>
  <c r="O25" i="48"/>
  <c r="P25" i="48" s="1"/>
  <c r="J62" i="48"/>
  <c r="K62" i="48"/>
  <c r="I62" i="48"/>
  <c r="D62" i="48"/>
  <c r="G62" i="48"/>
  <c r="H62" i="48"/>
  <c r="O17" i="48"/>
  <c r="P17" i="48" s="1"/>
  <c r="L62" i="48"/>
  <c r="E62" i="48"/>
  <c r="M62" i="48"/>
  <c r="O5" i="48"/>
  <c r="P5" i="48" s="1"/>
  <c r="F62" i="48"/>
  <c r="N62" i="48"/>
  <c r="O64" i="47"/>
  <c r="P64" i="47" s="1"/>
  <c r="O63" i="47"/>
  <c r="P63" i="47" s="1"/>
  <c r="O62" i="47"/>
  <c r="P62" i="47"/>
  <c r="O61" i="47"/>
  <c r="P61" i="47"/>
  <c r="N60" i="47"/>
  <c r="M60" i="47"/>
  <c r="L60" i="47"/>
  <c r="K60" i="47"/>
  <c r="J60" i="47"/>
  <c r="I60" i="47"/>
  <c r="H60" i="47"/>
  <c r="G60" i="47"/>
  <c r="F60" i="47"/>
  <c r="E60" i="47"/>
  <c r="D60" i="47"/>
  <c r="O59" i="47"/>
  <c r="P59" i="47"/>
  <c r="O58" i="47"/>
  <c r="P58" i="47" s="1"/>
  <c r="O57" i="47"/>
  <c r="P57" i="47"/>
  <c r="O56" i="47"/>
  <c r="P56" i="47" s="1"/>
  <c r="O55" i="47"/>
  <c r="P55" i="47" s="1"/>
  <c r="O54" i="47"/>
  <c r="P54" i="47" s="1"/>
  <c r="O53" i="47"/>
  <c r="P53" i="47"/>
  <c r="O52" i="47"/>
  <c r="P52" i="47" s="1"/>
  <c r="O51" i="47"/>
  <c r="P51" i="47"/>
  <c r="N50" i="47"/>
  <c r="M50" i="47"/>
  <c r="L50" i="47"/>
  <c r="K50" i="47"/>
  <c r="J50" i="47"/>
  <c r="I50" i="47"/>
  <c r="H50" i="47"/>
  <c r="G50" i="47"/>
  <c r="F50" i="47"/>
  <c r="E50" i="47"/>
  <c r="D50" i="47"/>
  <c r="O49" i="47"/>
  <c r="P49" i="47" s="1"/>
  <c r="O48" i="47"/>
  <c r="P48" i="47" s="1"/>
  <c r="O47" i="47"/>
  <c r="P47" i="47" s="1"/>
  <c r="O46" i="47"/>
  <c r="P46" i="47"/>
  <c r="N45" i="47"/>
  <c r="M45" i="47"/>
  <c r="L45" i="47"/>
  <c r="K45" i="47"/>
  <c r="J45" i="47"/>
  <c r="I45" i="47"/>
  <c r="H45" i="47"/>
  <c r="G45" i="47"/>
  <c r="F45" i="47"/>
  <c r="E45" i="47"/>
  <c r="D45" i="47"/>
  <c r="O44" i="47"/>
  <c r="P44" i="47"/>
  <c r="O43" i="47"/>
  <c r="P43" i="47"/>
  <c r="O42" i="47"/>
  <c r="P42" i="47"/>
  <c r="O41" i="47"/>
  <c r="P41" i="47" s="1"/>
  <c r="O40" i="47"/>
  <c r="P40" i="47" s="1"/>
  <c r="O39" i="47"/>
  <c r="P39" i="47" s="1"/>
  <c r="O38" i="47"/>
  <c r="P38" i="47"/>
  <c r="O37" i="47"/>
  <c r="P37" i="47"/>
  <c r="O36" i="47"/>
  <c r="P36" i="47"/>
  <c r="O35" i="47"/>
  <c r="P35" i="47" s="1"/>
  <c r="O34" i="47"/>
  <c r="P34" i="47" s="1"/>
  <c r="N33" i="47"/>
  <c r="M33" i="47"/>
  <c r="L33" i="47"/>
  <c r="K33" i="47"/>
  <c r="J33" i="47"/>
  <c r="I33" i="47"/>
  <c r="O33" i="47" s="1"/>
  <c r="P33" i="47" s="1"/>
  <c r="H33" i="47"/>
  <c r="G33" i="47"/>
  <c r="F33" i="47"/>
  <c r="E33" i="47"/>
  <c r="D33" i="47"/>
  <c r="O32" i="47"/>
  <c r="P32" i="47" s="1"/>
  <c r="O31" i="47"/>
  <c r="P31" i="47"/>
  <c r="O30" i="47"/>
  <c r="P30" i="47" s="1"/>
  <c r="O29" i="47"/>
  <c r="P29" i="47" s="1"/>
  <c r="O28" i="47"/>
  <c r="P28" i="47" s="1"/>
  <c r="O27" i="47"/>
  <c r="P27" i="47" s="1"/>
  <c r="O26" i="47"/>
  <c r="P26" i="47" s="1"/>
  <c r="O25" i="47"/>
  <c r="P25" i="47" s="1"/>
  <c r="N24" i="47"/>
  <c r="M24" i="47"/>
  <c r="L24" i="47"/>
  <c r="K24" i="47"/>
  <c r="J24" i="47"/>
  <c r="I24" i="47"/>
  <c r="H24" i="47"/>
  <c r="G24" i="47"/>
  <c r="F24" i="47"/>
  <c r="E24" i="47"/>
  <c r="D24" i="47"/>
  <c r="O23" i="47"/>
  <c r="P23" i="47"/>
  <c r="O22" i="47"/>
  <c r="P22" i="47"/>
  <c r="O21" i="47"/>
  <c r="P21" i="47"/>
  <c r="O20" i="47"/>
  <c r="P20" i="47" s="1"/>
  <c r="O19" i="47"/>
  <c r="P19" i="47" s="1"/>
  <c r="O18" i="47"/>
  <c r="P18" i="47" s="1"/>
  <c r="N17" i="47"/>
  <c r="M17" i="47"/>
  <c r="M65" i="47" s="1"/>
  <c r="L17" i="47"/>
  <c r="L65" i="47" s="1"/>
  <c r="K17" i="47"/>
  <c r="J17" i="47"/>
  <c r="I17" i="47"/>
  <c r="H17" i="47"/>
  <c r="G17" i="47"/>
  <c r="F17" i="47"/>
  <c r="E17" i="47"/>
  <c r="D17" i="47"/>
  <c r="O16" i="47"/>
  <c r="P16" i="47" s="1"/>
  <c r="O15" i="47"/>
  <c r="P15" i="47"/>
  <c r="O14" i="47"/>
  <c r="P14" i="47" s="1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60" i="46"/>
  <c r="P60" i="46" s="1"/>
  <c r="O59" i="46"/>
  <c r="P59" i="46" s="1"/>
  <c r="N58" i="46"/>
  <c r="M58" i="46"/>
  <c r="O58" i="46" s="1"/>
  <c r="P58" i="46" s="1"/>
  <c r="L58" i="46"/>
  <c r="K58" i="46"/>
  <c r="J58" i="46"/>
  <c r="I58" i="46"/>
  <c r="H58" i="46"/>
  <c r="G58" i="46"/>
  <c r="F58" i="46"/>
  <c r="E58" i="46"/>
  <c r="D58" i="46"/>
  <c r="O57" i="46"/>
  <c r="P57" i="46" s="1"/>
  <c r="O56" i="46"/>
  <c r="P56" i="46"/>
  <c r="O55" i="46"/>
  <c r="P55" i="46" s="1"/>
  <c r="O54" i="46"/>
  <c r="P54" i="46" s="1"/>
  <c r="O53" i="46"/>
  <c r="P53" i="46" s="1"/>
  <c r="O52" i="46"/>
  <c r="P52" i="46" s="1"/>
  <c r="O51" i="46"/>
  <c r="P51" i="46" s="1"/>
  <c r="O50" i="46"/>
  <c r="P50" i="46"/>
  <c r="O49" i="46"/>
  <c r="P49" i="46" s="1"/>
  <c r="N48" i="46"/>
  <c r="M48" i="46"/>
  <c r="L48" i="46"/>
  <c r="K48" i="46"/>
  <c r="J48" i="46"/>
  <c r="I48" i="46"/>
  <c r="H48" i="46"/>
  <c r="G48" i="46"/>
  <c r="F48" i="46"/>
  <c r="E48" i="46"/>
  <c r="D48" i="46"/>
  <c r="O47" i="46"/>
  <c r="P47" i="46"/>
  <c r="O46" i="46"/>
  <c r="P46" i="46" s="1"/>
  <c r="O45" i="46"/>
  <c r="P45" i="46" s="1"/>
  <c r="O44" i="46"/>
  <c r="P44" i="46" s="1"/>
  <c r="N43" i="46"/>
  <c r="M43" i="46"/>
  <c r="L43" i="46"/>
  <c r="K43" i="46"/>
  <c r="J43" i="46"/>
  <c r="I43" i="46"/>
  <c r="H43" i="46"/>
  <c r="G43" i="46"/>
  <c r="F43" i="46"/>
  <c r="E43" i="46"/>
  <c r="D43" i="46"/>
  <c r="O42" i="46"/>
  <c r="P42" i="46" s="1"/>
  <c r="O41" i="46"/>
  <c r="P41" i="46" s="1"/>
  <c r="O40" i="46"/>
  <c r="P40" i="46" s="1"/>
  <c r="O39" i="46"/>
  <c r="P39" i="46" s="1"/>
  <c r="O38" i="46"/>
  <c r="P38" i="46" s="1"/>
  <c r="O37" i="46"/>
  <c r="P37" i="46" s="1"/>
  <c r="O36" i="46"/>
  <c r="P36" i="46" s="1"/>
  <c r="O35" i="46"/>
  <c r="P35" i="46" s="1"/>
  <c r="O34" i="46"/>
  <c r="P34" i="46" s="1"/>
  <c r="O33" i="46"/>
  <c r="P33" i="46" s="1"/>
  <c r="N32" i="46"/>
  <c r="M32" i="46"/>
  <c r="L32" i="46"/>
  <c r="K32" i="46"/>
  <c r="J32" i="46"/>
  <c r="I32" i="46"/>
  <c r="H32" i="46"/>
  <c r="G32" i="46"/>
  <c r="F32" i="46"/>
  <c r="E32" i="46"/>
  <c r="D32" i="46"/>
  <c r="O31" i="46"/>
  <c r="P31" i="46" s="1"/>
  <c r="O30" i="46"/>
  <c r="P30" i="46" s="1"/>
  <c r="O29" i="46"/>
  <c r="P29" i="46" s="1"/>
  <c r="O28" i="46"/>
  <c r="P28" i="46"/>
  <c r="O27" i="46"/>
  <c r="P27" i="46"/>
  <c r="O26" i="46"/>
  <c r="P26" i="46"/>
  <c r="O25" i="46"/>
  <c r="P25" i="46" s="1"/>
  <c r="N24" i="46"/>
  <c r="M24" i="46"/>
  <c r="L24" i="46"/>
  <c r="K24" i="46"/>
  <c r="J24" i="46"/>
  <c r="I24" i="46"/>
  <c r="H24" i="46"/>
  <c r="G24" i="46"/>
  <c r="F24" i="46"/>
  <c r="E24" i="46"/>
  <c r="D24" i="46"/>
  <c r="O23" i="46"/>
  <c r="P23" i="46"/>
  <c r="O22" i="46"/>
  <c r="P22" i="46" s="1"/>
  <c r="O21" i="46"/>
  <c r="P21" i="46" s="1"/>
  <c r="O20" i="46"/>
  <c r="P20" i="46" s="1"/>
  <c r="O19" i="46"/>
  <c r="P19" i="46" s="1"/>
  <c r="O18" i="46"/>
  <c r="P18" i="46" s="1"/>
  <c r="N17" i="46"/>
  <c r="M17" i="46"/>
  <c r="L17" i="46"/>
  <c r="K17" i="46"/>
  <c r="J17" i="46"/>
  <c r="I17" i="46"/>
  <c r="H17" i="46"/>
  <c r="H61" i="46" s="1"/>
  <c r="G17" i="46"/>
  <c r="G61" i="46" s="1"/>
  <c r="F17" i="46"/>
  <c r="F61" i="46" s="1"/>
  <c r="E17" i="46"/>
  <c r="D17" i="46"/>
  <c r="O16" i="46"/>
  <c r="P16" i="46" s="1"/>
  <c r="O15" i="46"/>
  <c r="P15" i="46" s="1"/>
  <c r="O14" i="46"/>
  <c r="P14" i="46" s="1"/>
  <c r="O13" i="46"/>
  <c r="P13" i="46"/>
  <c r="O12" i="46"/>
  <c r="P12" i="46" s="1"/>
  <c r="O11" i="46"/>
  <c r="P11" i="46"/>
  <c r="O10" i="46"/>
  <c r="P10" i="46" s="1"/>
  <c r="O9" i="46"/>
  <c r="P9" i="46" s="1"/>
  <c r="O8" i="46"/>
  <c r="P8" i="46" s="1"/>
  <c r="O7" i="46"/>
  <c r="P7" i="46"/>
  <c r="O6" i="46"/>
  <c r="P6" i="46" s="1"/>
  <c r="N5" i="46"/>
  <c r="M5" i="46"/>
  <c r="L5" i="46"/>
  <c r="K5" i="46"/>
  <c r="J5" i="46"/>
  <c r="I5" i="46"/>
  <c r="H5" i="46"/>
  <c r="G5" i="46"/>
  <c r="F5" i="46"/>
  <c r="E5" i="46"/>
  <c r="D5" i="46"/>
  <c r="N64" i="45"/>
  <c r="O64" i="45" s="1"/>
  <c r="N63" i="45"/>
  <c r="O63" i="45" s="1"/>
  <c r="M62" i="45"/>
  <c r="L62" i="45"/>
  <c r="K62" i="45"/>
  <c r="J62" i="45"/>
  <c r="I62" i="45"/>
  <c r="H62" i="45"/>
  <c r="G62" i="45"/>
  <c r="F62" i="45"/>
  <c r="E62" i="45"/>
  <c r="D62" i="45"/>
  <c r="N61" i="45"/>
  <c r="O61" i="45" s="1"/>
  <c r="N60" i="45"/>
  <c r="O60" i="45" s="1"/>
  <c r="N59" i="45"/>
  <c r="O59" i="45" s="1"/>
  <c r="N58" i="45"/>
  <c r="O58" i="45" s="1"/>
  <c r="N57" i="45"/>
  <c r="O57" i="45"/>
  <c r="N56" i="45"/>
  <c r="O56" i="45" s="1"/>
  <c r="N55" i="45"/>
  <c r="O55" i="45" s="1"/>
  <c r="N54" i="45"/>
  <c r="O54" i="45" s="1"/>
  <c r="N53" i="45"/>
  <c r="O53" i="45" s="1"/>
  <c r="M52" i="45"/>
  <c r="L52" i="45"/>
  <c r="K52" i="45"/>
  <c r="J52" i="45"/>
  <c r="I52" i="45"/>
  <c r="H52" i="45"/>
  <c r="G52" i="45"/>
  <c r="F52" i="45"/>
  <c r="E52" i="45"/>
  <c r="D52" i="45"/>
  <c r="N51" i="45"/>
  <c r="O51" i="45" s="1"/>
  <c r="N50" i="45"/>
  <c r="O50" i="45" s="1"/>
  <c r="N49" i="45"/>
  <c r="O49" i="45"/>
  <c r="N48" i="45"/>
  <c r="O48" i="45" s="1"/>
  <c r="M47" i="45"/>
  <c r="L47" i="45"/>
  <c r="K47" i="45"/>
  <c r="J47" i="45"/>
  <c r="I47" i="45"/>
  <c r="H47" i="45"/>
  <c r="G47" i="45"/>
  <c r="F47" i="45"/>
  <c r="E47" i="45"/>
  <c r="D47" i="45"/>
  <c r="N46" i="45"/>
  <c r="O46" i="45" s="1"/>
  <c r="N45" i="45"/>
  <c r="O45" i="45" s="1"/>
  <c r="N44" i="45"/>
  <c r="O44" i="45" s="1"/>
  <c r="N43" i="45"/>
  <c r="O43" i="45" s="1"/>
  <c r="N42" i="45"/>
  <c r="O42" i="45" s="1"/>
  <c r="N41" i="45"/>
  <c r="O41" i="45"/>
  <c r="N40" i="45"/>
  <c r="O40" i="45" s="1"/>
  <c r="N39" i="45"/>
  <c r="O39" i="45" s="1"/>
  <c r="N38" i="45"/>
  <c r="O38" i="45" s="1"/>
  <c r="N37" i="45"/>
  <c r="O37" i="45" s="1"/>
  <c r="N36" i="45"/>
  <c r="O36" i="45" s="1"/>
  <c r="M35" i="45"/>
  <c r="L35" i="45"/>
  <c r="K35" i="45"/>
  <c r="J35" i="45"/>
  <c r="I35" i="45"/>
  <c r="H35" i="45"/>
  <c r="G35" i="45"/>
  <c r="F35" i="45"/>
  <c r="E35" i="45"/>
  <c r="D35" i="45"/>
  <c r="N34" i="45"/>
  <c r="O34" i="45" s="1"/>
  <c r="N33" i="45"/>
  <c r="O33" i="45"/>
  <c r="N32" i="45"/>
  <c r="O32" i="45" s="1"/>
  <c r="N31" i="45"/>
  <c r="O31" i="45" s="1"/>
  <c r="N30" i="45"/>
  <c r="O30" i="45" s="1"/>
  <c r="N29" i="45"/>
  <c r="O29" i="45" s="1"/>
  <c r="N28" i="45"/>
  <c r="O28" i="45" s="1"/>
  <c r="N27" i="45"/>
  <c r="O27" i="45"/>
  <c r="N26" i="45"/>
  <c r="O26" i="45" s="1"/>
  <c r="N25" i="45"/>
  <c r="O25" i="45" s="1"/>
  <c r="M24" i="45"/>
  <c r="L24" i="45"/>
  <c r="K24" i="45"/>
  <c r="J24" i="45"/>
  <c r="I24" i="45"/>
  <c r="H24" i="45"/>
  <c r="G24" i="45"/>
  <c r="F24" i="45"/>
  <c r="F65" i="45" s="1"/>
  <c r="E24" i="45"/>
  <c r="E65" i="45" s="1"/>
  <c r="N65" i="45" s="1"/>
  <c r="O65" i="45" s="1"/>
  <c r="D24" i="45"/>
  <c r="N23" i="45"/>
  <c r="O23" i="45" s="1"/>
  <c r="N22" i="45"/>
  <c r="O22" i="45" s="1"/>
  <c r="N21" i="45"/>
  <c r="O21" i="45" s="1"/>
  <c r="N20" i="45"/>
  <c r="O20" i="45" s="1"/>
  <c r="N19" i="45"/>
  <c r="O19" i="45" s="1"/>
  <c r="N18" i="45"/>
  <c r="O18" i="45" s="1"/>
  <c r="M17" i="45"/>
  <c r="L17" i="45"/>
  <c r="K17" i="45"/>
  <c r="J17" i="45"/>
  <c r="I17" i="45"/>
  <c r="H17" i="45"/>
  <c r="G17" i="45"/>
  <c r="F17" i="45"/>
  <c r="E17" i="45"/>
  <c r="D17" i="45"/>
  <c r="N16" i="45"/>
  <c r="O16" i="45" s="1"/>
  <c r="N15" i="45"/>
  <c r="O15" i="45" s="1"/>
  <c r="N14" i="45"/>
  <c r="O14" i="45" s="1"/>
  <c r="N13" i="45"/>
  <c r="O13" i="45" s="1"/>
  <c r="N12" i="45"/>
  <c r="O12" i="45" s="1"/>
  <c r="N11" i="45"/>
  <c r="O11" i="45"/>
  <c r="N10" i="45"/>
  <c r="O10" i="45" s="1"/>
  <c r="N9" i="45"/>
  <c r="O9" i="45" s="1"/>
  <c r="N8" i="45"/>
  <c r="O8" i="45" s="1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D5" i="45"/>
  <c r="N61" i="44"/>
  <c r="O61" i="44" s="1"/>
  <c r="N60" i="44"/>
  <c r="O60" i="44" s="1"/>
  <c r="M59" i="44"/>
  <c r="L59" i="44"/>
  <c r="K59" i="44"/>
  <c r="J59" i="44"/>
  <c r="I59" i="44"/>
  <c r="H59" i="44"/>
  <c r="G59" i="44"/>
  <c r="F59" i="44"/>
  <c r="E59" i="44"/>
  <c r="D59" i="44"/>
  <c r="N58" i="44"/>
  <c r="O58" i="44" s="1"/>
  <c r="N57" i="44"/>
  <c r="O57" i="44" s="1"/>
  <c r="N56" i="44"/>
  <c r="O56" i="44" s="1"/>
  <c r="N55" i="44"/>
  <c r="O55" i="44" s="1"/>
  <c r="N54" i="44"/>
  <c r="O54" i="44" s="1"/>
  <c r="N53" i="44"/>
  <c r="O53" i="44" s="1"/>
  <c r="N52" i="44"/>
  <c r="O52" i="44" s="1"/>
  <c r="N51" i="44"/>
  <c r="O51" i="44" s="1"/>
  <c r="M50" i="44"/>
  <c r="L50" i="44"/>
  <c r="K50" i="44"/>
  <c r="J50" i="44"/>
  <c r="I50" i="44"/>
  <c r="H50" i="44"/>
  <c r="G50" i="44"/>
  <c r="F50" i="44"/>
  <c r="E50" i="44"/>
  <c r="D50" i="44"/>
  <c r="D62" i="44" s="1"/>
  <c r="N49" i="44"/>
  <c r="O49" i="44" s="1"/>
  <c r="N48" i="44"/>
  <c r="O48" i="44" s="1"/>
  <c r="N47" i="44"/>
  <c r="O47" i="44" s="1"/>
  <c r="N46" i="44"/>
  <c r="O46" i="44" s="1"/>
  <c r="M45" i="44"/>
  <c r="L45" i="44"/>
  <c r="K45" i="44"/>
  <c r="J45" i="44"/>
  <c r="I45" i="44"/>
  <c r="H45" i="44"/>
  <c r="G45" i="44"/>
  <c r="F45" i="44"/>
  <c r="E45" i="44"/>
  <c r="D45" i="44"/>
  <c r="N44" i="44"/>
  <c r="O44" i="44" s="1"/>
  <c r="N43" i="44"/>
  <c r="O43" i="44" s="1"/>
  <c r="N42" i="44"/>
  <c r="O42" i="44" s="1"/>
  <c r="N41" i="44"/>
  <c r="O41" i="44" s="1"/>
  <c r="N40" i="44"/>
  <c r="O40" i="44" s="1"/>
  <c r="N39" i="44"/>
  <c r="O39" i="44" s="1"/>
  <c r="N38" i="44"/>
  <c r="O38" i="44" s="1"/>
  <c r="N37" i="44"/>
  <c r="O37" i="44" s="1"/>
  <c r="N36" i="44"/>
  <c r="O36" i="44" s="1"/>
  <c r="N35" i="44"/>
  <c r="O35" i="44" s="1"/>
  <c r="N34" i="44"/>
  <c r="O34" i="44" s="1"/>
  <c r="M33" i="44"/>
  <c r="L33" i="44"/>
  <c r="K33" i="44"/>
  <c r="J33" i="44"/>
  <c r="I33" i="44"/>
  <c r="H33" i="44"/>
  <c r="G33" i="44"/>
  <c r="F33" i="44"/>
  <c r="F62" i="44" s="1"/>
  <c r="E33" i="44"/>
  <c r="N33" i="44" s="1"/>
  <c r="O33" i="44" s="1"/>
  <c r="D33" i="44"/>
  <c r="N32" i="44"/>
  <c r="O32" i="44" s="1"/>
  <c r="N31" i="44"/>
  <c r="O31" i="44" s="1"/>
  <c r="N30" i="44"/>
  <c r="O30" i="44" s="1"/>
  <c r="N29" i="44"/>
  <c r="O29" i="44" s="1"/>
  <c r="N28" i="44"/>
  <c r="O28" i="44"/>
  <c r="N27" i="44"/>
  <c r="O27" i="44" s="1"/>
  <c r="N26" i="44"/>
  <c r="O26" i="44" s="1"/>
  <c r="N25" i="44"/>
  <c r="O25" i="44" s="1"/>
  <c r="N24" i="44"/>
  <c r="O24" i="44" s="1"/>
  <c r="M23" i="44"/>
  <c r="L23" i="44"/>
  <c r="K23" i="44"/>
  <c r="J23" i="44"/>
  <c r="I23" i="44"/>
  <c r="H23" i="44"/>
  <c r="G23" i="44"/>
  <c r="F23" i="44"/>
  <c r="E23" i="44"/>
  <c r="D23" i="44"/>
  <c r="N22" i="44"/>
  <c r="O22" i="44" s="1"/>
  <c r="N21" i="44"/>
  <c r="O21" i="44" s="1"/>
  <c r="N20" i="44"/>
  <c r="O20" i="44" s="1"/>
  <c r="N19" i="44"/>
  <c r="O19" i="44" s="1"/>
  <c r="N18" i="44"/>
  <c r="O18" i="44" s="1"/>
  <c r="N17" i="44"/>
  <c r="O17" i="44" s="1"/>
  <c r="M16" i="44"/>
  <c r="L16" i="44"/>
  <c r="K16" i="44"/>
  <c r="J16" i="44"/>
  <c r="I16" i="44"/>
  <c r="H16" i="44"/>
  <c r="H62" i="44" s="1"/>
  <c r="G16" i="44"/>
  <c r="N16" i="44" s="1"/>
  <c r="O16" i="44" s="1"/>
  <c r="F16" i="44"/>
  <c r="E16" i="44"/>
  <c r="D16" i="44"/>
  <c r="N15" i="44"/>
  <c r="O15" i="44" s="1"/>
  <c r="N14" i="44"/>
  <c r="O14" i="44" s="1"/>
  <c r="N13" i="44"/>
  <c r="O13" i="44" s="1"/>
  <c r="N12" i="44"/>
  <c r="O12" i="44"/>
  <c r="N11" i="44"/>
  <c r="O11" i="44" s="1"/>
  <c r="N10" i="44"/>
  <c r="O10" i="44" s="1"/>
  <c r="N9" i="44"/>
  <c r="O9" i="44" s="1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D5" i="44"/>
  <c r="N59" i="43"/>
  <c r="O59" i="43" s="1"/>
  <c r="M58" i="43"/>
  <c r="L58" i="43"/>
  <c r="K58" i="43"/>
  <c r="J58" i="43"/>
  <c r="I58" i="43"/>
  <c r="H58" i="43"/>
  <c r="G58" i="43"/>
  <c r="F58" i="43"/>
  <c r="E58" i="43"/>
  <c r="D58" i="43"/>
  <c r="N57" i="43"/>
  <c r="O57" i="43" s="1"/>
  <c r="N56" i="43"/>
  <c r="O56" i="43" s="1"/>
  <c r="N55" i="43"/>
  <c r="O55" i="43" s="1"/>
  <c r="N54" i="43"/>
  <c r="O54" i="43" s="1"/>
  <c r="N53" i="43"/>
  <c r="O53" i="43" s="1"/>
  <c r="N52" i="43"/>
  <c r="O52" i="43" s="1"/>
  <c r="N51" i="43"/>
  <c r="O51" i="43" s="1"/>
  <c r="N50" i="43"/>
  <c r="O50" i="43" s="1"/>
  <c r="M49" i="43"/>
  <c r="L49" i="43"/>
  <c r="K49" i="43"/>
  <c r="J49" i="43"/>
  <c r="I49" i="43"/>
  <c r="H49" i="43"/>
  <c r="G49" i="43"/>
  <c r="F49" i="43"/>
  <c r="E49" i="43"/>
  <c r="D49" i="43"/>
  <c r="N48" i="43"/>
  <c r="O48" i="43" s="1"/>
  <c r="N47" i="43"/>
  <c r="O47" i="43" s="1"/>
  <c r="N46" i="43"/>
  <c r="O46" i="43" s="1"/>
  <c r="N45" i="43"/>
  <c r="O45" i="43" s="1"/>
  <c r="M44" i="43"/>
  <c r="L44" i="43"/>
  <c r="K44" i="43"/>
  <c r="J44" i="43"/>
  <c r="I44" i="43"/>
  <c r="H44" i="43"/>
  <c r="G44" i="43"/>
  <c r="F44" i="43"/>
  <c r="E44" i="43"/>
  <c r="D44" i="43"/>
  <c r="N43" i="43"/>
  <c r="O43" i="43" s="1"/>
  <c r="N42" i="43"/>
  <c r="O42" i="43" s="1"/>
  <c r="N41" i="43"/>
  <c r="O41" i="43" s="1"/>
  <c r="N40" i="43"/>
  <c r="O40" i="43" s="1"/>
  <c r="N39" i="43"/>
  <c r="O39" i="43" s="1"/>
  <c r="N38" i="43"/>
  <c r="O38" i="43" s="1"/>
  <c r="N37" i="43"/>
  <c r="O37" i="43" s="1"/>
  <c r="N36" i="43"/>
  <c r="O36" i="43" s="1"/>
  <c r="N35" i="43"/>
  <c r="O35" i="43" s="1"/>
  <c r="N34" i="43"/>
  <c r="O34" i="43" s="1"/>
  <c r="N33" i="43"/>
  <c r="O33" i="43" s="1"/>
  <c r="M32" i="43"/>
  <c r="L32" i="43"/>
  <c r="K32" i="43"/>
  <c r="J32" i="43"/>
  <c r="I32" i="43"/>
  <c r="H32" i="43"/>
  <c r="G32" i="43"/>
  <c r="F32" i="43"/>
  <c r="E32" i="43"/>
  <c r="D32" i="43"/>
  <c r="N31" i="43"/>
  <c r="O31" i="43" s="1"/>
  <c r="N30" i="43"/>
  <c r="O30" i="43" s="1"/>
  <c r="N29" i="43"/>
  <c r="O29" i="43" s="1"/>
  <c r="N28" i="43"/>
  <c r="O28" i="43" s="1"/>
  <c r="N27" i="43"/>
  <c r="O27" i="43"/>
  <c r="N26" i="43"/>
  <c r="O26" i="43" s="1"/>
  <c r="N25" i="43"/>
  <c r="O25" i="43" s="1"/>
  <c r="N24" i="43"/>
  <c r="O24" i="43" s="1"/>
  <c r="M23" i="43"/>
  <c r="L23" i="43"/>
  <c r="K23" i="43"/>
  <c r="J23" i="43"/>
  <c r="I23" i="43"/>
  <c r="I60" i="43" s="1"/>
  <c r="H23" i="43"/>
  <c r="H60" i="43" s="1"/>
  <c r="N60" i="43" s="1"/>
  <c r="O60" i="43" s="1"/>
  <c r="G23" i="43"/>
  <c r="F23" i="43"/>
  <c r="E23" i="43"/>
  <c r="D23" i="43"/>
  <c r="N22" i="43"/>
  <c r="O22" i="43" s="1"/>
  <c r="N21" i="43"/>
  <c r="O21" i="43" s="1"/>
  <c r="N20" i="43"/>
  <c r="O20" i="43" s="1"/>
  <c r="N19" i="43"/>
  <c r="O19" i="43" s="1"/>
  <c r="N18" i="43"/>
  <c r="O18" i="43" s="1"/>
  <c r="N17" i="43"/>
  <c r="O17" i="43" s="1"/>
  <c r="M16" i="43"/>
  <c r="L16" i="43"/>
  <c r="K16" i="43"/>
  <c r="J16" i="43"/>
  <c r="I16" i="43"/>
  <c r="H16" i="43"/>
  <c r="G16" i="43"/>
  <c r="F16" i="43"/>
  <c r="E16" i="43"/>
  <c r="D16" i="43"/>
  <c r="N15" i="43"/>
  <c r="O15" i="43" s="1"/>
  <c r="N14" i="43"/>
  <c r="O14" i="43" s="1"/>
  <c r="N13" i="43"/>
  <c r="O13" i="43" s="1"/>
  <c r="N12" i="43"/>
  <c r="O12" i="43" s="1"/>
  <c r="N11" i="43"/>
  <c r="O11" i="43"/>
  <c r="N10" i="43"/>
  <c r="O10" i="43" s="1"/>
  <c r="N9" i="43"/>
  <c r="O9" i="43" s="1"/>
  <c r="N8" i="43"/>
  <c r="O8" i="43" s="1"/>
  <c r="N7" i="43"/>
  <c r="O7" i="43" s="1"/>
  <c r="N6" i="43"/>
  <c r="O6" i="43" s="1"/>
  <c r="M5" i="43"/>
  <c r="L5" i="43"/>
  <c r="K5" i="43"/>
  <c r="N5" i="43" s="1"/>
  <c r="O5" i="43" s="1"/>
  <c r="J5" i="43"/>
  <c r="I5" i="43"/>
  <c r="H5" i="43"/>
  <c r="G5" i="43"/>
  <c r="F5" i="43"/>
  <c r="E5" i="43"/>
  <c r="D5" i="43"/>
  <c r="N60" i="42"/>
  <c r="O60" i="42" s="1"/>
  <c r="N59" i="42"/>
  <c r="O59" i="42" s="1"/>
  <c r="M58" i="42"/>
  <c r="N58" i="42" s="1"/>
  <c r="O58" i="42" s="1"/>
  <c r="L58" i="42"/>
  <c r="K58" i="42"/>
  <c r="J58" i="42"/>
  <c r="I58" i="42"/>
  <c r="H58" i="42"/>
  <c r="G58" i="42"/>
  <c r="F58" i="42"/>
  <c r="E58" i="42"/>
  <c r="D58" i="42"/>
  <c r="N57" i="42"/>
  <c r="O57" i="42" s="1"/>
  <c r="N56" i="42"/>
  <c r="O56" i="42" s="1"/>
  <c r="N55" i="42"/>
  <c r="O55" i="42" s="1"/>
  <c r="N54" i="42"/>
  <c r="O54" i="42" s="1"/>
  <c r="N53" i="42"/>
  <c r="O53" i="42" s="1"/>
  <c r="N52" i="42"/>
  <c r="O52" i="42" s="1"/>
  <c r="N51" i="42"/>
  <c r="O51" i="42"/>
  <c r="N50" i="42"/>
  <c r="O50" i="42" s="1"/>
  <c r="M49" i="42"/>
  <c r="L49" i="42"/>
  <c r="K49" i="42"/>
  <c r="J49" i="42"/>
  <c r="I49" i="42"/>
  <c r="H49" i="42"/>
  <c r="G49" i="42"/>
  <c r="F49" i="42"/>
  <c r="E49" i="42"/>
  <c r="D49" i="42"/>
  <c r="N48" i="42"/>
  <c r="O48" i="42" s="1"/>
  <c r="N47" i="42"/>
  <c r="O47" i="42" s="1"/>
  <c r="N46" i="42"/>
  <c r="O46" i="42" s="1"/>
  <c r="N45" i="42"/>
  <c r="O45" i="42" s="1"/>
  <c r="M44" i="42"/>
  <c r="L44" i="42"/>
  <c r="K44" i="42"/>
  <c r="K61" i="42" s="1"/>
  <c r="J44" i="42"/>
  <c r="J61" i="42" s="1"/>
  <c r="I44" i="42"/>
  <c r="N44" i="42" s="1"/>
  <c r="O44" i="42" s="1"/>
  <c r="H44" i="42"/>
  <c r="G44" i="42"/>
  <c r="F44" i="42"/>
  <c r="E44" i="42"/>
  <c r="D44" i="42"/>
  <c r="N43" i="42"/>
  <c r="O43" i="42" s="1"/>
  <c r="N42" i="42"/>
  <c r="O42" i="42" s="1"/>
  <c r="N41" i="42"/>
  <c r="O41" i="42" s="1"/>
  <c r="N40" i="42"/>
  <c r="O40" i="42" s="1"/>
  <c r="N39" i="42"/>
  <c r="O39" i="42" s="1"/>
  <c r="N38" i="42"/>
  <c r="O38" i="42" s="1"/>
  <c r="N37" i="42"/>
  <c r="O37" i="42" s="1"/>
  <c r="N36" i="42"/>
  <c r="O36" i="42" s="1"/>
  <c r="N35" i="42"/>
  <c r="O35" i="42"/>
  <c r="N34" i="42"/>
  <c r="O34" i="42" s="1"/>
  <c r="N33" i="42"/>
  <c r="O33" i="42" s="1"/>
  <c r="M32" i="42"/>
  <c r="L32" i="42"/>
  <c r="K32" i="42"/>
  <c r="J32" i="42"/>
  <c r="I32" i="42"/>
  <c r="H32" i="42"/>
  <c r="G32" i="42"/>
  <c r="F32" i="42"/>
  <c r="E32" i="42"/>
  <c r="D32" i="42"/>
  <c r="N31" i="42"/>
  <c r="O31" i="42" s="1"/>
  <c r="N30" i="42"/>
  <c r="O30" i="42" s="1"/>
  <c r="N29" i="42"/>
  <c r="O29" i="42" s="1"/>
  <c r="N28" i="42"/>
  <c r="O28" i="42" s="1"/>
  <c r="N27" i="42"/>
  <c r="O27" i="42"/>
  <c r="N26" i="42"/>
  <c r="O26" i="42" s="1"/>
  <c r="N25" i="42"/>
  <c r="O25" i="42" s="1"/>
  <c r="N24" i="42"/>
  <c r="O24" i="42" s="1"/>
  <c r="M23" i="42"/>
  <c r="L23" i="42"/>
  <c r="K23" i="42"/>
  <c r="J23" i="42"/>
  <c r="I23" i="42"/>
  <c r="H23" i="42"/>
  <c r="G23" i="42"/>
  <c r="F23" i="42"/>
  <c r="E23" i="42"/>
  <c r="D23" i="42"/>
  <c r="N22" i="42"/>
  <c r="O22" i="42" s="1"/>
  <c r="N21" i="42"/>
  <c r="O21" i="42" s="1"/>
  <c r="N20" i="42"/>
  <c r="O20" i="42" s="1"/>
  <c r="N19" i="42"/>
  <c r="O19" i="42"/>
  <c r="N18" i="42"/>
  <c r="O18" i="42" s="1"/>
  <c r="N17" i="42"/>
  <c r="O17" i="42" s="1"/>
  <c r="M16" i="42"/>
  <c r="L16" i="42"/>
  <c r="K16" i="42"/>
  <c r="J16" i="42"/>
  <c r="I16" i="42"/>
  <c r="H16" i="42"/>
  <c r="G16" i="42"/>
  <c r="F16" i="42"/>
  <c r="E16" i="42"/>
  <c r="D16" i="42"/>
  <c r="N15" i="42"/>
  <c r="O15" i="42" s="1"/>
  <c r="N14" i="42"/>
  <c r="O14" i="42" s="1"/>
  <c r="N13" i="42"/>
  <c r="O13" i="42" s="1"/>
  <c r="N12" i="42"/>
  <c r="O12" i="42" s="1"/>
  <c r="N11" i="42"/>
  <c r="O11" i="42"/>
  <c r="N10" i="42"/>
  <c r="O10" i="42" s="1"/>
  <c r="N9" i="42"/>
  <c r="O9" i="42" s="1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D5" i="42"/>
  <c r="N61" i="41"/>
  <c r="O61" i="41" s="1"/>
  <c r="M60" i="41"/>
  <c r="L60" i="41"/>
  <c r="K60" i="41"/>
  <c r="J60" i="41"/>
  <c r="I60" i="41"/>
  <c r="H60" i="41"/>
  <c r="G60" i="41"/>
  <c r="F60" i="41"/>
  <c r="E60" i="41"/>
  <c r="D60" i="41"/>
  <c r="N59" i="41"/>
  <c r="O59" i="41" s="1"/>
  <c r="N58" i="41"/>
  <c r="O58" i="41"/>
  <c r="N57" i="41"/>
  <c r="O57" i="41" s="1"/>
  <c r="N56" i="41"/>
  <c r="O56" i="41" s="1"/>
  <c r="N55" i="41"/>
  <c r="O55" i="41" s="1"/>
  <c r="N54" i="41"/>
  <c r="O54" i="41" s="1"/>
  <c r="N53" i="41"/>
  <c r="O53" i="41" s="1"/>
  <c r="N52" i="41"/>
  <c r="O52" i="41"/>
  <c r="N51" i="41"/>
  <c r="O51" i="41" s="1"/>
  <c r="M50" i="41"/>
  <c r="L50" i="41"/>
  <c r="K50" i="41"/>
  <c r="J50" i="41"/>
  <c r="I50" i="41"/>
  <c r="H50" i="41"/>
  <c r="G50" i="41"/>
  <c r="F50" i="41"/>
  <c r="E50" i="41"/>
  <c r="D50" i="41"/>
  <c r="N49" i="41"/>
  <c r="O49" i="41" s="1"/>
  <c r="N48" i="41"/>
  <c r="O48" i="41" s="1"/>
  <c r="N47" i="41"/>
  <c r="O47" i="41" s="1"/>
  <c r="N46" i="41"/>
  <c r="O46" i="41" s="1"/>
  <c r="M45" i="41"/>
  <c r="L45" i="41"/>
  <c r="K45" i="41"/>
  <c r="J45" i="41"/>
  <c r="I45" i="41"/>
  <c r="H45" i="41"/>
  <c r="G45" i="41"/>
  <c r="F45" i="41"/>
  <c r="E45" i="41"/>
  <c r="D45" i="41"/>
  <c r="N44" i="41"/>
  <c r="O44" i="41" s="1"/>
  <c r="N43" i="41"/>
  <c r="O43" i="41" s="1"/>
  <c r="N42" i="41"/>
  <c r="O42" i="41"/>
  <c r="N41" i="41"/>
  <c r="O41" i="41" s="1"/>
  <c r="N40" i="41"/>
  <c r="O40" i="41" s="1"/>
  <c r="N39" i="41"/>
  <c r="O39" i="41" s="1"/>
  <c r="N38" i="41"/>
  <c r="O38" i="41" s="1"/>
  <c r="N37" i="41"/>
  <c r="O37" i="41" s="1"/>
  <c r="N36" i="41"/>
  <c r="O36" i="41"/>
  <c r="N35" i="41"/>
  <c r="O35" i="41" s="1"/>
  <c r="N34" i="41"/>
  <c r="O34" i="41" s="1"/>
  <c r="M33" i="41"/>
  <c r="L33" i="41"/>
  <c r="K33" i="41"/>
  <c r="J33" i="41"/>
  <c r="I33" i="41"/>
  <c r="H33" i="41"/>
  <c r="G33" i="41"/>
  <c r="F33" i="41"/>
  <c r="E33" i="41"/>
  <c r="D33" i="41"/>
  <c r="N32" i="41"/>
  <c r="O32" i="41" s="1"/>
  <c r="N31" i="41"/>
  <c r="O31" i="41" s="1"/>
  <c r="N30" i="41"/>
  <c r="O30" i="41" s="1"/>
  <c r="N29" i="41"/>
  <c r="O29" i="41" s="1"/>
  <c r="N28" i="41"/>
  <c r="O28" i="41"/>
  <c r="N27" i="41"/>
  <c r="O27" i="41" s="1"/>
  <c r="N26" i="41"/>
  <c r="O26" i="41" s="1"/>
  <c r="N25" i="41"/>
  <c r="O25" i="41" s="1"/>
  <c r="M24" i="41"/>
  <c r="L24" i="41"/>
  <c r="K24" i="41"/>
  <c r="J24" i="41"/>
  <c r="I24" i="41"/>
  <c r="N24" i="41" s="1"/>
  <c r="O24" i="41" s="1"/>
  <c r="H24" i="41"/>
  <c r="G24" i="41"/>
  <c r="F24" i="41"/>
  <c r="E24" i="41"/>
  <c r="D24" i="41"/>
  <c r="N23" i="41"/>
  <c r="O23" i="41" s="1"/>
  <c r="N22" i="41"/>
  <c r="O22" i="41" s="1"/>
  <c r="N21" i="41"/>
  <c r="O21" i="41" s="1"/>
  <c r="N20" i="41"/>
  <c r="O20" i="41"/>
  <c r="N19" i="41"/>
  <c r="O19" i="41" s="1"/>
  <c r="N18" i="41"/>
  <c r="O18" i="41" s="1"/>
  <c r="N17" i="41"/>
  <c r="O17" i="41" s="1"/>
  <c r="M16" i="41"/>
  <c r="L16" i="41"/>
  <c r="K16" i="41"/>
  <c r="J16" i="41"/>
  <c r="I16" i="41"/>
  <c r="H16" i="41"/>
  <c r="G16" i="41"/>
  <c r="F16" i="41"/>
  <c r="E16" i="41"/>
  <c r="D16" i="41"/>
  <c r="N15" i="41"/>
  <c r="O15" i="41" s="1"/>
  <c r="N14" i="41"/>
  <c r="O14" i="41" s="1"/>
  <c r="N13" i="41"/>
  <c r="O13" i="41" s="1"/>
  <c r="N12" i="41"/>
  <c r="O12" i="41"/>
  <c r="N11" i="41"/>
  <c r="O11" i="41" s="1"/>
  <c r="N10" i="41"/>
  <c r="O10" i="41" s="1"/>
  <c r="N9" i="41"/>
  <c r="O9" i="41" s="1"/>
  <c r="N8" i="41"/>
  <c r="O8" i="41" s="1"/>
  <c r="N7" i="41"/>
  <c r="O7" i="41" s="1"/>
  <c r="N6" i="41"/>
  <c r="O6" i="41"/>
  <c r="M5" i="41"/>
  <c r="N5" i="41" s="1"/>
  <c r="O5" i="41" s="1"/>
  <c r="L5" i="41"/>
  <c r="K5" i="41"/>
  <c r="J5" i="41"/>
  <c r="I5" i="41"/>
  <c r="H5" i="41"/>
  <c r="G5" i="41"/>
  <c r="F5" i="41"/>
  <c r="E5" i="41"/>
  <c r="D5" i="41"/>
  <c r="N59" i="40"/>
  <c r="O59" i="40"/>
  <c r="M58" i="40"/>
  <c r="M60" i="40" s="1"/>
  <c r="L58" i="40"/>
  <c r="K58" i="40"/>
  <c r="J58" i="40"/>
  <c r="I58" i="40"/>
  <c r="H58" i="40"/>
  <c r="G58" i="40"/>
  <c r="F58" i="40"/>
  <c r="E58" i="40"/>
  <c r="D58" i="40"/>
  <c r="N57" i="40"/>
  <c r="O57" i="40"/>
  <c r="N56" i="40"/>
  <c r="O56" i="40" s="1"/>
  <c r="N55" i="40"/>
  <c r="O55" i="40" s="1"/>
  <c r="N54" i="40"/>
  <c r="O54" i="40" s="1"/>
  <c r="N53" i="40"/>
  <c r="O53" i="40" s="1"/>
  <c r="N52" i="40"/>
  <c r="O52" i="40" s="1"/>
  <c r="N51" i="40"/>
  <c r="O51" i="40" s="1"/>
  <c r="N50" i="40"/>
  <c r="O50" i="40" s="1"/>
  <c r="M49" i="40"/>
  <c r="L49" i="40"/>
  <c r="K49" i="40"/>
  <c r="J49" i="40"/>
  <c r="I49" i="40"/>
  <c r="H49" i="40"/>
  <c r="G49" i="40"/>
  <c r="F49" i="40"/>
  <c r="E49" i="40"/>
  <c r="D49" i="40"/>
  <c r="N48" i="40"/>
  <c r="O48" i="40" s="1"/>
  <c r="N47" i="40"/>
  <c r="O47" i="40" s="1"/>
  <c r="N46" i="40"/>
  <c r="O46" i="40" s="1"/>
  <c r="N45" i="40"/>
  <c r="O45" i="40" s="1"/>
  <c r="M44" i="40"/>
  <c r="L44" i="40"/>
  <c r="K44" i="40"/>
  <c r="K60" i="40" s="1"/>
  <c r="J44" i="40"/>
  <c r="I44" i="40"/>
  <c r="H44" i="40"/>
  <c r="G44" i="40"/>
  <c r="F44" i="40"/>
  <c r="E44" i="40"/>
  <c r="D44" i="40"/>
  <c r="N43" i="40"/>
  <c r="O43" i="40" s="1"/>
  <c r="N42" i="40"/>
  <c r="O42" i="40" s="1"/>
  <c r="N41" i="40"/>
  <c r="O41" i="40"/>
  <c r="N40" i="40"/>
  <c r="O40" i="40" s="1"/>
  <c r="N39" i="40"/>
  <c r="O39" i="40" s="1"/>
  <c r="N38" i="40"/>
  <c r="O38" i="40" s="1"/>
  <c r="N37" i="40"/>
  <c r="O37" i="40" s="1"/>
  <c r="N36" i="40"/>
  <c r="O36" i="40" s="1"/>
  <c r="N35" i="40"/>
  <c r="O35" i="40" s="1"/>
  <c r="N34" i="40"/>
  <c r="O34" i="40" s="1"/>
  <c r="N33" i="40"/>
  <c r="O33" i="40" s="1"/>
  <c r="M32" i="40"/>
  <c r="L32" i="40"/>
  <c r="K32" i="40"/>
  <c r="J32" i="40"/>
  <c r="I32" i="40"/>
  <c r="H32" i="40"/>
  <c r="G32" i="40"/>
  <c r="F32" i="40"/>
  <c r="E32" i="40"/>
  <c r="D32" i="40"/>
  <c r="N31" i="40"/>
  <c r="O31" i="40" s="1"/>
  <c r="N30" i="40"/>
  <c r="O30" i="40" s="1"/>
  <c r="N29" i="40"/>
  <c r="O29" i="40" s="1"/>
  <c r="N28" i="40"/>
  <c r="O28" i="40" s="1"/>
  <c r="N27" i="40"/>
  <c r="O27" i="40"/>
  <c r="N26" i="40"/>
  <c r="O26" i="40" s="1"/>
  <c r="N25" i="40"/>
  <c r="O25" i="40" s="1"/>
  <c r="N24" i="40"/>
  <c r="O24" i="40" s="1"/>
  <c r="M23" i="40"/>
  <c r="L23" i="40"/>
  <c r="K23" i="40"/>
  <c r="J23" i="40"/>
  <c r="I23" i="40"/>
  <c r="H23" i="40"/>
  <c r="G23" i="40"/>
  <c r="F23" i="40"/>
  <c r="E23" i="40"/>
  <c r="D23" i="40"/>
  <c r="N22" i="40"/>
  <c r="O22" i="40" s="1"/>
  <c r="N21" i="40"/>
  <c r="O21" i="40" s="1"/>
  <c r="N20" i="40"/>
  <c r="O20" i="40" s="1"/>
  <c r="N19" i="40"/>
  <c r="O19" i="40" s="1"/>
  <c r="N18" i="40"/>
  <c r="O18" i="40" s="1"/>
  <c r="N17" i="40"/>
  <c r="O17" i="40" s="1"/>
  <c r="M16" i="40"/>
  <c r="L16" i="40"/>
  <c r="K16" i="40"/>
  <c r="J16" i="40"/>
  <c r="I16" i="40"/>
  <c r="H16" i="40"/>
  <c r="G16" i="40"/>
  <c r="F16" i="40"/>
  <c r="E16" i="40"/>
  <c r="D16" i="40"/>
  <c r="N15" i="40"/>
  <c r="O15" i="40" s="1"/>
  <c r="N14" i="40"/>
  <c r="O14" i="40" s="1"/>
  <c r="N13" i="40"/>
  <c r="O13" i="40" s="1"/>
  <c r="N12" i="40"/>
  <c r="O12" i="40" s="1"/>
  <c r="N11" i="40"/>
  <c r="O11" i="40"/>
  <c r="N10" i="40"/>
  <c r="O10" i="40" s="1"/>
  <c r="N9" i="40"/>
  <c r="O9" i="40" s="1"/>
  <c r="N8" i="40"/>
  <c r="O8" i="40" s="1"/>
  <c r="N7" i="40"/>
  <c r="O7" i="40" s="1"/>
  <c r="N6" i="40"/>
  <c r="O6" i="40" s="1"/>
  <c r="M5" i="40"/>
  <c r="L5" i="40"/>
  <c r="K5" i="40"/>
  <c r="J5" i="40"/>
  <c r="I5" i="40"/>
  <c r="H5" i="40"/>
  <c r="G5" i="40"/>
  <c r="F5" i="40"/>
  <c r="E5" i="40"/>
  <c r="D5" i="40"/>
  <c r="N58" i="39"/>
  <c r="O58" i="39" s="1"/>
  <c r="M57" i="39"/>
  <c r="L57" i="39"/>
  <c r="K57" i="39"/>
  <c r="J57" i="39"/>
  <c r="I57" i="39"/>
  <c r="H57" i="39"/>
  <c r="G57" i="39"/>
  <c r="F57" i="39"/>
  <c r="E57" i="39"/>
  <c r="D57" i="39"/>
  <c r="N56" i="39"/>
  <c r="O56" i="39" s="1"/>
  <c r="N55" i="39"/>
  <c r="O55" i="39"/>
  <c r="N54" i="39"/>
  <c r="O54" i="39" s="1"/>
  <c r="N53" i="39"/>
  <c r="O53" i="39" s="1"/>
  <c r="N52" i="39"/>
  <c r="O52" i="39" s="1"/>
  <c r="N51" i="39"/>
  <c r="O51" i="39" s="1"/>
  <c r="N50" i="39"/>
  <c r="O50" i="39" s="1"/>
  <c r="N49" i="39"/>
  <c r="O49" i="39"/>
  <c r="M48" i="39"/>
  <c r="L48" i="39"/>
  <c r="K48" i="39"/>
  <c r="J48" i="39"/>
  <c r="I48" i="39"/>
  <c r="H48" i="39"/>
  <c r="G48" i="39"/>
  <c r="F48" i="39"/>
  <c r="E48" i="39"/>
  <c r="D48" i="39"/>
  <c r="N47" i="39"/>
  <c r="O47" i="39"/>
  <c r="N46" i="39"/>
  <c r="O46" i="39" s="1"/>
  <c r="N45" i="39"/>
  <c r="O45" i="39" s="1"/>
  <c r="N44" i="39"/>
  <c r="O44" i="39" s="1"/>
  <c r="M43" i="39"/>
  <c r="L43" i="39"/>
  <c r="K43" i="39"/>
  <c r="J43" i="39"/>
  <c r="I43" i="39"/>
  <c r="H43" i="39"/>
  <c r="G43" i="39"/>
  <c r="G59" i="39" s="1"/>
  <c r="F43" i="39"/>
  <c r="E43" i="39"/>
  <c r="D43" i="39"/>
  <c r="N42" i="39"/>
  <c r="O42" i="39" s="1"/>
  <c r="N41" i="39"/>
  <c r="O41" i="39" s="1"/>
  <c r="N40" i="39"/>
  <c r="O40" i="39" s="1"/>
  <c r="N39" i="39"/>
  <c r="O39" i="39" s="1"/>
  <c r="N38" i="39"/>
  <c r="O38" i="39" s="1"/>
  <c r="N37" i="39"/>
  <c r="O37" i="39" s="1"/>
  <c r="N36" i="39"/>
  <c r="O36" i="39" s="1"/>
  <c r="N35" i="39"/>
  <c r="O35" i="39" s="1"/>
  <c r="N34" i="39"/>
  <c r="O34" i="39" s="1"/>
  <c r="N33" i="39"/>
  <c r="O33" i="39" s="1"/>
  <c r="N32" i="39"/>
  <c r="O32" i="39" s="1"/>
  <c r="M31" i="39"/>
  <c r="L31" i="39"/>
  <c r="K31" i="39"/>
  <c r="J31" i="39"/>
  <c r="I31" i="39"/>
  <c r="H31" i="39"/>
  <c r="G31" i="39"/>
  <c r="F31" i="39"/>
  <c r="E31" i="39"/>
  <c r="D31" i="39"/>
  <c r="N31" i="39" s="1"/>
  <c r="O31" i="39" s="1"/>
  <c r="N30" i="39"/>
  <c r="O30" i="39" s="1"/>
  <c r="N29" i="39"/>
  <c r="O29" i="39" s="1"/>
  <c r="N28" i="39"/>
  <c r="O28" i="39" s="1"/>
  <c r="N27" i="39"/>
  <c r="O27" i="39" s="1"/>
  <c r="N26" i="39"/>
  <c r="O26" i="39" s="1"/>
  <c r="N25" i="39"/>
  <c r="O25" i="39"/>
  <c r="N24" i="39"/>
  <c r="O24" i="39" s="1"/>
  <c r="M23" i="39"/>
  <c r="L23" i="39"/>
  <c r="K23" i="39"/>
  <c r="J23" i="39"/>
  <c r="I23" i="39"/>
  <c r="H23" i="39"/>
  <c r="G23" i="39"/>
  <c r="F23" i="39"/>
  <c r="E23" i="39"/>
  <c r="D23" i="39"/>
  <c r="N22" i="39"/>
  <c r="O22" i="39" s="1"/>
  <c r="N21" i="39"/>
  <c r="O21" i="39" s="1"/>
  <c r="N20" i="39"/>
  <c r="O20" i="39" s="1"/>
  <c r="N19" i="39"/>
  <c r="O19" i="39" s="1"/>
  <c r="N18" i="39"/>
  <c r="O18" i="39" s="1"/>
  <c r="N17" i="39"/>
  <c r="O17" i="39" s="1"/>
  <c r="M16" i="39"/>
  <c r="L16" i="39"/>
  <c r="K16" i="39"/>
  <c r="J16" i="39"/>
  <c r="I16" i="39"/>
  <c r="H16" i="39"/>
  <c r="G16" i="39"/>
  <c r="F16" i="39"/>
  <c r="F59" i="39"/>
  <c r="E16" i="39"/>
  <c r="E59" i="39" s="1"/>
  <c r="D16" i="39"/>
  <c r="N16" i="39" s="1"/>
  <c r="O16" i="39" s="1"/>
  <c r="N15" i="39"/>
  <c r="O15" i="39" s="1"/>
  <c r="N14" i="39"/>
  <c r="O14" i="39" s="1"/>
  <c r="N13" i="39"/>
  <c r="O13" i="39" s="1"/>
  <c r="N12" i="39"/>
  <c r="O12" i="39" s="1"/>
  <c r="N11" i="39"/>
  <c r="O11" i="39"/>
  <c r="N10" i="39"/>
  <c r="O10" i="39" s="1"/>
  <c r="N9" i="39"/>
  <c r="O9" i="39" s="1"/>
  <c r="N8" i="39"/>
  <c r="O8" i="39" s="1"/>
  <c r="N7" i="39"/>
  <c r="O7" i="39" s="1"/>
  <c r="N6" i="39"/>
  <c r="O6" i="39" s="1"/>
  <c r="M5" i="39"/>
  <c r="L5" i="39"/>
  <c r="K5" i="39"/>
  <c r="J5" i="39"/>
  <c r="J59" i="39" s="1"/>
  <c r="I5" i="39"/>
  <c r="H5" i="39"/>
  <c r="G5" i="39"/>
  <c r="F5" i="39"/>
  <c r="E5" i="39"/>
  <c r="D5" i="39"/>
  <c r="N59" i="38"/>
  <c r="O59" i="38" s="1"/>
  <c r="M58" i="38"/>
  <c r="L58" i="38"/>
  <c r="K58" i="38"/>
  <c r="J58" i="38"/>
  <c r="I58" i="38"/>
  <c r="H58" i="38"/>
  <c r="G58" i="38"/>
  <c r="F58" i="38"/>
  <c r="E58" i="38"/>
  <c r="D58" i="38"/>
  <c r="N57" i="38"/>
  <c r="O57" i="38" s="1"/>
  <c r="N56" i="38"/>
  <c r="O56" i="38"/>
  <c r="N55" i="38"/>
  <c r="O55" i="38" s="1"/>
  <c r="N54" i="38"/>
  <c r="O54" i="38" s="1"/>
  <c r="N53" i="38"/>
  <c r="O53" i="38" s="1"/>
  <c r="N52" i="38"/>
  <c r="O52" i="38" s="1"/>
  <c r="N51" i="38"/>
  <c r="O51" i="38" s="1"/>
  <c r="N50" i="38"/>
  <c r="O50" i="38"/>
  <c r="M49" i="38"/>
  <c r="L49" i="38"/>
  <c r="L60" i="38" s="1"/>
  <c r="K49" i="38"/>
  <c r="K60" i="38" s="1"/>
  <c r="J49" i="38"/>
  <c r="I49" i="38"/>
  <c r="H49" i="38"/>
  <c r="G49" i="38"/>
  <c r="F49" i="38"/>
  <c r="E49" i="38"/>
  <c r="D49" i="38"/>
  <c r="N48" i="38"/>
  <c r="O48" i="38"/>
  <c r="N47" i="38"/>
  <c r="O47" i="38"/>
  <c r="N46" i="38"/>
  <c r="O46" i="38" s="1"/>
  <c r="N45" i="38"/>
  <c r="O45" i="38" s="1"/>
  <c r="M44" i="38"/>
  <c r="L44" i="38"/>
  <c r="K44" i="38"/>
  <c r="J44" i="38"/>
  <c r="I44" i="38"/>
  <c r="H44" i="38"/>
  <c r="H60" i="38"/>
  <c r="G44" i="38"/>
  <c r="F44" i="38"/>
  <c r="E44" i="38"/>
  <c r="D44" i="38"/>
  <c r="N43" i="38"/>
  <c r="O43" i="38"/>
  <c r="N42" i="38"/>
  <c r="O42" i="38" s="1"/>
  <c r="N41" i="38"/>
  <c r="O41" i="38" s="1"/>
  <c r="N40" i="38"/>
  <c r="O40" i="38"/>
  <c r="N39" i="38"/>
  <c r="O39" i="38"/>
  <c r="N38" i="38"/>
  <c r="O38" i="38" s="1"/>
  <c r="N37" i="38"/>
  <c r="O37" i="38"/>
  <c r="N36" i="38"/>
  <c r="O36" i="38" s="1"/>
  <c r="N35" i="38"/>
  <c r="O35" i="38" s="1"/>
  <c r="N34" i="38"/>
  <c r="O34" i="38"/>
  <c r="N33" i="38"/>
  <c r="O33" i="38"/>
  <c r="M32" i="38"/>
  <c r="L32" i="38"/>
  <c r="K32" i="38"/>
  <c r="J32" i="38"/>
  <c r="I32" i="38"/>
  <c r="H32" i="38"/>
  <c r="G32" i="38"/>
  <c r="F32" i="38"/>
  <c r="E32" i="38"/>
  <c r="D32" i="38"/>
  <c r="N31" i="38"/>
  <c r="O31" i="38"/>
  <c r="N30" i="38"/>
  <c r="O30" i="38" s="1"/>
  <c r="N29" i="38"/>
  <c r="O29" i="38"/>
  <c r="N28" i="38"/>
  <c r="O28" i="38" s="1"/>
  <c r="N27" i="38"/>
  <c r="O27" i="38" s="1"/>
  <c r="N26" i="38"/>
  <c r="O26" i="38"/>
  <c r="N25" i="38"/>
  <c r="O25" i="38" s="1"/>
  <c r="N24" i="38"/>
  <c r="O24" i="38" s="1"/>
  <c r="M23" i="38"/>
  <c r="L23" i="38"/>
  <c r="K23" i="38"/>
  <c r="J23" i="38"/>
  <c r="I23" i="38"/>
  <c r="H23" i="38"/>
  <c r="G23" i="38"/>
  <c r="F23" i="38"/>
  <c r="E23" i="38"/>
  <c r="E60" i="38" s="1"/>
  <c r="D23" i="38"/>
  <c r="N23" i="38" s="1"/>
  <c r="O23" i="38" s="1"/>
  <c r="N22" i="38"/>
  <c r="O22" i="38" s="1"/>
  <c r="N21" i="38"/>
  <c r="O21" i="38"/>
  <c r="N20" i="38"/>
  <c r="O20" i="38" s="1"/>
  <c r="N19" i="38"/>
  <c r="O19" i="38" s="1"/>
  <c r="N18" i="38"/>
  <c r="O18" i="38"/>
  <c r="N17" i="38"/>
  <c r="O17" i="38" s="1"/>
  <c r="M16" i="38"/>
  <c r="L16" i="38"/>
  <c r="K16" i="38"/>
  <c r="J16" i="38"/>
  <c r="I16" i="38"/>
  <c r="H16" i="38"/>
  <c r="G16" i="38"/>
  <c r="F16" i="38"/>
  <c r="E16" i="38"/>
  <c r="D16" i="38"/>
  <c r="N15" i="38"/>
  <c r="O15" i="38" s="1"/>
  <c r="N14" i="38"/>
  <c r="O14" i="38" s="1"/>
  <c r="N13" i="38"/>
  <c r="O13" i="38"/>
  <c r="N12" i="38"/>
  <c r="O12" i="38" s="1"/>
  <c r="N11" i="38"/>
  <c r="O11" i="38" s="1"/>
  <c r="N10" i="38"/>
  <c r="O10" i="38"/>
  <c r="N9" i="38"/>
  <c r="O9" i="38" s="1"/>
  <c r="N8" i="38"/>
  <c r="O8" i="38" s="1"/>
  <c r="N7" i="38"/>
  <c r="O7" i="38"/>
  <c r="N6" i="38"/>
  <c r="O6" i="38" s="1"/>
  <c r="M5" i="38"/>
  <c r="L5" i="38"/>
  <c r="K5" i="38"/>
  <c r="J5" i="38"/>
  <c r="I5" i="38"/>
  <c r="H5" i="38"/>
  <c r="G5" i="38"/>
  <c r="F5" i="38"/>
  <c r="E5" i="38"/>
  <c r="D5" i="38"/>
  <c r="N25" i="37"/>
  <c r="O25" i="37" s="1"/>
  <c r="N62" i="37"/>
  <c r="O62" i="37" s="1"/>
  <c r="M61" i="37"/>
  <c r="L61" i="37"/>
  <c r="N61" i="37" s="1"/>
  <c r="O61" i="37" s="1"/>
  <c r="K61" i="37"/>
  <c r="J61" i="37"/>
  <c r="I61" i="37"/>
  <c r="H61" i="37"/>
  <c r="G61" i="37"/>
  <c r="F61" i="37"/>
  <c r="E61" i="37"/>
  <c r="D61" i="37"/>
  <c r="N60" i="37"/>
  <c r="O60" i="37" s="1"/>
  <c r="N59" i="37"/>
  <c r="O59" i="37"/>
  <c r="N58" i="37"/>
  <c r="O58" i="37" s="1"/>
  <c r="N57" i="37"/>
  <c r="O57" i="37" s="1"/>
  <c r="N56" i="37"/>
  <c r="O56" i="37"/>
  <c r="N55" i="37"/>
  <c r="O55" i="37" s="1"/>
  <c r="N54" i="37"/>
  <c r="O54" i="37" s="1"/>
  <c r="N53" i="37"/>
  <c r="O53" i="37"/>
  <c r="N52" i="37"/>
  <c r="O52" i="37"/>
  <c r="N51" i="37"/>
  <c r="O51" i="37" s="1"/>
  <c r="N50" i="37"/>
  <c r="O50" i="37"/>
  <c r="M49" i="37"/>
  <c r="L49" i="37"/>
  <c r="K49" i="37"/>
  <c r="J49" i="37"/>
  <c r="I49" i="37"/>
  <c r="H49" i="37"/>
  <c r="G49" i="37"/>
  <c r="F49" i="37"/>
  <c r="E49" i="37"/>
  <c r="D49" i="37"/>
  <c r="N48" i="37"/>
  <c r="O48" i="37"/>
  <c r="N47" i="37"/>
  <c r="O47" i="37" s="1"/>
  <c r="N46" i="37"/>
  <c r="O46" i="37" s="1"/>
  <c r="N45" i="37"/>
  <c r="O45" i="37"/>
  <c r="M44" i="37"/>
  <c r="L44" i="37"/>
  <c r="N44" i="37" s="1"/>
  <c r="O44" i="37" s="1"/>
  <c r="K44" i="37"/>
  <c r="J44" i="37"/>
  <c r="I44" i="37"/>
  <c r="H44" i="37"/>
  <c r="G44" i="37"/>
  <c r="F44" i="37"/>
  <c r="E44" i="37"/>
  <c r="D44" i="37"/>
  <c r="N43" i="37"/>
  <c r="O43" i="37"/>
  <c r="N42" i="37"/>
  <c r="O42" i="37"/>
  <c r="N41" i="37"/>
  <c r="O41" i="37" s="1"/>
  <c r="N40" i="37"/>
  <c r="O40" i="37"/>
  <c r="N39" i="37"/>
  <c r="O39" i="37" s="1"/>
  <c r="N38" i="37"/>
  <c r="O38" i="37" s="1"/>
  <c r="N37" i="37"/>
  <c r="O37" i="37"/>
  <c r="N36" i="37"/>
  <c r="O36" i="37"/>
  <c r="N35" i="37"/>
  <c r="O35" i="37" s="1"/>
  <c r="N34" i="37"/>
  <c r="O34" i="37"/>
  <c r="N33" i="37"/>
  <c r="O33" i="37" s="1"/>
  <c r="M32" i="37"/>
  <c r="L32" i="37"/>
  <c r="K32" i="37"/>
  <c r="J32" i="37"/>
  <c r="J63" i="37" s="1"/>
  <c r="I32" i="37"/>
  <c r="H32" i="37"/>
  <c r="G32" i="37"/>
  <c r="F32" i="37"/>
  <c r="E32" i="37"/>
  <c r="D32" i="37"/>
  <c r="N31" i="37"/>
  <c r="O31" i="37" s="1"/>
  <c r="N30" i="37"/>
  <c r="O30" i="37"/>
  <c r="N29" i="37"/>
  <c r="O29" i="37"/>
  <c r="N28" i="37"/>
  <c r="O28" i="37" s="1"/>
  <c r="N27" i="37"/>
  <c r="O27" i="37"/>
  <c r="N26" i="37"/>
  <c r="O26" i="37" s="1"/>
  <c r="N24" i="37"/>
  <c r="O24" i="37" s="1"/>
  <c r="N23" i="37"/>
  <c r="O23" i="37"/>
  <c r="M22" i="37"/>
  <c r="N22" i="37" s="1"/>
  <c r="O22" i="37" s="1"/>
  <c r="L22" i="37"/>
  <c r="K22" i="37"/>
  <c r="J22" i="37"/>
  <c r="I22" i="37"/>
  <c r="H22" i="37"/>
  <c r="G22" i="37"/>
  <c r="F22" i="37"/>
  <c r="E22" i="37"/>
  <c r="D22" i="37"/>
  <c r="D63" i="37"/>
  <c r="N21" i="37"/>
  <c r="O21" i="37" s="1"/>
  <c r="N20" i="37"/>
  <c r="O20" i="37" s="1"/>
  <c r="N19" i="37"/>
  <c r="O19" i="37" s="1"/>
  <c r="N18" i="37"/>
  <c r="O18" i="37" s="1"/>
  <c r="N17" i="37"/>
  <c r="O17" i="37"/>
  <c r="M16" i="37"/>
  <c r="M63" i="37" s="1"/>
  <c r="L16" i="37"/>
  <c r="K16" i="37"/>
  <c r="J16" i="37"/>
  <c r="I16" i="37"/>
  <c r="H16" i="37"/>
  <c r="G16" i="37"/>
  <c r="F16" i="37"/>
  <c r="E16" i="37"/>
  <c r="D16" i="37"/>
  <c r="N15" i="37"/>
  <c r="O15" i="37"/>
  <c r="N14" i="37"/>
  <c r="O14" i="37" s="1"/>
  <c r="N13" i="37"/>
  <c r="O13" i="37" s="1"/>
  <c r="N12" i="37"/>
  <c r="O12" i="37" s="1"/>
  <c r="N11" i="37"/>
  <c r="O11" i="37" s="1"/>
  <c r="N10" i="37"/>
  <c r="O10" i="37" s="1"/>
  <c r="N9" i="37"/>
  <c r="O9" i="37"/>
  <c r="N8" i="37"/>
  <c r="O8" i="37" s="1"/>
  <c r="N7" i="37"/>
  <c r="O7" i="37" s="1"/>
  <c r="N6" i="37"/>
  <c r="O6" i="37" s="1"/>
  <c r="M5" i="37"/>
  <c r="L5" i="37"/>
  <c r="K5" i="37"/>
  <c r="J5" i="37"/>
  <c r="I5" i="37"/>
  <c r="H5" i="37"/>
  <c r="H63" i="37" s="1"/>
  <c r="G5" i="37"/>
  <c r="F5" i="37"/>
  <c r="F63" i="37" s="1"/>
  <c r="E5" i="37"/>
  <c r="D5" i="37"/>
  <c r="N60" i="36"/>
  <c r="O60" i="36" s="1"/>
  <c r="M59" i="36"/>
  <c r="L59" i="36"/>
  <c r="K59" i="36"/>
  <c r="J59" i="36"/>
  <c r="I59" i="36"/>
  <c r="H59" i="36"/>
  <c r="G59" i="36"/>
  <c r="F59" i="36"/>
  <c r="E59" i="36"/>
  <c r="D59" i="36"/>
  <c r="N58" i="36"/>
  <c r="O58" i="36"/>
  <c r="N57" i="36"/>
  <c r="O57" i="36" s="1"/>
  <c r="N56" i="36"/>
  <c r="O56" i="36" s="1"/>
  <c r="N55" i="36"/>
  <c r="O55" i="36"/>
  <c r="N54" i="36"/>
  <c r="O54" i="36"/>
  <c r="N53" i="36"/>
  <c r="O53" i="36"/>
  <c r="N52" i="36"/>
  <c r="O52" i="36"/>
  <c r="N51" i="36"/>
  <c r="O51" i="36"/>
  <c r="M50" i="36"/>
  <c r="L50" i="36"/>
  <c r="K50" i="36"/>
  <c r="J50" i="36"/>
  <c r="I50" i="36"/>
  <c r="H50" i="36"/>
  <c r="G50" i="36"/>
  <c r="F50" i="36"/>
  <c r="E50" i="36"/>
  <c r="D50" i="36"/>
  <c r="D61" i="36" s="1"/>
  <c r="N49" i="36"/>
  <c r="O49" i="36" s="1"/>
  <c r="N48" i="36"/>
  <c r="O48" i="36" s="1"/>
  <c r="N47" i="36"/>
  <c r="O47" i="36"/>
  <c r="N46" i="36"/>
  <c r="O46" i="36" s="1"/>
  <c r="M45" i="36"/>
  <c r="L45" i="36"/>
  <c r="K45" i="36"/>
  <c r="J45" i="36"/>
  <c r="I45" i="36"/>
  <c r="H45" i="36"/>
  <c r="G45" i="36"/>
  <c r="F45" i="36"/>
  <c r="E45" i="36"/>
  <c r="D45" i="36"/>
  <c r="N44" i="36"/>
  <c r="O44" i="36" s="1"/>
  <c r="N43" i="36"/>
  <c r="O43" i="36" s="1"/>
  <c r="N42" i="36"/>
  <c r="O42" i="36"/>
  <c r="N41" i="36"/>
  <c r="O41" i="36" s="1"/>
  <c r="N40" i="36"/>
  <c r="O40" i="36" s="1"/>
  <c r="N39" i="36"/>
  <c r="O39" i="36" s="1"/>
  <c r="N38" i="36"/>
  <c r="O38" i="36" s="1"/>
  <c r="N37" i="36"/>
  <c r="O37" i="36" s="1"/>
  <c r="N36" i="36"/>
  <c r="O36" i="36"/>
  <c r="N35" i="36"/>
  <c r="O35" i="36" s="1"/>
  <c r="N34" i="36"/>
  <c r="O34" i="36" s="1"/>
  <c r="M33" i="36"/>
  <c r="L33" i="36"/>
  <c r="K33" i="36"/>
  <c r="J33" i="36"/>
  <c r="J61" i="36" s="1"/>
  <c r="I33" i="36"/>
  <c r="N33" i="36" s="1"/>
  <c r="O33" i="36" s="1"/>
  <c r="H33" i="36"/>
  <c r="G33" i="36"/>
  <c r="F33" i="36"/>
  <c r="E33" i="36"/>
  <c r="D33" i="36"/>
  <c r="N32" i="36"/>
  <c r="O32" i="36" s="1"/>
  <c r="N31" i="36"/>
  <c r="O31" i="36"/>
  <c r="N30" i="36"/>
  <c r="O30" i="36"/>
  <c r="N29" i="36"/>
  <c r="O29" i="36" s="1"/>
  <c r="N28" i="36"/>
  <c r="O28" i="36" s="1"/>
  <c r="N27" i="36"/>
  <c r="O27" i="36" s="1"/>
  <c r="N26" i="36"/>
  <c r="O26" i="36" s="1"/>
  <c r="N25" i="36"/>
  <c r="O25" i="36"/>
  <c r="M24" i="36"/>
  <c r="M61" i="36" s="1"/>
  <c r="L24" i="36"/>
  <c r="K24" i="36"/>
  <c r="N24" i="36" s="1"/>
  <c r="O24" i="36" s="1"/>
  <c r="J24" i="36"/>
  <c r="I24" i="36"/>
  <c r="H24" i="36"/>
  <c r="G24" i="36"/>
  <c r="F24" i="36"/>
  <c r="E24" i="36"/>
  <c r="D24" i="36"/>
  <c r="N23" i="36"/>
  <c r="O23" i="36"/>
  <c r="N22" i="36"/>
  <c r="O22" i="36" s="1"/>
  <c r="N21" i="36"/>
  <c r="O21" i="36" s="1"/>
  <c r="N20" i="36"/>
  <c r="O20" i="36" s="1"/>
  <c r="N19" i="36"/>
  <c r="O19" i="36" s="1"/>
  <c r="N18" i="36"/>
  <c r="O18" i="36" s="1"/>
  <c r="N17" i="36"/>
  <c r="O17" i="36"/>
  <c r="M16" i="36"/>
  <c r="L16" i="36"/>
  <c r="K16" i="36"/>
  <c r="J16" i="36"/>
  <c r="I16" i="36"/>
  <c r="H16" i="36"/>
  <c r="G16" i="36"/>
  <c r="F16" i="36"/>
  <c r="E16" i="36"/>
  <c r="D16" i="36"/>
  <c r="N15" i="36"/>
  <c r="O15" i="36"/>
  <c r="N14" i="36"/>
  <c r="O14" i="36" s="1"/>
  <c r="N13" i="36"/>
  <c r="O13" i="36" s="1"/>
  <c r="N12" i="36"/>
  <c r="O12" i="36" s="1"/>
  <c r="N11" i="36"/>
  <c r="O11" i="36" s="1"/>
  <c r="N10" i="36"/>
  <c r="O10" i="36" s="1"/>
  <c r="N9" i="36"/>
  <c r="O9" i="36"/>
  <c r="N8" i="36"/>
  <c r="O8" i="36"/>
  <c r="N7" i="36"/>
  <c r="O7" i="36" s="1"/>
  <c r="N6" i="36"/>
  <c r="O6" i="36" s="1"/>
  <c r="M5" i="36"/>
  <c r="L5" i="36"/>
  <c r="K5" i="36"/>
  <c r="J5" i="36"/>
  <c r="I5" i="36"/>
  <c r="H5" i="36"/>
  <c r="H61" i="36" s="1"/>
  <c r="G5" i="36"/>
  <c r="F5" i="36"/>
  <c r="E5" i="36"/>
  <c r="D5" i="36"/>
  <c r="N61" i="35"/>
  <c r="O61" i="35" s="1"/>
  <c r="M60" i="35"/>
  <c r="L60" i="35"/>
  <c r="K60" i="35"/>
  <c r="J60" i="35"/>
  <c r="I60" i="35"/>
  <c r="H60" i="35"/>
  <c r="G60" i="35"/>
  <c r="N60" i="35" s="1"/>
  <c r="O60" i="35" s="1"/>
  <c r="F60" i="35"/>
  <c r="E60" i="35"/>
  <c r="D60" i="35"/>
  <c r="N59" i="35"/>
  <c r="O59" i="35" s="1"/>
  <c r="N58" i="35"/>
  <c r="O58" i="35" s="1"/>
  <c r="N57" i="35"/>
  <c r="O57" i="35" s="1"/>
  <c r="N56" i="35"/>
  <c r="O56" i="35" s="1"/>
  <c r="N55" i="35"/>
  <c r="O55" i="35" s="1"/>
  <c r="N54" i="35"/>
  <c r="O54" i="35" s="1"/>
  <c r="N53" i="35"/>
  <c r="O53" i="35" s="1"/>
  <c r="N52" i="35"/>
  <c r="O52" i="35" s="1"/>
  <c r="N51" i="35"/>
  <c r="O51" i="35" s="1"/>
  <c r="M50" i="35"/>
  <c r="L50" i="35"/>
  <c r="L62" i="35" s="1"/>
  <c r="K50" i="35"/>
  <c r="N50" i="35" s="1"/>
  <c r="O50" i="35" s="1"/>
  <c r="J50" i="35"/>
  <c r="I50" i="35"/>
  <c r="H50" i="35"/>
  <c r="G50" i="35"/>
  <c r="F50" i="35"/>
  <c r="E50" i="35"/>
  <c r="D50" i="35"/>
  <c r="N49" i="35"/>
  <c r="O49" i="35" s="1"/>
  <c r="N48" i="35"/>
  <c r="O48" i="35" s="1"/>
  <c r="N47" i="35"/>
  <c r="O47" i="35" s="1"/>
  <c r="N46" i="35"/>
  <c r="O46" i="35" s="1"/>
  <c r="M45" i="35"/>
  <c r="L45" i="35"/>
  <c r="K45" i="35"/>
  <c r="J45" i="35"/>
  <c r="I45" i="35"/>
  <c r="H45" i="35"/>
  <c r="G45" i="35"/>
  <c r="F45" i="35"/>
  <c r="E45" i="35"/>
  <c r="D45" i="35"/>
  <c r="N44" i="35"/>
  <c r="O44" i="35"/>
  <c r="N43" i="35"/>
  <c r="O43" i="35" s="1"/>
  <c r="N42" i="35"/>
  <c r="O42" i="35"/>
  <c r="N41" i="35"/>
  <c r="O41" i="35"/>
  <c r="N40" i="35"/>
  <c r="O40" i="35" s="1"/>
  <c r="N39" i="35"/>
  <c r="O39" i="35"/>
  <c r="N38" i="35"/>
  <c r="O38" i="35"/>
  <c r="N37" i="35"/>
  <c r="O37" i="35" s="1"/>
  <c r="N36" i="35"/>
  <c r="O36" i="35"/>
  <c r="N35" i="35"/>
  <c r="O35" i="35" s="1"/>
  <c r="N34" i="35"/>
  <c r="O34" i="35" s="1"/>
  <c r="M33" i="35"/>
  <c r="L33" i="35"/>
  <c r="K33" i="35"/>
  <c r="J33" i="35"/>
  <c r="I33" i="35"/>
  <c r="H33" i="35"/>
  <c r="G33" i="35"/>
  <c r="F33" i="35"/>
  <c r="E33" i="35"/>
  <c r="D33" i="35"/>
  <c r="N32" i="35"/>
  <c r="O32" i="35"/>
  <c r="N31" i="35"/>
  <c r="O31" i="35"/>
  <c r="N30" i="35"/>
  <c r="O30" i="35" s="1"/>
  <c r="N29" i="35"/>
  <c r="O29" i="35"/>
  <c r="N28" i="35"/>
  <c r="O28" i="35"/>
  <c r="N27" i="35"/>
  <c r="O27" i="35" s="1"/>
  <c r="N26" i="35"/>
  <c r="O26" i="35"/>
  <c r="N25" i="35"/>
  <c r="O25" i="35"/>
  <c r="M24" i="35"/>
  <c r="L24" i="35"/>
  <c r="K24" i="35"/>
  <c r="J24" i="35"/>
  <c r="I24" i="35"/>
  <c r="H24" i="35"/>
  <c r="G24" i="35"/>
  <c r="F24" i="35"/>
  <c r="E24" i="35"/>
  <c r="D24" i="35"/>
  <c r="N23" i="35"/>
  <c r="O23" i="35" s="1"/>
  <c r="N22" i="35"/>
  <c r="O22" i="35"/>
  <c r="N21" i="35"/>
  <c r="O21" i="35"/>
  <c r="N20" i="35"/>
  <c r="O20" i="35" s="1"/>
  <c r="N19" i="35"/>
  <c r="O19" i="35"/>
  <c r="N18" i="35"/>
  <c r="O18" i="35"/>
  <c r="N17" i="35"/>
  <c r="O17" i="35" s="1"/>
  <c r="M16" i="35"/>
  <c r="L16" i="35"/>
  <c r="K16" i="35"/>
  <c r="N16" i="35" s="1"/>
  <c r="O16" i="35" s="1"/>
  <c r="J16" i="35"/>
  <c r="I16" i="35"/>
  <c r="H16" i="35"/>
  <c r="G16" i="35"/>
  <c r="F16" i="35"/>
  <c r="E16" i="35"/>
  <c r="D16" i="35"/>
  <c r="N15" i="35"/>
  <c r="O15" i="35" s="1"/>
  <c r="N14" i="35"/>
  <c r="O14" i="35" s="1"/>
  <c r="N13" i="35"/>
  <c r="O13" i="35"/>
  <c r="N12" i="35"/>
  <c r="O12" i="35" s="1"/>
  <c r="N11" i="35"/>
  <c r="O11" i="35" s="1"/>
  <c r="N10" i="35"/>
  <c r="O10" i="35"/>
  <c r="N9" i="35"/>
  <c r="O9" i="35"/>
  <c r="N8" i="35"/>
  <c r="O8" i="35" s="1"/>
  <c r="N7" i="35"/>
  <c r="O7" i="35"/>
  <c r="N6" i="35"/>
  <c r="O6" i="35" s="1"/>
  <c r="M5" i="35"/>
  <c r="M62" i="35" s="1"/>
  <c r="L5" i="35"/>
  <c r="K5" i="35"/>
  <c r="J5" i="35"/>
  <c r="I5" i="35"/>
  <c r="H5" i="35"/>
  <c r="H62" i="35"/>
  <c r="G5" i="35"/>
  <c r="G62" i="35" s="1"/>
  <c r="F5" i="35"/>
  <c r="N5" i="35" s="1"/>
  <c r="O5" i="35" s="1"/>
  <c r="E5" i="35"/>
  <c r="E62" i="35" s="1"/>
  <c r="D5" i="35"/>
  <c r="D62" i="35"/>
  <c r="N62" i="34"/>
  <c r="O62" i="34" s="1"/>
  <c r="M61" i="34"/>
  <c r="L61" i="34"/>
  <c r="K61" i="34"/>
  <c r="J61" i="34"/>
  <c r="I61" i="34"/>
  <c r="H61" i="34"/>
  <c r="H63" i="34"/>
  <c r="G61" i="34"/>
  <c r="F61" i="34"/>
  <c r="N61" i="34" s="1"/>
  <c r="O61" i="34" s="1"/>
  <c r="E61" i="34"/>
  <c r="D61" i="34"/>
  <c r="N60" i="34"/>
  <c r="O60" i="34"/>
  <c r="N59" i="34"/>
  <c r="O59" i="34" s="1"/>
  <c r="N58" i="34"/>
  <c r="O58" i="34"/>
  <c r="N57" i="34"/>
  <c r="O57" i="34" s="1"/>
  <c r="N56" i="34"/>
  <c r="O56" i="34" s="1"/>
  <c r="N55" i="34"/>
  <c r="O55" i="34"/>
  <c r="N54" i="34"/>
  <c r="O54" i="34"/>
  <c r="N53" i="34"/>
  <c r="O53" i="34" s="1"/>
  <c r="N52" i="34"/>
  <c r="O52" i="34"/>
  <c r="M51" i="34"/>
  <c r="N51" i="34" s="1"/>
  <c r="O51" i="34" s="1"/>
  <c r="L51" i="34"/>
  <c r="K51" i="34"/>
  <c r="J51" i="34"/>
  <c r="I51" i="34"/>
  <c r="H51" i="34"/>
  <c r="G51" i="34"/>
  <c r="F51" i="34"/>
  <c r="E51" i="34"/>
  <c r="D51" i="34"/>
  <c r="N50" i="34"/>
  <c r="O50" i="34" s="1"/>
  <c r="N49" i="34"/>
  <c r="O49" i="34" s="1"/>
  <c r="N48" i="34"/>
  <c r="O48" i="34"/>
  <c r="N47" i="34"/>
  <c r="O47" i="34"/>
  <c r="M46" i="34"/>
  <c r="L46" i="34"/>
  <c r="K46" i="34"/>
  <c r="J46" i="34"/>
  <c r="I46" i="34"/>
  <c r="H46" i="34"/>
  <c r="G46" i="34"/>
  <c r="F46" i="34"/>
  <c r="E46" i="34"/>
  <c r="D46" i="34"/>
  <c r="N46" i="34" s="1"/>
  <c r="O46" i="34" s="1"/>
  <c r="N45" i="34"/>
  <c r="O45" i="34"/>
  <c r="N44" i="34"/>
  <c r="O44" i="34" s="1"/>
  <c r="N43" i="34"/>
  <c r="O43" i="34"/>
  <c r="N42" i="34"/>
  <c r="O42" i="34" s="1"/>
  <c r="N41" i="34"/>
  <c r="O41" i="34" s="1"/>
  <c r="N40" i="34"/>
  <c r="O40" i="34"/>
  <c r="N39" i="34"/>
  <c r="O39" i="34"/>
  <c r="N38" i="34"/>
  <c r="O38" i="34" s="1"/>
  <c r="N37" i="34"/>
  <c r="O37" i="34"/>
  <c r="N36" i="34"/>
  <c r="O36" i="34" s="1"/>
  <c r="N35" i="34"/>
  <c r="O35" i="34" s="1"/>
  <c r="M34" i="34"/>
  <c r="L34" i="34"/>
  <c r="K34" i="34"/>
  <c r="J34" i="34"/>
  <c r="I34" i="34"/>
  <c r="H34" i="34"/>
  <c r="G34" i="34"/>
  <c r="F34" i="34"/>
  <c r="F63" i="34"/>
  <c r="E34" i="34"/>
  <c r="D34" i="34"/>
  <c r="N33" i="34"/>
  <c r="O33" i="34"/>
  <c r="N32" i="34"/>
  <c r="O32" i="34" s="1"/>
  <c r="N31" i="34"/>
  <c r="O31" i="34" s="1"/>
  <c r="N30" i="34"/>
  <c r="O30" i="34"/>
  <c r="N29" i="34"/>
  <c r="O29" i="34"/>
  <c r="N28" i="34"/>
  <c r="O28" i="34" s="1"/>
  <c r="N27" i="34"/>
  <c r="O27" i="34"/>
  <c r="N26" i="34"/>
  <c r="O26" i="34" s="1"/>
  <c r="N25" i="34"/>
  <c r="O25" i="34" s="1"/>
  <c r="M24" i="34"/>
  <c r="L24" i="34"/>
  <c r="K24" i="34"/>
  <c r="J24" i="34"/>
  <c r="I24" i="34"/>
  <c r="H24" i="34"/>
  <c r="G24" i="34"/>
  <c r="F24" i="34"/>
  <c r="E24" i="34"/>
  <c r="D24" i="34"/>
  <c r="N24" i="34" s="1"/>
  <c r="O24" i="34" s="1"/>
  <c r="N23" i="34"/>
  <c r="O23" i="34"/>
  <c r="N22" i="34"/>
  <c r="O22" i="34"/>
  <c r="N21" i="34"/>
  <c r="O21" i="34" s="1"/>
  <c r="N20" i="34"/>
  <c r="O20" i="34"/>
  <c r="N19" i="34"/>
  <c r="O19" i="34" s="1"/>
  <c r="N18" i="34"/>
  <c r="O18" i="34" s="1"/>
  <c r="N17" i="34"/>
  <c r="O17" i="34"/>
  <c r="M16" i="34"/>
  <c r="M63" i="34" s="1"/>
  <c r="L16" i="34"/>
  <c r="K16" i="34"/>
  <c r="J16" i="34"/>
  <c r="I16" i="34"/>
  <c r="H16" i="34"/>
  <c r="G16" i="34"/>
  <c r="F16" i="34"/>
  <c r="E16" i="34"/>
  <c r="N16" i="34" s="1"/>
  <c r="O16" i="34" s="1"/>
  <c r="D16" i="34"/>
  <c r="N15" i="34"/>
  <c r="O15" i="34"/>
  <c r="N14" i="34"/>
  <c r="O14" i="34" s="1"/>
  <c r="N13" i="34"/>
  <c r="O13" i="34" s="1"/>
  <c r="N12" i="34"/>
  <c r="O12" i="34"/>
  <c r="N11" i="34"/>
  <c r="O11" i="34"/>
  <c r="N10" i="34"/>
  <c r="O10" i="34" s="1"/>
  <c r="N9" i="34"/>
  <c r="O9" i="34"/>
  <c r="N8" i="34"/>
  <c r="O8" i="34" s="1"/>
  <c r="N7" i="34"/>
  <c r="O7" i="34" s="1"/>
  <c r="N6" i="34"/>
  <c r="O6" i="34"/>
  <c r="M5" i="34"/>
  <c r="L5" i="34"/>
  <c r="L63" i="34" s="1"/>
  <c r="K5" i="34"/>
  <c r="K63" i="34"/>
  <c r="J5" i="34"/>
  <c r="J63" i="34" s="1"/>
  <c r="I5" i="34"/>
  <c r="I63" i="34" s="1"/>
  <c r="H5" i="34"/>
  <c r="G5" i="34"/>
  <c r="G63" i="34" s="1"/>
  <c r="F5" i="34"/>
  <c r="E5" i="34"/>
  <c r="E63" i="34" s="1"/>
  <c r="D5" i="34"/>
  <c r="D63" i="34" s="1"/>
  <c r="N47" i="33"/>
  <c r="O47" i="33"/>
  <c r="N37" i="33"/>
  <c r="O37" i="33" s="1"/>
  <c r="N38" i="33"/>
  <c r="O38" i="33" s="1"/>
  <c r="N39" i="33"/>
  <c r="O39" i="33"/>
  <c r="N40" i="33"/>
  <c r="O40" i="33"/>
  <c r="N41" i="33"/>
  <c r="O41" i="33" s="1"/>
  <c r="N42" i="33"/>
  <c r="O42" i="33"/>
  <c r="N43" i="33"/>
  <c r="O43" i="33" s="1"/>
  <c r="N44" i="33"/>
  <c r="O44" i="33" s="1"/>
  <c r="N45" i="33"/>
  <c r="O45" i="33"/>
  <c r="N46" i="33"/>
  <c r="O46" i="33"/>
  <c r="N25" i="33"/>
  <c r="O25" i="33" s="1"/>
  <c r="N26" i="33"/>
  <c r="O26" i="33"/>
  <c r="N27" i="33"/>
  <c r="O27" i="33" s="1"/>
  <c r="N28" i="33"/>
  <c r="O28" i="33" s="1"/>
  <c r="N29" i="33"/>
  <c r="O29" i="33"/>
  <c r="N30" i="33"/>
  <c r="O30" i="33"/>
  <c r="N31" i="33"/>
  <c r="O31" i="33" s="1"/>
  <c r="N32" i="33"/>
  <c r="O32" i="33"/>
  <c r="N33" i="33"/>
  <c r="O33" i="33" s="1"/>
  <c r="N34" i="33"/>
  <c r="O34" i="33" s="1"/>
  <c r="N35" i="33"/>
  <c r="O35" i="33"/>
  <c r="N9" i="33"/>
  <c r="O9" i="33"/>
  <c r="N10" i="33"/>
  <c r="O10" i="33" s="1"/>
  <c r="E36" i="33"/>
  <c r="F36" i="33"/>
  <c r="G36" i="33"/>
  <c r="H36" i="33"/>
  <c r="I36" i="33"/>
  <c r="J36" i="33"/>
  <c r="K36" i="33"/>
  <c r="L36" i="33"/>
  <c r="M36" i="33"/>
  <c r="D36" i="33"/>
  <c r="N36" i="33" s="1"/>
  <c r="O36" i="33" s="1"/>
  <c r="E24" i="33"/>
  <c r="F24" i="33"/>
  <c r="G24" i="33"/>
  <c r="N24" i="33" s="1"/>
  <c r="O24" i="33" s="1"/>
  <c r="H24" i="33"/>
  <c r="I24" i="33"/>
  <c r="J24" i="33"/>
  <c r="K24" i="33"/>
  <c r="L24" i="33"/>
  <c r="M24" i="33"/>
  <c r="D24" i="33"/>
  <c r="E16" i="33"/>
  <c r="E64" i="33" s="1"/>
  <c r="F16" i="33"/>
  <c r="G16" i="33"/>
  <c r="N16" i="33"/>
  <c r="O16" i="33"/>
  <c r="H16" i="33"/>
  <c r="I16" i="33"/>
  <c r="J16" i="33"/>
  <c r="K16" i="33"/>
  <c r="K64" i="33"/>
  <c r="L16" i="33"/>
  <c r="M16" i="33"/>
  <c r="M64" i="33" s="1"/>
  <c r="D16" i="33"/>
  <c r="E5" i="33"/>
  <c r="F5" i="33"/>
  <c r="F64" i="33" s="1"/>
  <c r="G5" i="33"/>
  <c r="G64" i="33" s="1"/>
  <c r="H5" i="33"/>
  <c r="H64" i="33" s="1"/>
  <c r="I5" i="33"/>
  <c r="I64" i="33" s="1"/>
  <c r="J5" i="33"/>
  <c r="J64" i="33" s="1"/>
  <c r="K5" i="33"/>
  <c r="L5" i="33"/>
  <c r="L64" i="33" s="1"/>
  <c r="M5" i="33"/>
  <c r="D5" i="33"/>
  <c r="N5" i="33" s="1"/>
  <c r="O5" i="33" s="1"/>
  <c r="E62" i="33"/>
  <c r="F62" i="33"/>
  <c r="G62" i="33"/>
  <c r="H62" i="33"/>
  <c r="I62" i="33"/>
  <c r="J62" i="33"/>
  <c r="K62" i="33"/>
  <c r="L62" i="33"/>
  <c r="M62" i="33"/>
  <c r="D62" i="33"/>
  <c r="N62" i="33" s="1"/>
  <c r="O62" i="33" s="1"/>
  <c r="N63" i="33"/>
  <c r="O63" i="33" s="1"/>
  <c r="N55" i="33"/>
  <c r="O55" i="33"/>
  <c r="N56" i="33"/>
  <c r="O56" i="33" s="1"/>
  <c r="N57" i="33"/>
  <c r="O57" i="33" s="1"/>
  <c r="N58" i="33"/>
  <c r="N59" i="33"/>
  <c r="O59" i="33" s="1"/>
  <c r="N60" i="33"/>
  <c r="O60" i="33"/>
  <c r="N61" i="33"/>
  <c r="O61" i="33" s="1"/>
  <c r="N54" i="33"/>
  <c r="O54" i="33"/>
  <c r="E53" i="33"/>
  <c r="F53" i="33"/>
  <c r="G53" i="33"/>
  <c r="H53" i="33"/>
  <c r="I53" i="33"/>
  <c r="J53" i="33"/>
  <c r="K53" i="33"/>
  <c r="L53" i="33"/>
  <c r="M53" i="33"/>
  <c r="D53" i="33"/>
  <c r="N53" i="33" s="1"/>
  <c r="O53" i="33" s="1"/>
  <c r="E48" i="33"/>
  <c r="F48" i="33"/>
  <c r="G48" i="33"/>
  <c r="H48" i="33"/>
  <c r="I48" i="33"/>
  <c r="J48" i="33"/>
  <c r="K48" i="33"/>
  <c r="L48" i="33"/>
  <c r="M48" i="33"/>
  <c r="D48" i="33"/>
  <c r="N48" i="33" s="1"/>
  <c r="O48" i="33" s="1"/>
  <c r="N49" i="33"/>
  <c r="O49" i="33" s="1"/>
  <c r="N50" i="33"/>
  <c r="O50" i="33" s="1"/>
  <c r="N51" i="33"/>
  <c r="O51" i="33"/>
  <c r="N52" i="33"/>
  <c r="O52" i="33"/>
  <c r="O58" i="33"/>
  <c r="N18" i="33"/>
  <c r="O18" i="33"/>
  <c r="N19" i="33"/>
  <c r="O19" i="33" s="1"/>
  <c r="N20" i="33"/>
  <c r="O20" i="33" s="1"/>
  <c r="N21" i="33"/>
  <c r="O21" i="33"/>
  <c r="N22" i="33"/>
  <c r="O22" i="33"/>
  <c r="N23" i="33"/>
  <c r="O23" i="33" s="1"/>
  <c r="N7" i="33"/>
  <c r="O7" i="33"/>
  <c r="N8" i="33"/>
  <c r="O8" i="33" s="1"/>
  <c r="N11" i="33"/>
  <c r="O11" i="33" s="1"/>
  <c r="N12" i="33"/>
  <c r="O12" i="33"/>
  <c r="N13" i="33"/>
  <c r="O13" i="33"/>
  <c r="N14" i="33"/>
  <c r="O14" i="33" s="1"/>
  <c r="N15" i="33"/>
  <c r="O15" i="33"/>
  <c r="N6" i="33"/>
  <c r="O6" i="33" s="1"/>
  <c r="N17" i="33"/>
  <c r="O17" i="33" s="1"/>
  <c r="J62" i="35"/>
  <c r="F62" i="35"/>
  <c r="F61" i="36"/>
  <c r="N16" i="36"/>
  <c r="O16" i="36"/>
  <c r="L61" i="36"/>
  <c r="E63" i="37"/>
  <c r="N16" i="37"/>
  <c r="O16" i="37" s="1"/>
  <c r="G63" i="37"/>
  <c r="K63" i="37"/>
  <c r="N49" i="37"/>
  <c r="O49" i="37"/>
  <c r="I63" i="37"/>
  <c r="F60" i="38"/>
  <c r="I60" i="38"/>
  <c r="M60" i="38"/>
  <c r="J60" i="38"/>
  <c r="N32" i="38"/>
  <c r="O32" i="38" s="1"/>
  <c r="N58" i="38"/>
  <c r="O58" i="38" s="1"/>
  <c r="G60" i="38"/>
  <c r="N16" i="38"/>
  <c r="O16" i="38"/>
  <c r="N49" i="38"/>
  <c r="O49" i="38" s="1"/>
  <c r="N5" i="38"/>
  <c r="O5" i="38" s="1"/>
  <c r="E61" i="36"/>
  <c r="G61" i="36"/>
  <c r="N57" i="39"/>
  <c r="O57" i="39"/>
  <c r="K59" i="39"/>
  <c r="M59" i="39"/>
  <c r="H59" i="39"/>
  <c r="L59" i="39"/>
  <c r="N23" i="39"/>
  <c r="O23" i="39"/>
  <c r="N43" i="39"/>
  <c r="O43" i="39"/>
  <c r="I59" i="39"/>
  <c r="N48" i="39"/>
  <c r="O48" i="39" s="1"/>
  <c r="N5" i="39"/>
  <c r="O5" i="39"/>
  <c r="N44" i="38"/>
  <c r="O44" i="38"/>
  <c r="D60" i="38"/>
  <c r="N60" i="38" s="1"/>
  <c r="O60" i="38" s="1"/>
  <c r="N5" i="36"/>
  <c r="O5" i="36"/>
  <c r="N34" i="34"/>
  <c r="O34" i="34" s="1"/>
  <c r="J60" i="40"/>
  <c r="I60" i="40"/>
  <c r="F60" i="40"/>
  <c r="G60" i="40"/>
  <c r="E60" i="40"/>
  <c r="H60" i="40"/>
  <c r="N16" i="40"/>
  <c r="O16" i="40" s="1"/>
  <c r="N32" i="40"/>
  <c r="O32" i="40"/>
  <c r="L60" i="40"/>
  <c r="N49" i="40"/>
  <c r="O49" i="40"/>
  <c r="N23" i="40"/>
  <c r="O23" i="40"/>
  <c r="D60" i="40"/>
  <c r="N60" i="40" s="1"/>
  <c r="O60" i="40" s="1"/>
  <c r="N5" i="40"/>
  <c r="O5" i="40" s="1"/>
  <c r="F62" i="41"/>
  <c r="K62" i="41"/>
  <c r="L62" i="41"/>
  <c r="N60" i="41"/>
  <c r="O60" i="41"/>
  <c r="N16" i="41"/>
  <c r="O16" i="41" s="1"/>
  <c r="G62" i="41"/>
  <c r="N45" i="41"/>
  <c r="O45" i="41"/>
  <c r="J62" i="41"/>
  <c r="N50" i="41"/>
  <c r="O50" i="41" s="1"/>
  <c r="H62" i="41"/>
  <c r="E62" i="41"/>
  <c r="N33" i="41"/>
  <c r="O33" i="41"/>
  <c r="D62" i="41"/>
  <c r="L61" i="42"/>
  <c r="M61" i="42"/>
  <c r="G61" i="42"/>
  <c r="F61" i="42"/>
  <c r="N49" i="42"/>
  <c r="O49" i="42" s="1"/>
  <c r="H61" i="42"/>
  <c r="N32" i="42"/>
  <c r="O32" i="42"/>
  <c r="N23" i="42"/>
  <c r="O23" i="42" s="1"/>
  <c r="D61" i="42"/>
  <c r="E61" i="42"/>
  <c r="N16" i="42"/>
  <c r="O16" i="42"/>
  <c r="N5" i="42"/>
  <c r="O5" i="42"/>
  <c r="L60" i="43"/>
  <c r="M60" i="43"/>
  <c r="K60" i="43"/>
  <c r="N16" i="43"/>
  <c r="O16" i="43" s="1"/>
  <c r="F60" i="43"/>
  <c r="G60" i="43"/>
  <c r="N44" i="43"/>
  <c r="O44" i="43" s="1"/>
  <c r="J60" i="43"/>
  <c r="N58" i="43"/>
  <c r="O58" i="43"/>
  <c r="N49" i="43"/>
  <c r="O49" i="43"/>
  <c r="E60" i="43"/>
  <c r="N32" i="43"/>
  <c r="O32" i="43"/>
  <c r="D60" i="43"/>
  <c r="M62" i="44"/>
  <c r="J62" i="44"/>
  <c r="N59" i="44"/>
  <c r="O59" i="44" s="1"/>
  <c r="N45" i="44"/>
  <c r="O45" i="44"/>
  <c r="K62" i="44"/>
  <c r="L62" i="44"/>
  <c r="G62" i="44"/>
  <c r="N50" i="44"/>
  <c r="O50" i="44" s="1"/>
  <c r="I62" i="44"/>
  <c r="N23" i="44"/>
  <c r="O23" i="44" s="1"/>
  <c r="N5" i="44"/>
  <c r="O5" i="44"/>
  <c r="M65" i="45"/>
  <c r="L65" i="45"/>
  <c r="N17" i="45"/>
  <c r="O17" i="45"/>
  <c r="N5" i="45"/>
  <c r="O5" i="45"/>
  <c r="K65" i="45"/>
  <c r="I65" i="45"/>
  <c r="N47" i="45"/>
  <c r="O47" i="45"/>
  <c r="J65" i="45"/>
  <c r="N62" i="45"/>
  <c r="O62" i="45"/>
  <c r="N52" i="45"/>
  <c r="O52" i="45"/>
  <c r="H65" i="45"/>
  <c r="G65" i="45"/>
  <c r="N35" i="45"/>
  <c r="O35" i="45"/>
  <c r="N24" i="45"/>
  <c r="O24" i="45"/>
  <c r="D65" i="45"/>
  <c r="O48" i="46"/>
  <c r="P48" i="46"/>
  <c r="O43" i="46"/>
  <c r="P43" i="46" s="1"/>
  <c r="O32" i="46"/>
  <c r="P32" i="46"/>
  <c r="I61" i="46"/>
  <c r="O24" i="46"/>
  <c r="P24" i="46"/>
  <c r="J61" i="46"/>
  <c r="L61" i="46"/>
  <c r="K61" i="46"/>
  <c r="N61" i="46"/>
  <c r="D61" i="46"/>
  <c r="E61" i="46"/>
  <c r="O5" i="46"/>
  <c r="P5" i="46"/>
  <c r="O60" i="47"/>
  <c r="P60" i="47" s="1"/>
  <c r="O50" i="47"/>
  <c r="P50" i="47"/>
  <c r="O45" i="47"/>
  <c r="P45" i="47"/>
  <c r="O24" i="47"/>
  <c r="P24" i="47"/>
  <c r="E65" i="47"/>
  <c r="G65" i="47"/>
  <c r="H65" i="47"/>
  <c r="K65" i="47"/>
  <c r="F65" i="47"/>
  <c r="J65" i="47"/>
  <c r="N65" i="47"/>
  <c r="O5" i="47"/>
  <c r="P5" i="47" s="1"/>
  <c r="D65" i="47"/>
  <c r="O62" i="48" l="1"/>
  <c r="P62" i="48" s="1"/>
  <c r="N63" i="34"/>
  <c r="O63" i="34" s="1"/>
  <c r="N61" i="42"/>
  <c r="O61" i="42" s="1"/>
  <c r="I65" i="47"/>
  <c r="O65" i="47" s="1"/>
  <c r="P65" i="47" s="1"/>
  <c r="N45" i="35"/>
  <c r="O45" i="35" s="1"/>
  <c r="N59" i="36"/>
  <c r="O59" i="36" s="1"/>
  <c r="E62" i="44"/>
  <c r="N62" i="44" s="1"/>
  <c r="O62" i="44" s="1"/>
  <c r="I61" i="42"/>
  <c r="M62" i="41"/>
  <c r="N58" i="40"/>
  <c r="O58" i="40" s="1"/>
  <c r="N5" i="37"/>
  <c r="O5" i="37" s="1"/>
  <c r="I62" i="35"/>
  <c r="N62" i="35" s="1"/>
  <c r="O62" i="35" s="1"/>
  <c r="M61" i="46"/>
  <c r="O61" i="46" s="1"/>
  <c r="P61" i="46" s="1"/>
  <c r="N44" i="40"/>
  <c r="O44" i="40" s="1"/>
  <c r="I62" i="41"/>
  <c r="N62" i="41" s="1"/>
  <c r="O62" i="41" s="1"/>
  <c r="D59" i="39"/>
  <c r="N59" i="39" s="1"/>
  <c r="O59" i="39" s="1"/>
  <c r="K62" i="35"/>
  <c r="I61" i="36"/>
  <c r="N61" i="36" s="1"/>
  <c r="O61" i="36" s="1"/>
  <c r="N32" i="37"/>
  <c r="O32" i="37" s="1"/>
  <c r="N50" i="36"/>
  <c r="O50" i="36" s="1"/>
  <c r="D64" i="33"/>
  <c r="N64" i="33" s="1"/>
  <c r="O64" i="33" s="1"/>
  <c r="O17" i="46"/>
  <c r="P17" i="46" s="1"/>
  <c r="N45" i="36"/>
  <c r="O45" i="36" s="1"/>
  <c r="O17" i="47"/>
  <c r="P17" i="47" s="1"/>
  <c r="K61" i="36"/>
  <c r="N5" i="34"/>
  <c r="O5" i="34" s="1"/>
  <c r="N24" i="35"/>
  <c r="O24" i="35" s="1"/>
  <c r="N33" i="35"/>
  <c r="O33" i="35" s="1"/>
  <c r="N23" i="43"/>
  <c r="O23" i="43" s="1"/>
  <c r="L63" i="37"/>
  <c r="N63" i="37" s="1"/>
  <c r="O63" i="37" s="1"/>
</calcChain>
</file>

<file path=xl/sharedStrings.xml><?xml version="1.0" encoding="utf-8"?>
<sst xmlns="http://schemas.openxmlformats.org/spreadsheetml/2006/main" count="1249" uniqueCount="149">
  <si>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</si>
  <si>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</si>
  <si>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</si>
  <si>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</si>
  <si>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</si>
  <si>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</si>
  <si>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</si>
  <si>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</si>
  <si>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</si>
  <si>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</si>
  <si>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</si>
  <si>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First Local Option Fuel Tax (1 to 6 Cents)</t>
  </si>
  <si>
    <t>Utility Service Tax - Electricity</t>
  </si>
  <si>
    <t>Utility Service Tax - Water</t>
  </si>
  <si>
    <t>Utility Service Tax - Telecommunications</t>
  </si>
  <si>
    <t>Utility Service Tax - Gas</t>
  </si>
  <si>
    <t>Local Business Tax</t>
  </si>
  <si>
    <t>Permits, Fees, and Special Assessments</t>
  </si>
  <si>
    <t>Franchise Fee - Electricity</t>
  </si>
  <si>
    <t>Franchise Fee - Water</t>
  </si>
  <si>
    <t>Franchise Fee - Gas</t>
  </si>
  <si>
    <t>Impact Fees - Commercial - Culture / Recreation</t>
  </si>
  <si>
    <t>Special Assessments - Capital Improvement</t>
  </si>
  <si>
    <t>Other Permits, Fees, and Special Assessments</t>
  </si>
  <si>
    <t>Intergovernmental Revenue</t>
  </si>
  <si>
    <t>Federal Grant - Culture / Recreation</t>
  </si>
  <si>
    <t>Federal Grant - Other Federal Grants</t>
  </si>
  <si>
    <t>State Grant - Physical Environment - Water Supply System</t>
  </si>
  <si>
    <t>State Grant - Culture / Recreation</t>
  </si>
  <si>
    <t>State Shared Revenues - General Gov't - Revenue Sharing Proceeds</t>
  </si>
  <si>
    <t>State Shared Revenues - General Gov't - Alcoholic Beverage License Tax</t>
  </si>
  <si>
    <t>State Shared Revenues - General Gov't - Local Gov't Half-Cent Sales Tax</t>
  </si>
  <si>
    <t>State Shared Revenues - Transportation - Other Transportation</t>
  </si>
  <si>
    <t>Grants from Other Local Units - Public Safety</t>
  </si>
  <si>
    <t>Grants from Other Local Units - Culture / Recreation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</si>
  <si>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</si>
  <si>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</si>
  <si>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</si>
  <si>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</si>
  <si>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</si>
  <si>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</si>
  <si>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</si>
  <si>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</si>
  <si>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Other General Gov't Charges and Fees</t>
  </si>
  <si>
    <t>Public Safety - Law Enforcement Services</t>
  </si>
  <si>
    <t>Public Safety - Protective Inspection Fees</t>
  </si>
  <si>
    <t>Public Safety - Ambulance Fees</t>
  </si>
  <si>
    <t>Public Safety - Other Public Safety Charges and Fees</t>
  </si>
  <si>
    <t>Physical Environment - Garbage / Solid Waste</t>
  </si>
  <si>
    <t>Culture / Recreation - Libraries</t>
  </si>
  <si>
    <t>Culture / Recreation - Parks and Recreation</t>
  </si>
  <si>
    <t>Culture / Recreation - Special Events</t>
  </si>
  <si>
    <t>Culture / Recreation - Special Recreation Facilities</t>
  </si>
  <si>
    <t>Culture / Recreation - Other Culture / Recreation Charges</t>
  </si>
  <si>
    <t>Total - All Account Codes</t>
  </si>
  <si>
    <t>Local Fiscal Year Ended September 30, 2009</t>
  </si>
  <si>
    <t>Fines - Library</t>
  </si>
  <si>
    <t>Fines - Local Ordinance Violations</t>
  </si>
  <si>
    <t>Other Judgments, Fines, and Forfeits</t>
  </si>
  <si>
    <t>Judgments and Fines - Other Court-Ordered</t>
  </si>
  <si>
    <t>Interest and Other Earnings - Interest</t>
  </si>
  <si>
    <t>Interest and Other Earnings - Net Increase (Decrease) in Fair Value of Investments</t>
  </si>
  <si>
    <t>Rents and Royalties</t>
  </si>
  <si>
    <t>Disposition of Fixed Assets</t>
  </si>
  <si>
    <t>Sale of Surplus Materials and Scrap</t>
  </si>
  <si>
    <t>Contributions and Donations from Private Sources</t>
  </si>
  <si>
    <t>Pension Fund Contributions</t>
  </si>
  <si>
    <t>Other Miscellaneous Revenues - Other</t>
  </si>
  <si>
    <t>Non-Operating - Inter-Fund Group Transfers In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</si>
  <si>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</si>
  <si>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</si>
  <si>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</si>
  <si>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</si>
  <si>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</si>
  <si>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</si>
  <si>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</si>
  <si>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Insurance Premium Tax for Firefighters' Pension</t>
  </si>
  <si>
    <t>Casualty Insurance Premium Tax for Police Officers' Retirement</t>
  </si>
  <si>
    <t>North Palm Beach Revenues Reported by Account Code and Fund Type</t>
  </si>
  <si>
    <t>Local Fiscal Year Ended September 30, 2010</t>
  </si>
  <si>
    <t>Fire Insurance Premium Tax for Firefighters' Pension</t>
  </si>
  <si>
    <t>Federal Grant - Public Safety</t>
  </si>
  <si>
    <t>Interest and Other Earnings - Dividends</t>
  </si>
  <si>
    <t>2010 Municipal Census Population:</t>
  </si>
  <si>
    <t>Local Fiscal Year Ended September 30, 2011</t>
  </si>
  <si>
    <t>Communications Services Taxes</t>
  </si>
  <si>
    <t>2011 Municipal Population:</t>
  </si>
  <si>
    <t>Compiled from data obtained from the Florida Department of Financial Services, Division of Accounting and Auditing, Bureau of Local Government.</t>
  </si>
  <si>
    <t>Local Fiscal Year Ended September 30, 2012</t>
  </si>
  <si>
    <t>2012 Municipal Population:</t>
  </si>
  <si>
    <t>Local Fiscal Year Ended September 30, 2008</t>
  </si>
  <si>
    <t>Permits and Franchise Fees</t>
  </si>
  <si>
    <t>Other Permits and Fees</t>
  </si>
  <si>
    <t>Grants from Other Local Units - Physical Environment</t>
  </si>
  <si>
    <t>Impact Fees - Culture / Recreation</t>
  </si>
  <si>
    <t>2008 Municipal Population:</t>
  </si>
  <si>
    <t>Local Fiscal Year Ended September 30, 2013</t>
  </si>
  <si>
    <t>Insurance Premium Tax for Police Officers' Retirement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</si>
  <si>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</si>
  <si>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</si>
  <si>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</si>
  <si>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Alcoholic Beverage License Tax</t>
  </si>
  <si>
    <t>State Shared Revenues - General Government - Local Government Half-Cent Sales Tax</t>
  </si>
  <si>
    <t>General Government - Other General Government Charges and Fees</t>
  </si>
  <si>
    <t>Court-Ordered Judgments and Fines - Other Court-Ordered</t>
  </si>
  <si>
    <t>Sales - Sale of Surplus Materials and Scrap</t>
  </si>
  <si>
    <t>2013 Municipal Population:</t>
  </si>
  <si>
    <t>Local Fiscal Year Ended September 30, 2014</t>
  </si>
  <si>
    <t>2014 Municipal Population:</t>
  </si>
  <si>
    <t>Local Fiscal Year Ended September 30, 2015</t>
  </si>
  <si>
    <t>2015 Municipal Population:</t>
  </si>
  <si>
    <t>Local Fiscal Year Ended September 30, 2016</t>
  </si>
  <si>
    <t>Sales - Disposition of Fixed Assets</t>
  </si>
  <si>
    <t>2016 Municipal Population:</t>
  </si>
  <si>
    <t>Local Fiscal Year Ended September 30, 2017</t>
  </si>
  <si>
    <t>Proceeds - Debt Proceeds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</si>
  <si>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</si>
  <si>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</si>
  <si>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</si>
  <si>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</si>
  <si>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</si>
  <si>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</si>
  <si>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Second Local Option Fuel Tax (1 to 5 Cents)</t>
  </si>
  <si>
    <t>Discretionary Sales Surtaxes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</si>
  <si>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</si>
  <si>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</si>
  <si>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</si>
  <si>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</si>
  <si>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</si>
  <si>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</si>
  <si>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</si>
  <si>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Second Local Option Fuel Tax (1 to 5 Cents Local Option Fuel Tax) - Municipal Proceeds</t>
  </si>
  <si>
    <t>Local Government Infrastructure Surtax</t>
  </si>
  <si>
    <t>State Communications Services Taxes</t>
  </si>
  <si>
    <t>Building Permits (Buildling Permit Fees)</t>
  </si>
  <si>
    <t>Permits - Other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</si>
  <si>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</si>
  <si>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</si>
  <si>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</si>
  <si>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Court-Ordered Judgments and Fines - Other</t>
  </si>
  <si>
    <t>2021 Municipal Population:</t>
  </si>
  <si>
    <t>Local Fiscal Year Ended September 30, 2022</t>
  </si>
  <si>
    <t>Special Assessments - Charges for Public Services</t>
  </si>
  <si>
    <t>Proprietary Non-Operating Sources - Capital Contributions from State Government</t>
  </si>
  <si>
    <t>Proprietary Non-Operating Sources - Capital Contributions from Other Public Source</t>
  </si>
  <si>
    <t>2022 Municipal Population:</t>
  </si>
  <si>
    <t>Local Fiscal Year Ended September 30, 2023</t>
  </si>
  <si>
    <t>2023 Municipal Population:</t>
  </si>
  <si>
    <t>Proceeds - Leases - Financial Agreements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</si>
</sst>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66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78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146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69</v>
      </c>
      <c r="B3" s="62"/>
      <c r="C3" s="63"/>
      <c r="D3" s="67" t="s">
        <v>36</v>
      </c>
      <c r="E3" s="68"/>
      <c r="F3" s="68"/>
      <c r="G3" s="68"/>
      <c r="H3" s="69"/>
      <c r="I3" s="67" t="s">
        <v>37</v>
      </c>
      <c r="J3" s="69"/>
      <c r="K3" s="67" t="s">
        <v>39</v>
      </c>
      <c r="L3" s="68"/>
      <c r="M3" s="69"/>
      <c r="N3" s="36"/>
      <c r="O3" s="37"/>
      <c r="P3" s="70" t="s">
        <v>126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70</v>
      </c>
      <c r="F4" s="34" t="s">
        <v>71</v>
      </c>
      <c r="G4" s="34" t="s">
        <v>72</v>
      </c>
      <c r="H4" s="34" t="s">
        <v>5</v>
      </c>
      <c r="I4" s="34" t="s">
        <v>6</v>
      </c>
      <c r="J4" s="35" t="s">
        <v>73</v>
      </c>
      <c r="K4" s="35" t="s">
        <v>7</v>
      </c>
      <c r="L4" s="35" t="s">
        <v>8</v>
      </c>
      <c r="M4" s="35" t="s">
        <v>127</v>
      </c>
      <c r="N4" s="35" t="s">
        <v>9</v>
      </c>
      <c r="O4" s="35" t="s">
        <v>128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129</v>
      </c>
      <c r="B5" s="26"/>
      <c r="C5" s="26"/>
      <c r="D5" s="27">
        <f t="shared" ref="D5:N5" si="0">SUM(D6:D16)</f>
        <v>23607542</v>
      </c>
      <c r="E5" s="27">
        <f t="shared" si="0"/>
        <v>1760637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25368179</v>
      </c>
      <c r="P5" s="33">
        <f t="shared" ref="P5:P36" si="1">(O5/P$64)</f>
        <v>1929.8728794218334</v>
      </c>
      <c r="Q5" s="6"/>
    </row>
    <row r="6" spans="1:134">
      <c r="A6" s="12"/>
      <c r="B6" s="25">
        <v>311</v>
      </c>
      <c r="C6" s="20" t="s">
        <v>2</v>
      </c>
      <c r="D6" s="46">
        <v>20000861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20000861</v>
      </c>
      <c r="P6" s="47">
        <f t="shared" si="1"/>
        <v>1521.5565614302016</v>
      </c>
      <c r="Q6" s="9"/>
    </row>
    <row r="7" spans="1:134">
      <c r="A7" s="12"/>
      <c r="B7" s="25">
        <v>312.41000000000003</v>
      </c>
      <c r="C7" s="20" t="s">
        <v>130</v>
      </c>
      <c r="D7" s="46">
        <v>210260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6" si="2">SUM(D7:N7)</f>
        <v>210260</v>
      </c>
      <c r="P7" s="47">
        <f t="shared" si="1"/>
        <v>15.99543552681628</v>
      </c>
      <c r="Q7" s="9"/>
    </row>
    <row r="8" spans="1:134">
      <c r="A8" s="12"/>
      <c r="B8" s="25">
        <v>312.43</v>
      </c>
      <c r="C8" s="20" t="s">
        <v>131</v>
      </c>
      <c r="D8" s="46">
        <v>95634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95634</v>
      </c>
      <c r="P8" s="47">
        <f t="shared" si="1"/>
        <v>7.275313807531381</v>
      </c>
      <c r="Q8" s="9"/>
    </row>
    <row r="9" spans="1:134">
      <c r="A9" s="12"/>
      <c r="B9" s="25">
        <v>312.51</v>
      </c>
      <c r="C9" s="20" t="s">
        <v>76</v>
      </c>
      <c r="D9" s="46">
        <v>0</v>
      </c>
      <c r="E9" s="46">
        <v>288838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288838</v>
      </c>
      <c r="P9" s="47">
        <f t="shared" si="1"/>
        <v>21.973221757322175</v>
      </c>
      <c r="Q9" s="9"/>
    </row>
    <row r="10" spans="1:134">
      <c r="A10" s="12"/>
      <c r="B10" s="25">
        <v>312.52</v>
      </c>
      <c r="C10" s="20" t="s">
        <v>97</v>
      </c>
      <c r="D10" s="46">
        <v>0</v>
      </c>
      <c r="E10" s="46">
        <v>184055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184055</v>
      </c>
      <c r="P10" s="47">
        <f t="shared" si="1"/>
        <v>14.00190186382655</v>
      </c>
      <c r="Q10" s="9"/>
    </row>
    <row r="11" spans="1:134">
      <c r="A11" s="12"/>
      <c r="B11" s="25">
        <v>312.63</v>
      </c>
      <c r="C11" s="20" t="s">
        <v>132</v>
      </c>
      <c r="D11" s="46">
        <v>0</v>
      </c>
      <c r="E11" s="46">
        <v>1287744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1287744</v>
      </c>
      <c r="P11" s="47">
        <f t="shared" si="1"/>
        <v>97.964549258273109</v>
      </c>
      <c r="Q11" s="9"/>
    </row>
    <row r="12" spans="1:134">
      <c r="A12" s="12"/>
      <c r="B12" s="25">
        <v>314.10000000000002</v>
      </c>
      <c r="C12" s="20" t="s">
        <v>12</v>
      </c>
      <c r="D12" s="46">
        <v>1620906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1620906</v>
      </c>
      <c r="P12" s="47">
        <f t="shared" si="1"/>
        <v>123.30969950551541</v>
      </c>
      <c r="Q12" s="9"/>
    </row>
    <row r="13" spans="1:134">
      <c r="A13" s="12"/>
      <c r="B13" s="25">
        <v>314.3</v>
      </c>
      <c r="C13" s="20" t="s">
        <v>13</v>
      </c>
      <c r="D13" s="46">
        <v>540114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540114</v>
      </c>
      <c r="P13" s="47">
        <f t="shared" si="1"/>
        <v>41.088931152529476</v>
      </c>
      <c r="Q13" s="9"/>
    </row>
    <row r="14" spans="1:134">
      <c r="A14" s="12"/>
      <c r="B14" s="25">
        <v>314.39999999999998</v>
      </c>
      <c r="C14" s="20" t="s">
        <v>15</v>
      </c>
      <c r="D14" s="46">
        <v>99491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99491</v>
      </c>
      <c r="P14" s="47">
        <f t="shared" si="1"/>
        <v>7.5687333586915173</v>
      </c>
      <c r="Q14" s="9"/>
    </row>
    <row r="15" spans="1:134">
      <c r="A15" s="12"/>
      <c r="B15" s="25">
        <v>315.10000000000002</v>
      </c>
      <c r="C15" s="20" t="s">
        <v>133</v>
      </c>
      <c r="D15" s="46">
        <v>740470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2"/>
        <v>740470</v>
      </c>
      <c r="P15" s="47">
        <f t="shared" si="1"/>
        <v>56.3309243058197</v>
      </c>
      <c r="Q15" s="9"/>
    </row>
    <row r="16" spans="1:134">
      <c r="A16" s="12"/>
      <c r="B16" s="25">
        <v>316</v>
      </c>
      <c r="C16" s="20" t="s">
        <v>99</v>
      </c>
      <c r="D16" s="46">
        <v>299806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2"/>
        <v>299806</v>
      </c>
      <c r="P16" s="47">
        <f t="shared" si="1"/>
        <v>22.807607455306201</v>
      </c>
      <c r="Q16" s="9"/>
    </row>
    <row r="17" spans="1:17" ht="15.75">
      <c r="A17" s="29" t="s">
        <v>17</v>
      </c>
      <c r="B17" s="30"/>
      <c r="C17" s="31"/>
      <c r="D17" s="32">
        <f t="shared" ref="D17:N17" si="3">SUM(D18:D24)</f>
        <v>3342130</v>
      </c>
      <c r="E17" s="32">
        <f t="shared" si="3"/>
        <v>0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484614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32">
        <f t="shared" si="3"/>
        <v>0</v>
      </c>
      <c r="O17" s="44">
        <f>SUM(D17:N17)</f>
        <v>3826744</v>
      </c>
      <c r="P17" s="45">
        <f t="shared" si="1"/>
        <v>291.11783948269306</v>
      </c>
      <c r="Q17" s="10"/>
    </row>
    <row r="18" spans="1:17">
      <c r="A18" s="12"/>
      <c r="B18" s="25">
        <v>322</v>
      </c>
      <c r="C18" s="20" t="s">
        <v>134</v>
      </c>
      <c r="D18" s="46">
        <v>1368630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>SUM(D18:N18)</f>
        <v>1368630</v>
      </c>
      <c r="P18" s="47">
        <f t="shared" si="1"/>
        <v>104.11791555724611</v>
      </c>
      <c r="Q18" s="9"/>
    </row>
    <row r="19" spans="1:17">
      <c r="A19" s="12"/>
      <c r="B19" s="25">
        <v>322.89999999999998</v>
      </c>
      <c r="C19" s="20" t="s">
        <v>135</v>
      </c>
      <c r="D19" s="46">
        <v>318307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:O24" si="4">SUM(D19:N19)</f>
        <v>318307</v>
      </c>
      <c r="P19" s="47">
        <f t="shared" si="1"/>
        <v>24.215062761506275</v>
      </c>
      <c r="Q19" s="9"/>
    </row>
    <row r="20" spans="1:17">
      <c r="A20" s="12"/>
      <c r="B20" s="25">
        <v>323.10000000000002</v>
      </c>
      <c r="C20" s="20" t="s">
        <v>18</v>
      </c>
      <c r="D20" s="46">
        <v>1224044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1224044</v>
      </c>
      <c r="P20" s="47">
        <f t="shared" si="1"/>
        <v>93.118600228223656</v>
      </c>
      <c r="Q20" s="9"/>
    </row>
    <row r="21" spans="1:17">
      <c r="A21" s="12"/>
      <c r="B21" s="25">
        <v>323.3</v>
      </c>
      <c r="C21" s="20" t="s">
        <v>19</v>
      </c>
      <c r="D21" s="46">
        <v>384195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384195</v>
      </c>
      <c r="P21" s="47">
        <f t="shared" si="1"/>
        <v>29.227462913655383</v>
      </c>
      <c r="Q21" s="9"/>
    </row>
    <row r="22" spans="1:17">
      <c r="A22" s="12"/>
      <c r="B22" s="25">
        <v>323.39999999999998</v>
      </c>
      <c r="C22" s="20" t="s">
        <v>20</v>
      </c>
      <c r="D22" s="46">
        <v>46294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46294</v>
      </c>
      <c r="P22" s="47">
        <f t="shared" si="1"/>
        <v>3.5217953594522631</v>
      </c>
      <c r="Q22" s="9"/>
    </row>
    <row r="23" spans="1:17">
      <c r="A23" s="12"/>
      <c r="B23" s="25">
        <v>325.10000000000002</v>
      </c>
      <c r="C23" s="20" t="s">
        <v>22</v>
      </c>
      <c r="D23" s="46">
        <v>660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660</v>
      </c>
      <c r="P23" s="47">
        <f t="shared" si="1"/>
        <v>5.0209205020920501E-2</v>
      </c>
      <c r="Q23" s="9"/>
    </row>
    <row r="24" spans="1:17">
      <c r="A24" s="12"/>
      <c r="B24" s="25">
        <v>325.2</v>
      </c>
      <c r="C24" s="20" t="s">
        <v>142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484614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484614</v>
      </c>
      <c r="P24" s="47">
        <f t="shared" si="1"/>
        <v>36.866793457588436</v>
      </c>
      <c r="Q24" s="9"/>
    </row>
    <row r="25" spans="1:17" ht="15.75">
      <c r="A25" s="29" t="s">
        <v>136</v>
      </c>
      <c r="B25" s="30"/>
      <c r="C25" s="31"/>
      <c r="D25" s="32">
        <f t="shared" ref="D25:N25" si="5">SUM(D26:D33)</f>
        <v>2066901</v>
      </c>
      <c r="E25" s="32">
        <f t="shared" si="5"/>
        <v>3703</v>
      </c>
      <c r="F25" s="32">
        <f t="shared" si="5"/>
        <v>0</v>
      </c>
      <c r="G25" s="32">
        <f t="shared" si="5"/>
        <v>7802</v>
      </c>
      <c r="H25" s="32">
        <f t="shared" si="5"/>
        <v>0</v>
      </c>
      <c r="I25" s="32">
        <f t="shared" si="5"/>
        <v>0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32">
        <f t="shared" si="5"/>
        <v>0</v>
      </c>
      <c r="O25" s="44">
        <f>SUM(D25:N25)</f>
        <v>2078406</v>
      </c>
      <c r="P25" s="45">
        <f t="shared" si="1"/>
        <v>158.11380753138076</v>
      </c>
      <c r="Q25" s="10"/>
    </row>
    <row r="26" spans="1:17">
      <c r="A26" s="12"/>
      <c r="B26" s="25">
        <v>331.2</v>
      </c>
      <c r="C26" s="20" t="s">
        <v>81</v>
      </c>
      <c r="D26" s="46">
        <v>0</v>
      </c>
      <c r="E26" s="46">
        <v>3703</v>
      </c>
      <c r="F26" s="46">
        <v>0</v>
      </c>
      <c r="G26" s="46">
        <v>7802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>SUM(D26:N26)</f>
        <v>11505</v>
      </c>
      <c r="P26" s="47">
        <f t="shared" si="1"/>
        <v>0.87523773297831875</v>
      </c>
      <c r="Q26" s="9"/>
    </row>
    <row r="27" spans="1:17">
      <c r="A27" s="12"/>
      <c r="B27" s="25">
        <v>331.9</v>
      </c>
      <c r="C27" s="20" t="s">
        <v>26</v>
      </c>
      <c r="D27" s="46">
        <v>78404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ref="O27:O31" si="6">SUM(D27:N27)</f>
        <v>78404</v>
      </c>
      <c r="P27" s="47">
        <f t="shared" si="1"/>
        <v>5.9645492582731077</v>
      </c>
      <c r="Q27" s="9"/>
    </row>
    <row r="28" spans="1:17">
      <c r="A28" s="12"/>
      <c r="B28" s="25">
        <v>334.7</v>
      </c>
      <c r="C28" s="20" t="s">
        <v>28</v>
      </c>
      <c r="D28" s="46">
        <v>15229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15229</v>
      </c>
      <c r="P28" s="47">
        <f t="shared" si="1"/>
        <v>1.1585393685812095</v>
      </c>
      <c r="Q28" s="9"/>
    </row>
    <row r="29" spans="1:17">
      <c r="A29" s="12"/>
      <c r="B29" s="25">
        <v>335.125</v>
      </c>
      <c r="C29" s="20" t="s">
        <v>137</v>
      </c>
      <c r="D29" s="46">
        <v>559138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559138</v>
      </c>
      <c r="P29" s="47">
        <f t="shared" si="1"/>
        <v>42.536173449980978</v>
      </c>
      <c r="Q29" s="9"/>
    </row>
    <row r="30" spans="1:17">
      <c r="A30" s="12"/>
      <c r="B30" s="25">
        <v>335.15</v>
      </c>
      <c r="C30" s="20" t="s">
        <v>101</v>
      </c>
      <c r="D30" s="46">
        <v>10724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10724</v>
      </c>
      <c r="P30" s="47">
        <f t="shared" si="1"/>
        <v>0.81582350703689621</v>
      </c>
      <c r="Q30" s="9"/>
    </row>
    <row r="31" spans="1:17">
      <c r="A31" s="12"/>
      <c r="B31" s="25">
        <v>335.18</v>
      </c>
      <c r="C31" s="20" t="s">
        <v>138</v>
      </c>
      <c r="D31" s="46">
        <v>1359118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1359118</v>
      </c>
      <c r="P31" s="47">
        <f t="shared" si="1"/>
        <v>103.39429440852035</v>
      </c>
      <c r="Q31" s="9"/>
    </row>
    <row r="32" spans="1:17">
      <c r="A32" s="12"/>
      <c r="B32" s="25">
        <v>335.48</v>
      </c>
      <c r="C32" s="20" t="s">
        <v>32</v>
      </c>
      <c r="D32" s="46">
        <v>13336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ref="O32" si="7">SUM(D32:N32)</f>
        <v>13336</v>
      </c>
      <c r="P32" s="47">
        <f t="shared" si="1"/>
        <v>1.0145302396348421</v>
      </c>
      <c r="Q32" s="9"/>
    </row>
    <row r="33" spans="1:17">
      <c r="A33" s="12"/>
      <c r="B33" s="25">
        <v>338</v>
      </c>
      <c r="C33" s="20" t="s">
        <v>35</v>
      </c>
      <c r="D33" s="46">
        <v>30952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>SUM(D33:N33)</f>
        <v>30952</v>
      </c>
      <c r="P33" s="47">
        <f t="shared" si="1"/>
        <v>2.3546595663750476</v>
      </c>
      <c r="Q33" s="9"/>
    </row>
    <row r="34" spans="1:17" ht="15.75">
      <c r="A34" s="29" t="s">
        <v>40</v>
      </c>
      <c r="B34" s="30"/>
      <c r="C34" s="31"/>
      <c r="D34" s="32">
        <f t="shared" ref="D34:N34" si="8">SUM(D35:D45)</f>
        <v>1683249</v>
      </c>
      <c r="E34" s="32">
        <f t="shared" si="8"/>
        <v>0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7375933</v>
      </c>
      <c r="J34" s="32">
        <f t="shared" si="8"/>
        <v>0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32">
        <f t="shared" si="8"/>
        <v>0</v>
      </c>
      <c r="O34" s="32">
        <f>SUM(D34:N34)</f>
        <v>9059182</v>
      </c>
      <c r="P34" s="45">
        <f t="shared" si="1"/>
        <v>689.17322175732215</v>
      </c>
      <c r="Q34" s="10"/>
    </row>
    <row r="35" spans="1:17">
      <c r="A35" s="12"/>
      <c r="B35" s="25">
        <v>341.9</v>
      </c>
      <c r="C35" s="20" t="s">
        <v>103</v>
      </c>
      <c r="D35" s="46">
        <v>38687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ref="O35:O45" si="9">SUM(D35:N35)</f>
        <v>38687</v>
      </c>
      <c r="P35" s="47">
        <f t="shared" si="1"/>
        <v>2.9430962343096234</v>
      </c>
      <c r="Q35" s="9"/>
    </row>
    <row r="36" spans="1:17">
      <c r="A36" s="12"/>
      <c r="B36" s="25">
        <v>342.1</v>
      </c>
      <c r="C36" s="20" t="s">
        <v>44</v>
      </c>
      <c r="D36" s="46">
        <v>1547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9"/>
        <v>1547</v>
      </c>
      <c r="P36" s="47">
        <f t="shared" si="1"/>
        <v>0.11768733358691517</v>
      </c>
      <c r="Q36" s="9"/>
    </row>
    <row r="37" spans="1:17">
      <c r="A37" s="12"/>
      <c r="B37" s="25">
        <v>342.5</v>
      </c>
      <c r="C37" s="20" t="s">
        <v>45</v>
      </c>
      <c r="D37" s="46">
        <v>144705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9"/>
        <v>144705</v>
      </c>
      <c r="P37" s="47">
        <f t="shared" ref="P37:P62" si="10">(O37/P$64)</f>
        <v>11.00836820083682</v>
      </c>
      <c r="Q37" s="9"/>
    </row>
    <row r="38" spans="1:17">
      <c r="A38" s="12"/>
      <c r="B38" s="25">
        <v>342.6</v>
      </c>
      <c r="C38" s="20" t="s">
        <v>46</v>
      </c>
      <c r="D38" s="46">
        <v>381323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9"/>
        <v>381323</v>
      </c>
      <c r="P38" s="47">
        <f t="shared" si="10"/>
        <v>29.008976797261315</v>
      </c>
      <c r="Q38" s="9"/>
    </row>
    <row r="39" spans="1:17">
      <c r="A39" s="12"/>
      <c r="B39" s="25">
        <v>342.9</v>
      </c>
      <c r="C39" s="20" t="s">
        <v>47</v>
      </c>
      <c r="D39" s="46">
        <v>16650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9"/>
        <v>16650</v>
      </c>
      <c r="P39" s="47">
        <f t="shared" si="10"/>
        <v>1.2666413084823127</v>
      </c>
      <c r="Q39" s="9"/>
    </row>
    <row r="40" spans="1:17">
      <c r="A40" s="12"/>
      <c r="B40" s="25">
        <v>343.4</v>
      </c>
      <c r="C40" s="20" t="s">
        <v>48</v>
      </c>
      <c r="D40" s="46">
        <v>484789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9"/>
        <v>484789</v>
      </c>
      <c r="P40" s="47">
        <f t="shared" si="10"/>
        <v>36.880106504374289</v>
      </c>
      <c r="Q40" s="9"/>
    </row>
    <row r="41" spans="1:17">
      <c r="A41" s="12"/>
      <c r="B41" s="25">
        <v>347.1</v>
      </c>
      <c r="C41" s="20" t="s">
        <v>49</v>
      </c>
      <c r="D41" s="46">
        <v>5312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9"/>
        <v>5312</v>
      </c>
      <c r="P41" s="47">
        <f t="shared" si="10"/>
        <v>0.40410802586534805</v>
      </c>
      <c r="Q41" s="9"/>
    </row>
    <row r="42" spans="1:17">
      <c r="A42" s="12"/>
      <c r="B42" s="25">
        <v>347.2</v>
      </c>
      <c r="C42" s="20" t="s">
        <v>50</v>
      </c>
      <c r="D42" s="46">
        <v>207050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9"/>
        <v>207050</v>
      </c>
      <c r="P42" s="47">
        <f t="shared" si="10"/>
        <v>15.751236211487258</v>
      </c>
      <c r="Q42" s="9"/>
    </row>
    <row r="43" spans="1:17">
      <c r="A43" s="12"/>
      <c r="B43" s="25">
        <v>347.4</v>
      </c>
      <c r="C43" s="20" t="s">
        <v>51</v>
      </c>
      <c r="D43" s="46">
        <v>17102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9"/>
        <v>17102</v>
      </c>
      <c r="P43" s="47">
        <f t="shared" si="10"/>
        <v>1.301027006466337</v>
      </c>
      <c r="Q43" s="9"/>
    </row>
    <row r="44" spans="1:17">
      <c r="A44" s="12"/>
      <c r="B44" s="25">
        <v>347.5</v>
      </c>
      <c r="C44" s="20" t="s">
        <v>52</v>
      </c>
      <c r="D44" s="46">
        <v>353085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9"/>
        <v>353085</v>
      </c>
      <c r="P44" s="47">
        <f t="shared" si="10"/>
        <v>26.86078356789654</v>
      </c>
      <c r="Q44" s="9"/>
    </row>
    <row r="45" spans="1:17">
      <c r="A45" s="12"/>
      <c r="B45" s="25">
        <v>347.9</v>
      </c>
      <c r="C45" s="20" t="s">
        <v>53</v>
      </c>
      <c r="D45" s="46">
        <v>32999</v>
      </c>
      <c r="E45" s="46">
        <v>0</v>
      </c>
      <c r="F45" s="46">
        <v>0</v>
      </c>
      <c r="G45" s="46">
        <v>0</v>
      </c>
      <c r="H45" s="46">
        <v>0</v>
      </c>
      <c r="I45" s="46">
        <v>7375933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9"/>
        <v>7408932</v>
      </c>
      <c r="P45" s="47">
        <f t="shared" si="10"/>
        <v>563.63119056675544</v>
      </c>
      <c r="Q45" s="9"/>
    </row>
    <row r="46" spans="1:17" ht="15.75">
      <c r="A46" s="29" t="s">
        <v>41</v>
      </c>
      <c r="B46" s="30"/>
      <c r="C46" s="31"/>
      <c r="D46" s="32">
        <f t="shared" ref="D46:N46" si="11">SUM(D47:D50)</f>
        <v>226173</v>
      </c>
      <c r="E46" s="32">
        <f t="shared" si="11"/>
        <v>0</v>
      </c>
      <c r="F46" s="32">
        <f t="shared" si="11"/>
        <v>0</v>
      </c>
      <c r="G46" s="32">
        <f t="shared" si="11"/>
        <v>0</v>
      </c>
      <c r="H46" s="32">
        <f t="shared" si="11"/>
        <v>0</v>
      </c>
      <c r="I46" s="32">
        <f t="shared" si="11"/>
        <v>0</v>
      </c>
      <c r="J46" s="32">
        <f t="shared" si="11"/>
        <v>0</v>
      </c>
      <c r="K46" s="32">
        <f t="shared" si="11"/>
        <v>0</v>
      </c>
      <c r="L46" s="32">
        <f t="shared" si="11"/>
        <v>0</v>
      </c>
      <c r="M46" s="32">
        <f t="shared" si="11"/>
        <v>0</v>
      </c>
      <c r="N46" s="32">
        <f t="shared" si="11"/>
        <v>0</v>
      </c>
      <c r="O46" s="32">
        <f>SUM(D46:N46)</f>
        <v>226173</v>
      </c>
      <c r="P46" s="45">
        <f t="shared" si="10"/>
        <v>17.206009889691899</v>
      </c>
      <c r="Q46" s="10"/>
    </row>
    <row r="47" spans="1:17">
      <c r="A47" s="13"/>
      <c r="B47" s="39">
        <v>351.9</v>
      </c>
      <c r="C47" s="21" t="s">
        <v>139</v>
      </c>
      <c r="D47" s="46">
        <v>48874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ref="O47:O50" si="12">SUM(D47:N47)</f>
        <v>48874</v>
      </c>
      <c r="P47" s="47">
        <f t="shared" si="10"/>
        <v>3.7180677063522252</v>
      </c>
      <c r="Q47" s="9"/>
    </row>
    <row r="48" spans="1:17">
      <c r="A48" s="13"/>
      <c r="B48" s="39">
        <v>352</v>
      </c>
      <c r="C48" s="21" t="s">
        <v>56</v>
      </c>
      <c r="D48" s="46">
        <v>6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2"/>
        <v>6</v>
      </c>
      <c r="P48" s="47">
        <f t="shared" si="10"/>
        <v>4.5644731837200456E-4</v>
      </c>
      <c r="Q48" s="9"/>
    </row>
    <row r="49" spans="1:120">
      <c r="A49" s="13"/>
      <c r="B49" s="39">
        <v>354</v>
      </c>
      <c r="C49" s="21" t="s">
        <v>57</v>
      </c>
      <c r="D49" s="46">
        <v>143868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2"/>
        <v>143868</v>
      </c>
      <c r="P49" s="47">
        <f t="shared" si="10"/>
        <v>10.944693799923925</v>
      </c>
      <c r="Q49" s="9"/>
    </row>
    <row r="50" spans="1:120">
      <c r="A50" s="13"/>
      <c r="B50" s="39">
        <v>359</v>
      </c>
      <c r="C50" s="21" t="s">
        <v>58</v>
      </c>
      <c r="D50" s="46">
        <v>33425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2"/>
        <v>33425</v>
      </c>
      <c r="P50" s="47">
        <f t="shared" si="10"/>
        <v>2.5427919360973754</v>
      </c>
      <c r="Q50" s="9"/>
    </row>
    <row r="51" spans="1:120" ht="15.75">
      <c r="A51" s="29" t="s">
        <v>3</v>
      </c>
      <c r="B51" s="30"/>
      <c r="C51" s="31"/>
      <c r="D51" s="32">
        <f t="shared" ref="D51:N51" si="13">SUM(D52:D59)</f>
        <v>1600954</v>
      </c>
      <c r="E51" s="32">
        <f t="shared" si="13"/>
        <v>61305</v>
      </c>
      <c r="F51" s="32">
        <f t="shared" si="13"/>
        <v>0</v>
      </c>
      <c r="G51" s="32">
        <f t="shared" si="13"/>
        <v>292218</v>
      </c>
      <c r="H51" s="32">
        <f t="shared" si="13"/>
        <v>0</v>
      </c>
      <c r="I51" s="32">
        <f t="shared" si="13"/>
        <v>96462</v>
      </c>
      <c r="J51" s="32">
        <f t="shared" si="13"/>
        <v>0</v>
      </c>
      <c r="K51" s="32">
        <f t="shared" si="13"/>
        <v>7749641</v>
      </c>
      <c r="L51" s="32">
        <f t="shared" si="13"/>
        <v>0</v>
      </c>
      <c r="M51" s="32">
        <f t="shared" si="13"/>
        <v>12748</v>
      </c>
      <c r="N51" s="32">
        <f t="shared" si="13"/>
        <v>0</v>
      </c>
      <c r="O51" s="32">
        <f>SUM(D51:N51)</f>
        <v>9813328</v>
      </c>
      <c r="P51" s="45">
        <f t="shared" si="10"/>
        <v>746.54454165081779</v>
      </c>
      <c r="Q51" s="10"/>
    </row>
    <row r="52" spans="1:120">
      <c r="A52" s="12"/>
      <c r="B52" s="25">
        <v>361.1</v>
      </c>
      <c r="C52" s="20" t="s">
        <v>60</v>
      </c>
      <c r="D52" s="46">
        <v>972618</v>
      </c>
      <c r="E52" s="46">
        <v>61305</v>
      </c>
      <c r="F52" s="46">
        <v>0</v>
      </c>
      <c r="G52" s="46">
        <v>292218</v>
      </c>
      <c r="H52" s="46">
        <v>0</v>
      </c>
      <c r="I52" s="46">
        <v>96462</v>
      </c>
      <c r="J52" s="46">
        <v>0</v>
      </c>
      <c r="K52" s="46">
        <v>0</v>
      </c>
      <c r="L52" s="46">
        <v>0</v>
      </c>
      <c r="M52" s="46">
        <v>12748</v>
      </c>
      <c r="N52" s="46">
        <v>0</v>
      </c>
      <c r="O52" s="46">
        <f>SUM(D52:N52)</f>
        <v>1435351</v>
      </c>
      <c r="P52" s="47">
        <f t="shared" si="10"/>
        <v>109.19368581209585</v>
      </c>
      <c r="Q52" s="9"/>
    </row>
    <row r="53" spans="1:120">
      <c r="A53" s="12"/>
      <c r="B53" s="25">
        <v>361.2</v>
      </c>
      <c r="C53" s="20" t="s">
        <v>82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1110685</v>
      </c>
      <c r="L53" s="46">
        <v>0</v>
      </c>
      <c r="M53" s="46">
        <v>0</v>
      </c>
      <c r="N53" s="46">
        <v>0</v>
      </c>
      <c r="O53" s="46">
        <f t="shared" ref="O53:O61" si="14">SUM(D53:N53)</f>
        <v>1110685</v>
      </c>
      <c r="P53" s="47">
        <f t="shared" si="10"/>
        <v>84.49486496766832</v>
      </c>
      <c r="Q53" s="9"/>
    </row>
    <row r="54" spans="1:120">
      <c r="A54" s="12"/>
      <c r="B54" s="25">
        <v>361.3</v>
      </c>
      <c r="C54" s="20" t="s">
        <v>61</v>
      </c>
      <c r="D54" s="46">
        <v>67930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4469207</v>
      </c>
      <c r="L54" s="46">
        <v>0</v>
      </c>
      <c r="M54" s="46">
        <v>0</v>
      </c>
      <c r="N54" s="46">
        <v>0</v>
      </c>
      <c r="O54" s="46">
        <f t="shared" si="14"/>
        <v>4537137</v>
      </c>
      <c r="P54" s="47">
        <f t="shared" si="10"/>
        <v>345.16066945606696</v>
      </c>
      <c r="Q54" s="9"/>
    </row>
    <row r="55" spans="1:120">
      <c r="A55" s="12"/>
      <c r="B55" s="25">
        <v>362</v>
      </c>
      <c r="C55" s="20" t="s">
        <v>62</v>
      </c>
      <c r="D55" s="46">
        <v>149510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4"/>
        <v>149510</v>
      </c>
      <c r="P55" s="47">
        <f t="shared" si="10"/>
        <v>11.373906428299733</v>
      </c>
      <c r="Q55" s="9"/>
    </row>
    <row r="56" spans="1:120">
      <c r="A56" s="12"/>
      <c r="B56" s="25">
        <v>365</v>
      </c>
      <c r="C56" s="20" t="s">
        <v>105</v>
      </c>
      <c r="D56" s="46">
        <v>249311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4"/>
        <v>249311</v>
      </c>
      <c r="P56" s="47">
        <f t="shared" si="10"/>
        <v>18.966222898440471</v>
      </c>
      <c r="Q56" s="9"/>
    </row>
    <row r="57" spans="1:120">
      <c r="A57" s="12"/>
      <c r="B57" s="25">
        <v>366</v>
      </c>
      <c r="C57" s="20" t="s">
        <v>65</v>
      </c>
      <c r="D57" s="46">
        <v>20654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4"/>
        <v>20654</v>
      </c>
      <c r="P57" s="47">
        <f t="shared" si="10"/>
        <v>1.5712438189425637</v>
      </c>
      <c r="Q57" s="9"/>
    </row>
    <row r="58" spans="1:120">
      <c r="A58" s="12"/>
      <c r="B58" s="25">
        <v>368</v>
      </c>
      <c r="C58" s="20" t="s">
        <v>66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2169749</v>
      </c>
      <c r="L58" s="46">
        <v>0</v>
      </c>
      <c r="M58" s="46">
        <v>0</v>
      </c>
      <c r="N58" s="46">
        <v>0</v>
      </c>
      <c r="O58" s="46">
        <f t="shared" si="14"/>
        <v>2169749</v>
      </c>
      <c r="P58" s="47">
        <f t="shared" si="10"/>
        <v>165.06268543172308</v>
      </c>
      <c r="Q58" s="9"/>
    </row>
    <row r="59" spans="1:120">
      <c r="A59" s="12"/>
      <c r="B59" s="25">
        <v>369.9</v>
      </c>
      <c r="C59" s="20" t="s">
        <v>67</v>
      </c>
      <c r="D59" s="46">
        <v>140931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4"/>
        <v>140931</v>
      </c>
      <c r="P59" s="47">
        <f t="shared" si="10"/>
        <v>10.721262837580829</v>
      </c>
      <c r="Q59" s="9"/>
    </row>
    <row r="60" spans="1:120" ht="15.75">
      <c r="A60" s="29" t="s">
        <v>42</v>
      </c>
      <c r="B60" s="30"/>
      <c r="C60" s="31"/>
      <c r="D60" s="32">
        <f t="shared" ref="D60:N60" si="15">SUM(D61:D61)</f>
        <v>0</v>
      </c>
      <c r="E60" s="32">
        <f t="shared" si="15"/>
        <v>0</v>
      </c>
      <c r="F60" s="32">
        <f t="shared" si="15"/>
        <v>0</v>
      </c>
      <c r="G60" s="32">
        <f t="shared" si="15"/>
        <v>7271384</v>
      </c>
      <c r="H60" s="32">
        <f t="shared" si="15"/>
        <v>0</v>
      </c>
      <c r="I60" s="32">
        <f t="shared" si="15"/>
        <v>1282550</v>
      </c>
      <c r="J60" s="32">
        <f t="shared" si="15"/>
        <v>0</v>
      </c>
      <c r="K60" s="32">
        <f t="shared" si="15"/>
        <v>0</v>
      </c>
      <c r="L60" s="32">
        <f t="shared" si="15"/>
        <v>0</v>
      </c>
      <c r="M60" s="32">
        <f t="shared" si="15"/>
        <v>0</v>
      </c>
      <c r="N60" s="32">
        <f t="shared" si="15"/>
        <v>0</v>
      </c>
      <c r="O60" s="32">
        <f t="shared" si="14"/>
        <v>8553934</v>
      </c>
      <c r="P60" s="45">
        <f t="shared" si="10"/>
        <v>650.73670597185242</v>
      </c>
      <c r="Q60" s="9"/>
    </row>
    <row r="61" spans="1:120" ht="15.75" thickBot="1">
      <c r="A61" s="12"/>
      <c r="B61" s="25">
        <v>381</v>
      </c>
      <c r="C61" s="20" t="s">
        <v>68</v>
      </c>
      <c r="D61" s="46">
        <v>0</v>
      </c>
      <c r="E61" s="46">
        <v>0</v>
      </c>
      <c r="F61" s="46">
        <v>0</v>
      </c>
      <c r="G61" s="46">
        <v>7271384</v>
      </c>
      <c r="H61" s="46">
        <v>0</v>
      </c>
      <c r="I61" s="46">
        <v>1282550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4"/>
        <v>8553934</v>
      </c>
      <c r="P61" s="47">
        <f t="shared" si="10"/>
        <v>650.73670597185242</v>
      </c>
      <c r="Q61" s="9"/>
    </row>
    <row r="62" spans="1:120" ht="16.5" thickBot="1">
      <c r="A62" s="14" t="s">
        <v>54</v>
      </c>
      <c r="B62" s="23"/>
      <c r="C62" s="22"/>
      <c r="D62" s="15">
        <f t="shared" ref="D62:N62" si="16">SUM(D5,D17,D25,D34,D46,D51,D60)</f>
        <v>32526949</v>
      </c>
      <c r="E62" s="15">
        <f t="shared" si="16"/>
        <v>1825645</v>
      </c>
      <c r="F62" s="15">
        <f t="shared" si="16"/>
        <v>0</v>
      </c>
      <c r="G62" s="15">
        <f t="shared" si="16"/>
        <v>7571404</v>
      </c>
      <c r="H62" s="15">
        <f t="shared" si="16"/>
        <v>0</v>
      </c>
      <c r="I62" s="15">
        <f t="shared" si="16"/>
        <v>9239559</v>
      </c>
      <c r="J62" s="15">
        <f t="shared" si="16"/>
        <v>0</v>
      </c>
      <c r="K62" s="15">
        <f t="shared" si="16"/>
        <v>7749641</v>
      </c>
      <c r="L62" s="15">
        <f t="shared" si="16"/>
        <v>0</v>
      </c>
      <c r="M62" s="15">
        <f t="shared" si="16"/>
        <v>12748</v>
      </c>
      <c r="N62" s="15">
        <f t="shared" si="16"/>
        <v>0</v>
      </c>
      <c r="O62" s="15">
        <f>SUM(D62:N62)</f>
        <v>58925946</v>
      </c>
      <c r="P62" s="38">
        <f t="shared" si="10"/>
        <v>4482.7650057055916</v>
      </c>
      <c r="Q62" s="6"/>
      <c r="R62" s="2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</row>
    <row r="63" spans="1:120">
      <c r="A63" s="16"/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9"/>
    </row>
    <row r="64" spans="1:120">
      <c r="A64" s="40"/>
      <c r="B64" s="41"/>
      <c r="C64" s="41"/>
      <c r="D64" s="42"/>
      <c r="E64" s="42"/>
      <c r="F64" s="42"/>
      <c r="G64" s="42"/>
      <c r="H64" s="42"/>
      <c r="I64" s="42"/>
      <c r="J64" s="42"/>
      <c r="K64" s="42"/>
      <c r="L64" s="42"/>
      <c r="M64" s="48" t="s">
        <v>147</v>
      </c>
      <c r="N64" s="48"/>
      <c r="O64" s="48"/>
      <c r="P64" s="43">
        <v>13145</v>
      </c>
    </row>
    <row r="65" spans="1:16">
      <c r="A65" s="49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1"/>
    </row>
    <row r="66" spans="1:16" ht="15.75" customHeight="1" thickBot="1">
      <c r="A66" s="52" t="s">
        <v>87</v>
      </c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4"/>
    </row>
  </sheetData>
  <mergeCells count="10">
    <mergeCell ref="M64:O64"/>
    <mergeCell ref="A65:P65"/>
    <mergeCell ref="A66:P6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69</v>
      </c>
      <c r="B3" s="62"/>
      <c r="C3" s="63"/>
      <c r="D3" s="67" t="s">
        <v>36</v>
      </c>
      <c r="E3" s="68"/>
      <c r="F3" s="68"/>
      <c r="G3" s="68"/>
      <c r="H3" s="69"/>
      <c r="I3" s="67" t="s">
        <v>37</v>
      </c>
      <c r="J3" s="69"/>
      <c r="K3" s="67" t="s">
        <v>39</v>
      </c>
      <c r="L3" s="69"/>
      <c r="M3" s="36"/>
      <c r="N3" s="37"/>
      <c r="O3" s="70" t="s">
        <v>74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70</v>
      </c>
      <c r="F4" s="34" t="s">
        <v>71</v>
      </c>
      <c r="G4" s="34" t="s">
        <v>72</v>
      </c>
      <c r="H4" s="34" t="s">
        <v>5</v>
      </c>
      <c r="I4" s="34" t="s">
        <v>6</v>
      </c>
      <c r="J4" s="35" t="s">
        <v>73</v>
      </c>
      <c r="K4" s="35" t="s">
        <v>7</v>
      </c>
      <c r="L4" s="35" t="s">
        <v>8</v>
      </c>
      <c r="M4" s="35" t="s">
        <v>9</v>
      </c>
      <c r="N4" s="35" t="s">
        <v>38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12947804</v>
      </c>
      <c r="E5" s="27">
        <f t="shared" si="0"/>
        <v>321230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13269034</v>
      </c>
      <c r="O5" s="33">
        <f t="shared" ref="O5:O36" si="1">(N5/O$61)</f>
        <v>1089.2328024954852</v>
      </c>
      <c r="P5" s="6"/>
    </row>
    <row r="6" spans="1:133">
      <c r="A6" s="12"/>
      <c r="B6" s="25">
        <v>311</v>
      </c>
      <c r="C6" s="20" t="s">
        <v>2</v>
      </c>
      <c r="D6" s="46">
        <v>10154695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10154695</v>
      </c>
      <c r="O6" s="47">
        <f t="shared" si="1"/>
        <v>833.58192415038582</v>
      </c>
      <c r="P6" s="9"/>
    </row>
    <row r="7" spans="1:133">
      <c r="A7" s="12"/>
      <c r="B7" s="25">
        <v>312.10000000000002</v>
      </c>
      <c r="C7" s="20" t="s">
        <v>10</v>
      </c>
      <c r="D7" s="46">
        <v>180205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180205</v>
      </c>
      <c r="O7" s="47">
        <f t="shared" si="1"/>
        <v>14.792726974224266</v>
      </c>
      <c r="P7" s="9"/>
    </row>
    <row r="8" spans="1:133">
      <c r="A8" s="12"/>
      <c r="B8" s="25">
        <v>312.41000000000003</v>
      </c>
      <c r="C8" s="20" t="s">
        <v>11</v>
      </c>
      <c r="D8" s="46">
        <v>85942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85942</v>
      </c>
      <c r="O8" s="47">
        <f t="shared" si="1"/>
        <v>7.0548350024626494</v>
      </c>
      <c r="P8" s="9"/>
    </row>
    <row r="9" spans="1:133">
      <c r="A9" s="12"/>
      <c r="B9" s="25">
        <v>312.51</v>
      </c>
      <c r="C9" s="20" t="s">
        <v>76</v>
      </c>
      <c r="D9" s="46">
        <v>0</v>
      </c>
      <c r="E9" s="46">
        <v>212688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212688</v>
      </c>
      <c r="O9" s="47">
        <f t="shared" si="1"/>
        <v>17.459202101461173</v>
      </c>
      <c r="P9" s="9"/>
    </row>
    <row r="10" spans="1:133">
      <c r="A10" s="12"/>
      <c r="B10" s="25">
        <v>312.52</v>
      </c>
      <c r="C10" s="20" t="s">
        <v>97</v>
      </c>
      <c r="D10" s="46">
        <v>0</v>
      </c>
      <c r="E10" s="46">
        <v>108542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108542</v>
      </c>
      <c r="O10" s="47">
        <f t="shared" si="1"/>
        <v>8.9100311935642758</v>
      </c>
      <c r="P10" s="9"/>
    </row>
    <row r="11" spans="1:133">
      <c r="A11" s="12"/>
      <c r="B11" s="25">
        <v>314.10000000000002</v>
      </c>
      <c r="C11" s="20" t="s">
        <v>12</v>
      </c>
      <c r="D11" s="46">
        <v>1199682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1199682</v>
      </c>
      <c r="O11" s="47">
        <f t="shared" si="1"/>
        <v>98.479888359875233</v>
      </c>
      <c r="P11" s="9"/>
    </row>
    <row r="12" spans="1:133">
      <c r="A12" s="12"/>
      <c r="B12" s="25">
        <v>314.3</v>
      </c>
      <c r="C12" s="20" t="s">
        <v>13</v>
      </c>
      <c r="D12" s="46">
        <v>335636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335636</v>
      </c>
      <c r="O12" s="47">
        <f t="shared" si="1"/>
        <v>27.551797734362175</v>
      </c>
      <c r="P12" s="9"/>
    </row>
    <row r="13" spans="1:133">
      <c r="A13" s="12"/>
      <c r="B13" s="25">
        <v>314.39999999999998</v>
      </c>
      <c r="C13" s="20" t="s">
        <v>15</v>
      </c>
      <c r="D13" s="46">
        <v>70505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70505</v>
      </c>
      <c r="O13" s="47">
        <f t="shared" si="1"/>
        <v>5.7876374979477916</v>
      </c>
      <c r="P13" s="9"/>
    </row>
    <row r="14" spans="1:133">
      <c r="A14" s="12"/>
      <c r="B14" s="25">
        <v>315</v>
      </c>
      <c r="C14" s="20" t="s">
        <v>98</v>
      </c>
      <c r="D14" s="46">
        <v>671543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671543</v>
      </c>
      <c r="O14" s="47">
        <f t="shared" si="1"/>
        <v>55.125841405352162</v>
      </c>
      <c r="P14" s="9"/>
    </row>
    <row r="15" spans="1:133">
      <c r="A15" s="12"/>
      <c r="B15" s="25">
        <v>316</v>
      </c>
      <c r="C15" s="20" t="s">
        <v>99</v>
      </c>
      <c r="D15" s="46">
        <v>249596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249596</v>
      </c>
      <c r="O15" s="47">
        <f t="shared" si="1"/>
        <v>20.488918075849615</v>
      </c>
      <c r="P15" s="9"/>
    </row>
    <row r="16" spans="1:133" ht="15.75">
      <c r="A16" s="29" t="s">
        <v>17</v>
      </c>
      <c r="B16" s="30"/>
      <c r="C16" s="31"/>
      <c r="D16" s="32">
        <f t="shared" ref="D16:M16" si="3">SUM(D17:D22)</f>
        <v>2494704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31" si="4">SUM(D16:M16)</f>
        <v>2494704</v>
      </c>
      <c r="O16" s="45">
        <f t="shared" si="1"/>
        <v>204.78607781973403</v>
      </c>
      <c r="P16" s="10"/>
    </row>
    <row r="17" spans="1:16">
      <c r="A17" s="12"/>
      <c r="B17" s="25">
        <v>322</v>
      </c>
      <c r="C17" s="20" t="s">
        <v>0</v>
      </c>
      <c r="D17" s="46">
        <v>1093045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1093045</v>
      </c>
      <c r="O17" s="47">
        <f t="shared" si="1"/>
        <v>89.726235429321946</v>
      </c>
      <c r="P17" s="9"/>
    </row>
    <row r="18" spans="1:16">
      <c r="A18" s="12"/>
      <c r="B18" s="25">
        <v>323.10000000000002</v>
      </c>
      <c r="C18" s="20" t="s">
        <v>18</v>
      </c>
      <c r="D18" s="46">
        <v>911740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911740</v>
      </c>
      <c r="O18" s="47">
        <f t="shared" si="1"/>
        <v>74.843211295353797</v>
      </c>
      <c r="P18" s="9"/>
    </row>
    <row r="19" spans="1:16">
      <c r="A19" s="12"/>
      <c r="B19" s="25">
        <v>323.3</v>
      </c>
      <c r="C19" s="20" t="s">
        <v>19</v>
      </c>
      <c r="D19" s="46">
        <v>290641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290641</v>
      </c>
      <c r="O19" s="47">
        <f t="shared" si="1"/>
        <v>23.858233459202101</v>
      </c>
      <c r="P19" s="9"/>
    </row>
    <row r="20" spans="1:16">
      <c r="A20" s="12"/>
      <c r="B20" s="25">
        <v>323.39999999999998</v>
      </c>
      <c r="C20" s="20" t="s">
        <v>20</v>
      </c>
      <c r="D20" s="46">
        <v>30288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30288</v>
      </c>
      <c r="O20" s="47">
        <f t="shared" si="1"/>
        <v>2.4862912493843377</v>
      </c>
      <c r="P20" s="9"/>
    </row>
    <row r="21" spans="1:16">
      <c r="A21" s="12"/>
      <c r="B21" s="25">
        <v>325.10000000000002</v>
      </c>
      <c r="C21" s="20" t="s">
        <v>22</v>
      </c>
      <c r="D21" s="46">
        <v>2616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2616</v>
      </c>
      <c r="O21" s="47">
        <f t="shared" si="1"/>
        <v>0.21474306353636513</v>
      </c>
      <c r="P21" s="9"/>
    </row>
    <row r="22" spans="1:16">
      <c r="A22" s="12"/>
      <c r="B22" s="25">
        <v>329</v>
      </c>
      <c r="C22" s="20" t="s">
        <v>23</v>
      </c>
      <c r="D22" s="46">
        <v>166374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166374</v>
      </c>
      <c r="O22" s="47">
        <f t="shared" si="1"/>
        <v>13.657363322935479</v>
      </c>
      <c r="P22" s="9"/>
    </row>
    <row r="23" spans="1:16" ht="15.75">
      <c r="A23" s="29" t="s">
        <v>24</v>
      </c>
      <c r="B23" s="30"/>
      <c r="C23" s="31"/>
      <c r="D23" s="32">
        <f t="shared" ref="D23:M23" si="5">SUM(D24:D30)</f>
        <v>1367378</v>
      </c>
      <c r="E23" s="32">
        <f t="shared" si="5"/>
        <v>0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 t="shared" si="4"/>
        <v>1367378</v>
      </c>
      <c r="O23" s="45">
        <f t="shared" si="1"/>
        <v>112.24577245115745</v>
      </c>
      <c r="P23" s="10"/>
    </row>
    <row r="24" spans="1:16">
      <c r="A24" s="12"/>
      <c r="B24" s="25">
        <v>331.9</v>
      </c>
      <c r="C24" s="20" t="s">
        <v>26</v>
      </c>
      <c r="D24" s="46">
        <v>6644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6644</v>
      </c>
      <c r="O24" s="47">
        <f t="shared" si="1"/>
        <v>0.54539484485306189</v>
      </c>
      <c r="P24" s="9"/>
    </row>
    <row r="25" spans="1:16">
      <c r="A25" s="12"/>
      <c r="B25" s="25">
        <v>334.7</v>
      </c>
      <c r="C25" s="20" t="s">
        <v>28</v>
      </c>
      <c r="D25" s="46">
        <v>19109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19109</v>
      </c>
      <c r="O25" s="47">
        <f t="shared" si="1"/>
        <v>1.5686258414053522</v>
      </c>
      <c r="P25" s="9"/>
    </row>
    <row r="26" spans="1:16">
      <c r="A26" s="12"/>
      <c r="B26" s="25">
        <v>335.12</v>
      </c>
      <c r="C26" s="20" t="s">
        <v>100</v>
      </c>
      <c r="D26" s="46">
        <v>346509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346509</v>
      </c>
      <c r="O26" s="47">
        <f t="shared" si="1"/>
        <v>28.444344114266951</v>
      </c>
      <c r="P26" s="9"/>
    </row>
    <row r="27" spans="1:16">
      <c r="A27" s="12"/>
      <c r="B27" s="25">
        <v>335.15</v>
      </c>
      <c r="C27" s="20" t="s">
        <v>101</v>
      </c>
      <c r="D27" s="46">
        <v>12972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12972</v>
      </c>
      <c r="O27" s="47">
        <f t="shared" si="1"/>
        <v>1.064849778361517</v>
      </c>
      <c r="P27" s="9"/>
    </row>
    <row r="28" spans="1:16">
      <c r="A28" s="12"/>
      <c r="B28" s="25">
        <v>335.18</v>
      </c>
      <c r="C28" s="20" t="s">
        <v>102</v>
      </c>
      <c r="D28" s="46">
        <v>890400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890400</v>
      </c>
      <c r="O28" s="47">
        <f t="shared" si="1"/>
        <v>73.091446396322439</v>
      </c>
      <c r="P28" s="9"/>
    </row>
    <row r="29" spans="1:16">
      <c r="A29" s="12"/>
      <c r="B29" s="25">
        <v>335.49</v>
      </c>
      <c r="C29" s="20" t="s">
        <v>32</v>
      </c>
      <c r="D29" s="46">
        <v>10736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10736</v>
      </c>
      <c r="O29" s="47">
        <f t="shared" si="1"/>
        <v>0.88130027910031195</v>
      </c>
      <c r="P29" s="9"/>
    </row>
    <row r="30" spans="1:16">
      <c r="A30" s="12"/>
      <c r="B30" s="25">
        <v>338</v>
      </c>
      <c r="C30" s="20" t="s">
        <v>35</v>
      </c>
      <c r="D30" s="46">
        <v>81008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81008</v>
      </c>
      <c r="O30" s="47">
        <f t="shared" si="1"/>
        <v>6.649811196847808</v>
      </c>
      <c r="P30" s="9"/>
    </row>
    <row r="31" spans="1:16" ht="15.75">
      <c r="A31" s="29" t="s">
        <v>40</v>
      </c>
      <c r="B31" s="30"/>
      <c r="C31" s="31"/>
      <c r="D31" s="32">
        <f t="shared" ref="D31:M31" si="6">SUM(D32:D42)</f>
        <v>1998263</v>
      </c>
      <c r="E31" s="32">
        <f t="shared" si="6"/>
        <v>0</v>
      </c>
      <c r="F31" s="32">
        <f t="shared" si="6"/>
        <v>0</v>
      </c>
      <c r="G31" s="32">
        <f t="shared" si="6"/>
        <v>0</v>
      </c>
      <c r="H31" s="32">
        <f t="shared" si="6"/>
        <v>0</v>
      </c>
      <c r="I31" s="32">
        <f t="shared" si="6"/>
        <v>3645706</v>
      </c>
      <c r="J31" s="32">
        <f t="shared" si="6"/>
        <v>0</v>
      </c>
      <c r="K31" s="32">
        <f t="shared" si="6"/>
        <v>0</v>
      </c>
      <c r="L31" s="32">
        <f t="shared" si="6"/>
        <v>0</v>
      </c>
      <c r="M31" s="32">
        <f t="shared" si="6"/>
        <v>0</v>
      </c>
      <c r="N31" s="32">
        <f t="shared" si="4"/>
        <v>5643969</v>
      </c>
      <c r="O31" s="45">
        <f t="shared" si="1"/>
        <v>463.30397307502875</v>
      </c>
      <c r="P31" s="10"/>
    </row>
    <row r="32" spans="1:16">
      <c r="A32" s="12"/>
      <c r="B32" s="25">
        <v>341.9</v>
      </c>
      <c r="C32" s="20" t="s">
        <v>103</v>
      </c>
      <c r="D32" s="46">
        <v>14670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42" si="7">SUM(D32:M32)</f>
        <v>14670</v>
      </c>
      <c r="O32" s="47">
        <f t="shared" si="1"/>
        <v>1.2042357576752585</v>
      </c>
      <c r="P32" s="9"/>
    </row>
    <row r="33" spans="1:16">
      <c r="A33" s="12"/>
      <c r="B33" s="25">
        <v>342.1</v>
      </c>
      <c r="C33" s="20" t="s">
        <v>44</v>
      </c>
      <c r="D33" s="46">
        <v>727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727</v>
      </c>
      <c r="O33" s="47">
        <f t="shared" si="1"/>
        <v>5.9678213758003612E-2</v>
      </c>
      <c r="P33" s="9"/>
    </row>
    <row r="34" spans="1:16">
      <c r="A34" s="12"/>
      <c r="B34" s="25">
        <v>342.5</v>
      </c>
      <c r="C34" s="20" t="s">
        <v>45</v>
      </c>
      <c r="D34" s="46">
        <v>184096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184096</v>
      </c>
      <c r="O34" s="47">
        <f t="shared" si="1"/>
        <v>15.112132654736497</v>
      </c>
      <c r="P34" s="9"/>
    </row>
    <row r="35" spans="1:16">
      <c r="A35" s="12"/>
      <c r="B35" s="25">
        <v>342.6</v>
      </c>
      <c r="C35" s="20" t="s">
        <v>46</v>
      </c>
      <c r="D35" s="46">
        <v>288908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288908</v>
      </c>
      <c r="O35" s="47">
        <f t="shared" si="1"/>
        <v>23.715974388441964</v>
      </c>
      <c r="P35" s="9"/>
    </row>
    <row r="36" spans="1:16">
      <c r="A36" s="12"/>
      <c r="B36" s="25">
        <v>342.9</v>
      </c>
      <c r="C36" s="20" t="s">
        <v>47</v>
      </c>
      <c r="D36" s="46">
        <v>23425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23425</v>
      </c>
      <c r="O36" s="47">
        <f t="shared" si="1"/>
        <v>1.9229190609095386</v>
      </c>
      <c r="P36" s="9"/>
    </row>
    <row r="37" spans="1:16">
      <c r="A37" s="12"/>
      <c r="B37" s="25">
        <v>343.4</v>
      </c>
      <c r="C37" s="20" t="s">
        <v>48</v>
      </c>
      <c r="D37" s="46">
        <v>396363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396363</v>
      </c>
      <c r="O37" s="47">
        <f t="shared" ref="O37:O59" si="8">(N37/O$61)</f>
        <v>32.536775570513875</v>
      </c>
      <c r="P37" s="9"/>
    </row>
    <row r="38" spans="1:16">
      <c r="A38" s="12"/>
      <c r="B38" s="25">
        <v>347.1</v>
      </c>
      <c r="C38" s="20" t="s">
        <v>49</v>
      </c>
      <c r="D38" s="46">
        <v>2058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2058</v>
      </c>
      <c r="O38" s="47">
        <f t="shared" si="8"/>
        <v>0.16893777704810375</v>
      </c>
      <c r="P38" s="9"/>
    </row>
    <row r="39" spans="1:16">
      <c r="A39" s="12"/>
      <c r="B39" s="25">
        <v>347.2</v>
      </c>
      <c r="C39" s="20" t="s">
        <v>50</v>
      </c>
      <c r="D39" s="46">
        <v>745104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745104</v>
      </c>
      <c r="O39" s="47">
        <f t="shared" si="8"/>
        <v>61.16434083073387</v>
      </c>
      <c r="P39" s="9"/>
    </row>
    <row r="40" spans="1:16">
      <c r="A40" s="12"/>
      <c r="B40" s="25">
        <v>347.4</v>
      </c>
      <c r="C40" s="20" t="s">
        <v>51</v>
      </c>
      <c r="D40" s="46">
        <v>22134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22134</v>
      </c>
      <c r="O40" s="47">
        <f t="shared" si="8"/>
        <v>1.8169430307010344</v>
      </c>
      <c r="P40" s="9"/>
    </row>
    <row r="41" spans="1:16">
      <c r="A41" s="12"/>
      <c r="B41" s="25">
        <v>347.5</v>
      </c>
      <c r="C41" s="20" t="s">
        <v>52</v>
      </c>
      <c r="D41" s="46">
        <v>258319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258319</v>
      </c>
      <c r="O41" s="47">
        <f t="shared" si="8"/>
        <v>21.204974552618619</v>
      </c>
      <c r="P41" s="9"/>
    </row>
    <row r="42" spans="1:16">
      <c r="A42" s="12"/>
      <c r="B42" s="25">
        <v>347.9</v>
      </c>
      <c r="C42" s="20" t="s">
        <v>53</v>
      </c>
      <c r="D42" s="46">
        <v>62459</v>
      </c>
      <c r="E42" s="46">
        <v>0</v>
      </c>
      <c r="F42" s="46">
        <v>0</v>
      </c>
      <c r="G42" s="46">
        <v>0</v>
      </c>
      <c r="H42" s="46">
        <v>0</v>
      </c>
      <c r="I42" s="46">
        <v>3645706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3708165</v>
      </c>
      <c r="O42" s="47">
        <f t="shared" si="8"/>
        <v>304.39706123789199</v>
      </c>
      <c r="P42" s="9"/>
    </row>
    <row r="43" spans="1:16" ht="15.75">
      <c r="A43" s="29" t="s">
        <v>41</v>
      </c>
      <c r="B43" s="30"/>
      <c r="C43" s="31"/>
      <c r="D43" s="32">
        <f t="shared" ref="D43:M43" si="9">SUM(D44:D47)</f>
        <v>166976</v>
      </c>
      <c r="E43" s="32">
        <f t="shared" si="9"/>
        <v>0</v>
      </c>
      <c r="F43" s="32">
        <f t="shared" si="9"/>
        <v>0</v>
      </c>
      <c r="G43" s="32">
        <f t="shared" si="9"/>
        <v>0</v>
      </c>
      <c r="H43" s="32">
        <f t="shared" si="9"/>
        <v>0</v>
      </c>
      <c r="I43" s="32">
        <f t="shared" si="9"/>
        <v>0</v>
      </c>
      <c r="J43" s="32">
        <f t="shared" si="9"/>
        <v>0</v>
      </c>
      <c r="K43" s="32">
        <f t="shared" si="9"/>
        <v>0</v>
      </c>
      <c r="L43" s="32">
        <f t="shared" si="9"/>
        <v>0</v>
      </c>
      <c r="M43" s="32">
        <f t="shared" si="9"/>
        <v>0</v>
      </c>
      <c r="N43" s="32">
        <f t="shared" ref="N43:N49" si="10">SUM(D43:M43)</f>
        <v>166976</v>
      </c>
      <c r="O43" s="45">
        <f t="shared" si="8"/>
        <v>13.706780495813495</v>
      </c>
      <c r="P43" s="10"/>
    </row>
    <row r="44" spans="1:16">
      <c r="A44" s="13"/>
      <c r="B44" s="39">
        <v>351.9</v>
      </c>
      <c r="C44" s="21" t="s">
        <v>104</v>
      </c>
      <c r="D44" s="46">
        <v>41750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41750</v>
      </c>
      <c r="O44" s="47">
        <f t="shared" si="8"/>
        <v>3.4271876539156132</v>
      </c>
      <c r="P44" s="9"/>
    </row>
    <row r="45" spans="1:16">
      <c r="A45" s="13"/>
      <c r="B45" s="39">
        <v>352</v>
      </c>
      <c r="C45" s="21" t="s">
        <v>56</v>
      </c>
      <c r="D45" s="46">
        <v>6992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6992</v>
      </c>
      <c r="O45" s="47">
        <f t="shared" si="8"/>
        <v>0.57396158266294528</v>
      </c>
      <c r="P45" s="9"/>
    </row>
    <row r="46" spans="1:16">
      <c r="A46" s="13"/>
      <c r="B46" s="39">
        <v>354</v>
      </c>
      <c r="C46" s="21" t="s">
        <v>57</v>
      </c>
      <c r="D46" s="46">
        <v>53152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53152</v>
      </c>
      <c r="O46" s="47">
        <f t="shared" si="8"/>
        <v>4.3631587588244951</v>
      </c>
      <c r="P46" s="9"/>
    </row>
    <row r="47" spans="1:16">
      <c r="A47" s="13"/>
      <c r="B47" s="39">
        <v>359</v>
      </c>
      <c r="C47" s="21" t="s">
        <v>58</v>
      </c>
      <c r="D47" s="46">
        <v>65082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65082</v>
      </c>
      <c r="O47" s="47">
        <f t="shared" si="8"/>
        <v>5.3424725004104419</v>
      </c>
      <c r="P47" s="9"/>
    </row>
    <row r="48" spans="1:16" ht="15.75">
      <c r="A48" s="29" t="s">
        <v>3</v>
      </c>
      <c r="B48" s="30"/>
      <c r="C48" s="31"/>
      <c r="D48" s="32">
        <f t="shared" ref="D48:M48" si="11">SUM(D49:D56)</f>
        <v>380696</v>
      </c>
      <c r="E48" s="32">
        <f t="shared" si="11"/>
        <v>0</v>
      </c>
      <c r="F48" s="32">
        <f t="shared" si="11"/>
        <v>0</v>
      </c>
      <c r="G48" s="32">
        <f t="shared" si="11"/>
        <v>0</v>
      </c>
      <c r="H48" s="32">
        <f t="shared" si="11"/>
        <v>0</v>
      </c>
      <c r="I48" s="32">
        <f t="shared" si="11"/>
        <v>10930</v>
      </c>
      <c r="J48" s="32">
        <f t="shared" si="11"/>
        <v>0</v>
      </c>
      <c r="K48" s="32">
        <f t="shared" si="11"/>
        <v>4751284</v>
      </c>
      <c r="L48" s="32">
        <f t="shared" si="11"/>
        <v>3620</v>
      </c>
      <c r="M48" s="32">
        <f t="shared" si="11"/>
        <v>0</v>
      </c>
      <c r="N48" s="32">
        <f t="shared" si="10"/>
        <v>5146530</v>
      </c>
      <c r="O48" s="45">
        <f t="shared" si="8"/>
        <v>422.47003776063042</v>
      </c>
      <c r="P48" s="10"/>
    </row>
    <row r="49" spans="1:119">
      <c r="A49" s="12"/>
      <c r="B49" s="25">
        <v>361.1</v>
      </c>
      <c r="C49" s="20" t="s">
        <v>60</v>
      </c>
      <c r="D49" s="46">
        <v>75955</v>
      </c>
      <c r="E49" s="46">
        <v>0</v>
      </c>
      <c r="F49" s="46">
        <v>0</v>
      </c>
      <c r="G49" s="46">
        <v>0</v>
      </c>
      <c r="H49" s="46">
        <v>0</v>
      </c>
      <c r="I49" s="46">
        <v>10930</v>
      </c>
      <c r="J49" s="46">
        <v>0</v>
      </c>
      <c r="K49" s="46">
        <v>0</v>
      </c>
      <c r="L49" s="46">
        <v>3620</v>
      </c>
      <c r="M49" s="46">
        <v>0</v>
      </c>
      <c r="N49" s="46">
        <f t="shared" si="10"/>
        <v>90505</v>
      </c>
      <c r="O49" s="47">
        <f t="shared" si="8"/>
        <v>7.4294040387456901</v>
      </c>
      <c r="P49" s="9"/>
    </row>
    <row r="50" spans="1:119">
      <c r="A50" s="12"/>
      <c r="B50" s="25">
        <v>361.2</v>
      </c>
      <c r="C50" s="20" t="s">
        <v>82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674616</v>
      </c>
      <c r="L50" s="46">
        <v>0</v>
      </c>
      <c r="M50" s="46">
        <v>0</v>
      </c>
      <c r="N50" s="46">
        <f t="shared" ref="N50:N56" si="12">SUM(D50:M50)</f>
        <v>674616</v>
      </c>
      <c r="O50" s="47">
        <f t="shared" si="8"/>
        <v>55.378098834345757</v>
      </c>
      <c r="P50" s="9"/>
    </row>
    <row r="51" spans="1:119">
      <c r="A51" s="12"/>
      <c r="B51" s="25">
        <v>361.3</v>
      </c>
      <c r="C51" s="20" t="s">
        <v>61</v>
      </c>
      <c r="D51" s="46">
        <v>-59302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2019232</v>
      </c>
      <c r="L51" s="46">
        <v>0</v>
      </c>
      <c r="M51" s="46">
        <v>0</v>
      </c>
      <c r="N51" s="46">
        <f t="shared" si="12"/>
        <v>1959930</v>
      </c>
      <c r="O51" s="47">
        <f t="shared" si="8"/>
        <v>160.88737481530126</v>
      </c>
      <c r="P51" s="9"/>
    </row>
    <row r="52" spans="1:119">
      <c r="A52" s="12"/>
      <c r="B52" s="25">
        <v>362</v>
      </c>
      <c r="C52" s="20" t="s">
        <v>62</v>
      </c>
      <c r="D52" s="46">
        <v>109659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109659</v>
      </c>
      <c r="O52" s="47">
        <f t="shared" si="8"/>
        <v>9.0017238548678371</v>
      </c>
      <c r="P52" s="9"/>
    </row>
    <row r="53" spans="1:119">
      <c r="A53" s="12"/>
      <c r="B53" s="25">
        <v>365</v>
      </c>
      <c r="C53" s="20" t="s">
        <v>105</v>
      </c>
      <c r="D53" s="46">
        <v>71052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71052</v>
      </c>
      <c r="O53" s="47">
        <f t="shared" si="8"/>
        <v>5.8325398128386148</v>
      </c>
      <c r="P53" s="9"/>
    </row>
    <row r="54" spans="1:119">
      <c r="A54" s="12"/>
      <c r="B54" s="25">
        <v>366</v>
      </c>
      <c r="C54" s="20" t="s">
        <v>65</v>
      </c>
      <c r="D54" s="46">
        <v>25177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25177</v>
      </c>
      <c r="O54" s="47">
        <f t="shared" si="8"/>
        <v>2.0667378098834344</v>
      </c>
      <c r="P54" s="9"/>
    </row>
    <row r="55" spans="1:119">
      <c r="A55" s="12"/>
      <c r="B55" s="25">
        <v>368</v>
      </c>
      <c r="C55" s="20" t="s">
        <v>66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2057436</v>
      </c>
      <c r="L55" s="46">
        <v>0</v>
      </c>
      <c r="M55" s="46">
        <v>0</v>
      </c>
      <c r="N55" s="46">
        <f t="shared" si="12"/>
        <v>2057436</v>
      </c>
      <c r="O55" s="47">
        <f t="shared" si="8"/>
        <v>168.89147923165325</v>
      </c>
      <c r="P55" s="9"/>
    </row>
    <row r="56" spans="1:119">
      <c r="A56" s="12"/>
      <c r="B56" s="25">
        <v>369.9</v>
      </c>
      <c r="C56" s="20" t="s">
        <v>67</v>
      </c>
      <c r="D56" s="46">
        <v>158155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158155</v>
      </c>
      <c r="O56" s="47">
        <f t="shared" si="8"/>
        <v>12.982679362994583</v>
      </c>
      <c r="P56" s="9"/>
    </row>
    <row r="57" spans="1:119" ht="15.75">
      <c r="A57" s="29" t="s">
        <v>42</v>
      </c>
      <c r="B57" s="30"/>
      <c r="C57" s="31"/>
      <c r="D57" s="32">
        <f t="shared" ref="D57:M57" si="13">SUM(D58:D58)</f>
        <v>0</v>
      </c>
      <c r="E57" s="32">
        <f t="shared" si="13"/>
        <v>277500</v>
      </c>
      <c r="F57" s="32">
        <f t="shared" si="13"/>
        <v>0</v>
      </c>
      <c r="G57" s="32">
        <f t="shared" si="13"/>
        <v>45500</v>
      </c>
      <c r="H57" s="32">
        <f t="shared" si="13"/>
        <v>0</v>
      </c>
      <c r="I57" s="32">
        <f t="shared" si="13"/>
        <v>0</v>
      </c>
      <c r="J57" s="32">
        <f t="shared" si="13"/>
        <v>0</v>
      </c>
      <c r="K57" s="32">
        <f t="shared" si="13"/>
        <v>0</v>
      </c>
      <c r="L57" s="32">
        <f t="shared" si="13"/>
        <v>0</v>
      </c>
      <c r="M57" s="32">
        <f t="shared" si="13"/>
        <v>0</v>
      </c>
      <c r="N57" s="32">
        <f>SUM(D57:M57)</f>
        <v>323000</v>
      </c>
      <c r="O57" s="45">
        <f t="shared" si="8"/>
        <v>26.51452963388606</v>
      </c>
      <c r="P57" s="9"/>
    </row>
    <row r="58" spans="1:119" ht="15.75" thickBot="1">
      <c r="A58" s="12"/>
      <c r="B58" s="25">
        <v>381</v>
      </c>
      <c r="C58" s="20" t="s">
        <v>68</v>
      </c>
      <c r="D58" s="46">
        <v>0</v>
      </c>
      <c r="E58" s="46">
        <v>277500</v>
      </c>
      <c r="F58" s="46">
        <v>0</v>
      </c>
      <c r="G58" s="46">
        <v>45500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323000</v>
      </c>
      <c r="O58" s="47">
        <f t="shared" si="8"/>
        <v>26.51452963388606</v>
      </c>
      <c r="P58" s="9"/>
    </row>
    <row r="59" spans="1:119" ht="16.5" thickBot="1">
      <c r="A59" s="14" t="s">
        <v>54</v>
      </c>
      <c r="B59" s="23"/>
      <c r="C59" s="22"/>
      <c r="D59" s="15">
        <f t="shared" ref="D59:M59" si="14">SUM(D5,D16,D23,D31,D43,D48,D57)</f>
        <v>19355821</v>
      </c>
      <c r="E59" s="15">
        <f t="shared" si="14"/>
        <v>598730</v>
      </c>
      <c r="F59" s="15">
        <f t="shared" si="14"/>
        <v>0</v>
      </c>
      <c r="G59" s="15">
        <f t="shared" si="14"/>
        <v>45500</v>
      </c>
      <c r="H59" s="15">
        <f t="shared" si="14"/>
        <v>0</v>
      </c>
      <c r="I59" s="15">
        <f t="shared" si="14"/>
        <v>3656636</v>
      </c>
      <c r="J59" s="15">
        <f t="shared" si="14"/>
        <v>0</v>
      </c>
      <c r="K59" s="15">
        <f t="shared" si="14"/>
        <v>4751284</v>
      </c>
      <c r="L59" s="15">
        <f t="shared" si="14"/>
        <v>3620</v>
      </c>
      <c r="M59" s="15">
        <f t="shared" si="14"/>
        <v>0</v>
      </c>
      <c r="N59" s="15">
        <f>SUM(D59:M59)</f>
        <v>28411591</v>
      </c>
      <c r="O59" s="38">
        <f t="shared" si="8"/>
        <v>2332.2599737317355</v>
      </c>
      <c r="P59" s="6"/>
      <c r="Q59" s="2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</row>
    <row r="60" spans="1:119">
      <c r="A60" s="16"/>
      <c r="B60" s="18"/>
      <c r="C60" s="18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9"/>
    </row>
    <row r="61" spans="1:119">
      <c r="A61" s="40"/>
      <c r="B61" s="41"/>
      <c r="C61" s="41"/>
      <c r="D61" s="42"/>
      <c r="E61" s="42"/>
      <c r="F61" s="42"/>
      <c r="G61" s="42"/>
      <c r="H61" s="42"/>
      <c r="I61" s="42"/>
      <c r="J61" s="42"/>
      <c r="K61" s="42"/>
      <c r="L61" s="48" t="s">
        <v>108</v>
      </c>
      <c r="M61" s="48"/>
      <c r="N61" s="48"/>
      <c r="O61" s="43">
        <v>12182</v>
      </c>
    </row>
    <row r="62" spans="1:119">
      <c r="A62" s="49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1"/>
    </row>
    <row r="63" spans="1:119" ht="15.75" customHeight="1" thickBot="1">
      <c r="A63" s="52" t="s">
        <v>87</v>
      </c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4"/>
    </row>
  </sheetData>
  <mergeCells count="10">
    <mergeCell ref="L61:N61"/>
    <mergeCell ref="A62:O62"/>
    <mergeCell ref="A63:O6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horizontalDpi="200" verticalDpi="200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69</v>
      </c>
      <c r="B3" s="62"/>
      <c r="C3" s="63"/>
      <c r="D3" s="67" t="s">
        <v>36</v>
      </c>
      <c r="E3" s="68"/>
      <c r="F3" s="68"/>
      <c r="G3" s="68"/>
      <c r="H3" s="69"/>
      <c r="I3" s="67" t="s">
        <v>37</v>
      </c>
      <c r="J3" s="69"/>
      <c r="K3" s="67" t="s">
        <v>39</v>
      </c>
      <c r="L3" s="69"/>
      <c r="M3" s="36"/>
      <c r="N3" s="37"/>
      <c r="O3" s="70" t="s">
        <v>74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70</v>
      </c>
      <c r="F4" s="34" t="s">
        <v>71</v>
      </c>
      <c r="G4" s="34" t="s">
        <v>72</v>
      </c>
      <c r="H4" s="34" t="s">
        <v>5</v>
      </c>
      <c r="I4" s="34" t="s">
        <v>6</v>
      </c>
      <c r="J4" s="35" t="s">
        <v>73</v>
      </c>
      <c r="K4" s="35" t="s">
        <v>7</v>
      </c>
      <c r="L4" s="35" t="s">
        <v>8</v>
      </c>
      <c r="M4" s="35" t="s">
        <v>9</v>
      </c>
      <c r="N4" s="35" t="s">
        <v>38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12657439</v>
      </c>
      <c r="E5" s="27">
        <f t="shared" si="0"/>
        <v>307380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12964819</v>
      </c>
      <c r="O5" s="33">
        <f t="shared" ref="O5:O36" si="1">(N5/O$62)</f>
        <v>1064.0856040709127</v>
      </c>
      <c r="P5" s="6"/>
    </row>
    <row r="6" spans="1:133">
      <c r="A6" s="12"/>
      <c r="B6" s="25">
        <v>311</v>
      </c>
      <c r="C6" s="20" t="s">
        <v>2</v>
      </c>
      <c r="D6" s="46">
        <v>9981391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9981391</v>
      </c>
      <c r="O6" s="47">
        <f t="shared" si="1"/>
        <v>819.22119172685484</v>
      </c>
      <c r="P6" s="9"/>
    </row>
    <row r="7" spans="1:133">
      <c r="A7" s="12"/>
      <c r="B7" s="25">
        <v>312.10000000000002</v>
      </c>
      <c r="C7" s="20" t="s">
        <v>10</v>
      </c>
      <c r="D7" s="46">
        <v>178505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178505</v>
      </c>
      <c r="O7" s="47">
        <f t="shared" si="1"/>
        <v>14.650771503611294</v>
      </c>
      <c r="P7" s="9"/>
    </row>
    <row r="8" spans="1:133">
      <c r="A8" s="12"/>
      <c r="B8" s="25">
        <v>312.41000000000003</v>
      </c>
      <c r="C8" s="20" t="s">
        <v>11</v>
      </c>
      <c r="D8" s="46">
        <v>83347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83347</v>
      </c>
      <c r="O8" s="47">
        <f t="shared" si="1"/>
        <v>6.8406927117531184</v>
      </c>
      <c r="P8" s="9"/>
    </row>
    <row r="9" spans="1:133">
      <c r="A9" s="12"/>
      <c r="B9" s="25">
        <v>312.51</v>
      </c>
      <c r="C9" s="20" t="s">
        <v>76</v>
      </c>
      <c r="D9" s="46">
        <v>0</v>
      </c>
      <c r="E9" s="46">
        <v>201126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201126</v>
      </c>
      <c r="O9" s="47">
        <f t="shared" si="1"/>
        <v>16.507386736703875</v>
      </c>
      <c r="P9" s="9"/>
    </row>
    <row r="10" spans="1:133">
      <c r="A10" s="12"/>
      <c r="B10" s="25">
        <v>312.52</v>
      </c>
      <c r="C10" s="20" t="s">
        <v>97</v>
      </c>
      <c r="D10" s="46">
        <v>0</v>
      </c>
      <c r="E10" s="46">
        <v>106254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106254</v>
      </c>
      <c r="O10" s="47">
        <f t="shared" si="1"/>
        <v>8.7207813525935656</v>
      </c>
      <c r="P10" s="9"/>
    </row>
    <row r="11" spans="1:133">
      <c r="A11" s="12"/>
      <c r="B11" s="25">
        <v>314.10000000000002</v>
      </c>
      <c r="C11" s="20" t="s">
        <v>12</v>
      </c>
      <c r="D11" s="46">
        <v>1091884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1091884</v>
      </c>
      <c r="O11" s="47">
        <f t="shared" si="1"/>
        <v>89.616217990807613</v>
      </c>
      <c r="P11" s="9"/>
    </row>
    <row r="12" spans="1:133">
      <c r="A12" s="12"/>
      <c r="B12" s="25">
        <v>314.3</v>
      </c>
      <c r="C12" s="20" t="s">
        <v>13</v>
      </c>
      <c r="D12" s="46">
        <v>310196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310196</v>
      </c>
      <c r="O12" s="47">
        <f t="shared" si="1"/>
        <v>25.459290873276426</v>
      </c>
      <c r="P12" s="9"/>
    </row>
    <row r="13" spans="1:133">
      <c r="A13" s="12"/>
      <c r="B13" s="25">
        <v>314.39999999999998</v>
      </c>
      <c r="C13" s="20" t="s">
        <v>15</v>
      </c>
      <c r="D13" s="46">
        <v>64655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64655</v>
      </c>
      <c r="O13" s="47">
        <f t="shared" si="1"/>
        <v>5.3065495732107681</v>
      </c>
      <c r="P13" s="9"/>
    </row>
    <row r="14" spans="1:133">
      <c r="A14" s="12"/>
      <c r="B14" s="25">
        <v>315</v>
      </c>
      <c r="C14" s="20" t="s">
        <v>98</v>
      </c>
      <c r="D14" s="46">
        <v>731025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731025</v>
      </c>
      <c r="O14" s="47">
        <f t="shared" si="1"/>
        <v>59.998768877216023</v>
      </c>
      <c r="P14" s="9"/>
    </row>
    <row r="15" spans="1:133">
      <c r="A15" s="12"/>
      <c r="B15" s="25">
        <v>316</v>
      </c>
      <c r="C15" s="20" t="s">
        <v>99</v>
      </c>
      <c r="D15" s="46">
        <v>216436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216436</v>
      </c>
      <c r="O15" s="47">
        <f t="shared" si="1"/>
        <v>17.763952724885094</v>
      </c>
      <c r="P15" s="9"/>
    </row>
    <row r="16" spans="1:133" ht="15.75">
      <c r="A16" s="29" t="s">
        <v>17</v>
      </c>
      <c r="B16" s="30"/>
      <c r="C16" s="31"/>
      <c r="D16" s="32">
        <f t="shared" ref="D16:M16" si="3">SUM(D17:D22)</f>
        <v>1852746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32" si="4">SUM(D16:M16)</f>
        <v>1852746</v>
      </c>
      <c r="O16" s="45">
        <f t="shared" si="1"/>
        <v>152.06385423506237</v>
      </c>
      <c r="P16" s="10"/>
    </row>
    <row r="17" spans="1:16">
      <c r="A17" s="12"/>
      <c r="B17" s="25">
        <v>322</v>
      </c>
      <c r="C17" s="20" t="s">
        <v>0</v>
      </c>
      <c r="D17" s="46">
        <v>577512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577512</v>
      </c>
      <c r="O17" s="47">
        <f t="shared" si="1"/>
        <v>47.399212081418256</v>
      </c>
      <c r="P17" s="9"/>
    </row>
    <row r="18" spans="1:16">
      <c r="A18" s="12"/>
      <c r="B18" s="25">
        <v>323.10000000000002</v>
      </c>
      <c r="C18" s="20" t="s">
        <v>18</v>
      </c>
      <c r="D18" s="46">
        <v>849522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849522</v>
      </c>
      <c r="O18" s="47">
        <f t="shared" si="1"/>
        <v>69.724392646093236</v>
      </c>
      <c r="P18" s="9"/>
    </row>
    <row r="19" spans="1:16">
      <c r="A19" s="12"/>
      <c r="B19" s="25">
        <v>323.3</v>
      </c>
      <c r="C19" s="20" t="s">
        <v>19</v>
      </c>
      <c r="D19" s="46">
        <v>276270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276270</v>
      </c>
      <c r="O19" s="47">
        <f t="shared" si="1"/>
        <v>22.674819435325016</v>
      </c>
      <c r="P19" s="9"/>
    </row>
    <row r="20" spans="1:16">
      <c r="A20" s="12"/>
      <c r="B20" s="25">
        <v>323.39999999999998</v>
      </c>
      <c r="C20" s="20" t="s">
        <v>20</v>
      </c>
      <c r="D20" s="46">
        <v>34988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34988</v>
      </c>
      <c r="O20" s="47">
        <f t="shared" si="1"/>
        <v>2.8716349310571241</v>
      </c>
      <c r="P20" s="9"/>
    </row>
    <row r="21" spans="1:16">
      <c r="A21" s="12"/>
      <c r="B21" s="25">
        <v>325.10000000000002</v>
      </c>
      <c r="C21" s="20" t="s">
        <v>22</v>
      </c>
      <c r="D21" s="46">
        <v>4958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4958</v>
      </c>
      <c r="O21" s="47">
        <f t="shared" si="1"/>
        <v>0.40692711753118843</v>
      </c>
      <c r="P21" s="9"/>
    </row>
    <row r="22" spans="1:16">
      <c r="A22" s="12"/>
      <c r="B22" s="25">
        <v>329</v>
      </c>
      <c r="C22" s="20" t="s">
        <v>23</v>
      </c>
      <c r="D22" s="46">
        <v>109496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109496</v>
      </c>
      <c r="O22" s="47">
        <f t="shared" si="1"/>
        <v>8.9868680236375571</v>
      </c>
      <c r="P22" s="9"/>
    </row>
    <row r="23" spans="1:16" ht="15.75">
      <c r="A23" s="29" t="s">
        <v>24</v>
      </c>
      <c r="B23" s="30"/>
      <c r="C23" s="31"/>
      <c r="D23" s="32">
        <f t="shared" ref="D23:M23" si="5">SUM(D24:D31)</f>
        <v>1276155</v>
      </c>
      <c r="E23" s="32">
        <f t="shared" si="5"/>
        <v>234068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 t="shared" si="4"/>
        <v>1510223</v>
      </c>
      <c r="O23" s="45">
        <f t="shared" si="1"/>
        <v>123.9513296126067</v>
      </c>
      <c r="P23" s="10"/>
    </row>
    <row r="24" spans="1:16">
      <c r="A24" s="12"/>
      <c r="B24" s="25">
        <v>331.2</v>
      </c>
      <c r="C24" s="20" t="s">
        <v>81</v>
      </c>
      <c r="D24" s="46">
        <v>0</v>
      </c>
      <c r="E24" s="46">
        <v>16064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16064</v>
      </c>
      <c r="O24" s="47">
        <f t="shared" si="1"/>
        <v>1.3184504267892319</v>
      </c>
      <c r="P24" s="9"/>
    </row>
    <row r="25" spans="1:16">
      <c r="A25" s="12"/>
      <c r="B25" s="25">
        <v>331.9</v>
      </c>
      <c r="C25" s="20" t="s">
        <v>26</v>
      </c>
      <c r="D25" s="46">
        <v>6450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6450</v>
      </c>
      <c r="O25" s="47">
        <f t="shared" si="1"/>
        <v>0.52938279711096525</v>
      </c>
      <c r="P25" s="9"/>
    </row>
    <row r="26" spans="1:16">
      <c r="A26" s="12"/>
      <c r="B26" s="25">
        <v>334.7</v>
      </c>
      <c r="C26" s="20" t="s">
        <v>28</v>
      </c>
      <c r="D26" s="46">
        <v>17122</v>
      </c>
      <c r="E26" s="46">
        <v>218004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235126</v>
      </c>
      <c r="O26" s="47">
        <f t="shared" si="1"/>
        <v>19.297931713722914</v>
      </c>
      <c r="P26" s="9"/>
    </row>
    <row r="27" spans="1:16">
      <c r="A27" s="12"/>
      <c r="B27" s="25">
        <v>335.12</v>
      </c>
      <c r="C27" s="20" t="s">
        <v>100</v>
      </c>
      <c r="D27" s="46">
        <v>333166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333166</v>
      </c>
      <c r="O27" s="47">
        <f t="shared" si="1"/>
        <v>27.344550229809585</v>
      </c>
      <c r="P27" s="9"/>
    </row>
    <row r="28" spans="1:16">
      <c r="A28" s="12"/>
      <c r="B28" s="25">
        <v>335.15</v>
      </c>
      <c r="C28" s="20" t="s">
        <v>101</v>
      </c>
      <c r="D28" s="46">
        <v>16116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16116</v>
      </c>
      <c r="O28" s="47">
        <f t="shared" si="1"/>
        <v>1.3227183191070255</v>
      </c>
      <c r="P28" s="9"/>
    </row>
    <row r="29" spans="1:16">
      <c r="A29" s="12"/>
      <c r="B29" s="25">
        <v>335.18</v>
      </c>
      <c r="C29" s="20" t="s">
        <v>102</v>
      </c>
      <c r="D29" s="46">
        <v>827571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827571</v>
      </c>
      <c r="O29" s="47">
        <f t="shared" si="1"/>
        <v>67.922767564018386</v>
      </c>
      <c r="P29" s="9"/>
    </row>
    <row r="30" spans="1:16">
      <c r="A30" s="12"/>
      <c r="B30" s="25">
        <v>335.49</v>
      </c>
      <c r="C30" s="20" t="s">
        <v>32</v>
      </c>
      <c r="D30" s="46">
        <v>10368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10368</v>
      </c>
      <c r="O30" s="47">
        <f t="shared" si="1"/>
        <v>0.85095206828627712</v>
      </c>
      <c r="P30" s="9"/>
    </row>
    <row r="31" spans="1:16">
      <c r="A31" s="12"/>
      <c r="B31" s="25">
        <v>338</v>
      </c>
      <c r="C31" s="20" t="s">
        <v>35</v>
      </c>
      <c r="D31" s="46">
        <v>65362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65362</v>
      </c>
      <c r="O31" s="47">
        <f t="shared" si="1"/>
        <v>5.3645764937623115</v>
      </c>
      <c r="P31" s="9"/>
    </row>
    <row r="32" spans="1:16" ht="15.75">
      <c r="A32" s="29" t="s">
        <v>40</v>
      </c>
      <c r="B32" s="30"/>
      <c r="C32" s="31"/>
      <c r="D32" s="32">
        <f t="shared" ref="D32:M32" si="6">SUM(D33:D43)</f>
        <v>1885713</v>
      </c>
      <c r="E32" s="32">
        <f t="shared" si="6"/>
        <v>0</v>
      </c>
      <c r="F32" s="32">
        <f t="shared" si="6"/>
        <v>0</v>
      </c>
      <c r="G32" s="32">
        <f t="shared" si="6"/>
        <v>0</v>
      </c>
      <c r="H32" s="32">
        <f t="shared" si="6"/>
        <v>0</v>
      </c>
      <c r="I32" s="32">
        <f t="shared" si="6"/>
        <v>3577446</v>
      </c>
      <c r="J32" s="32">
        <f t="shared" si="6"/>
        <v>0</v>
      </c>
      <c r="K32" s="32">
        <f t="shared" si="6"/>
        <v>0</v>
      </c>
      <c r="L32" s="32">
        <f t="shared" si="6"/>
        <v>0</v>
      </c>
      <c r="M32" s="32">
        <f t="shared" si="6"/>
        <v>0</v>
      </c>
      <c r="N32" s="32">
        <f t="shared" si="4"/>
        <v>5463159</v>
      </c>
      <c r="O32" s="45">
        <f t="shared" si="1"/>
        <v>448.38796782665793</v>
      </c>
      <c r="P32" s="10"/>
    </row>
    <row r="33" spans="1:16">
      <c r="A33" s="12"/>
      <c r="B33" s="25">
        <v>341.9</v>
      </c>
      <c r="C33" s="20" t="s">
        <v>103</v>
      </c>
      <c r="D33" s="46">
        <v>21461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3" si="7">SUM(D33:M33)</f>
        <v>21461</v>
      </c>
      <c r="O33" s="47">
        <f t="shared" si="1"/>
        <v>1.7614084044648719</v>
      </c>
      <c r="P33" s="9"/>
    </row>
    <row r="34" spans="1:16">
      <c r="A34" s="12"/>
      <c r="B34" s="25">
        <v>342.1</v>
      </c>
      <c r="C34" s="20" t="s">
        <v>44</v>
      </c>
      <c r="D34" s="46">
        <v>829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829</v>
      </c>
      <c r="O34" s="47">
        <f t="shared" si="1"/>
        <v>6.8040052527905445E-2</v>
      </c>
      <c r="P34" s="9"/>
    </row>
    <row r="35" spans="1:16">
      <c r="A35" s="12"/>
      <c r="B35" s="25">
        <v>342.5</v>
      </c>
      <c r="C35" s="20" t="s">
        <v>45</v>
      </c>
      <c r="D35" s="46">
        <v>57388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57388</v>
      </c>
      <c r="O35" s="47">
        <f t="shared" si="1"/>
        <v>4.710111621799081</v>
      </c>
      <c r="P35" s="9"/>
    </row>
    <row r="36" spans="1:16">
      <c r="A36" s="12"/>
      <c r="B36" s="25">
        <v>342.6</v>
      </c>
      <c r="C36" s="20" t="s">
        <v>46</v>
      </c>
      <c r="D36" s="46">
        <v>313372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313372</v>
      </c>
      <c r="O36" s="47">
        <f t="shared" si="1"/>
        <v>25.719960604070913</v>
      </c>
      <c r="P36" s="9"/>
    </row>
    <row r="37" spans="1:16">
      <c r="A37" s="12"/>
      <c r="B37" s="25">
        <v>342.9</v>
      </c>
      <c r="C37" s="20" t="s">
        <v>47</v>
      </c>
      <c r="D37" s="46">
        <v>23775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23775</v>
      </c>
      <c r="O37" s="47">
        <f t="shared" ref="O37:O60" si="8">(N37/O$62)</f>
        <v>1.9513296126066972</v>
      </c>
      <c r="P37" s="9"/>
    </row>
    <row r="38" spans="1:16">
      <c r="A38" s="12"/>
      <c r="B38" s="25">
        <v>343.4</v>
      </c>
      <c r="C38" s="20" t="s">
        <v>48</v>
      </c>
      <c r="D38" s="46">
        <v>386845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386845</v>
      </c>
      <c r="O38" s="47">
        <f t="shared" si="8"/>
        <v>31.750246224556797</v>
      </c>
      <c r="P38" s="9"/>
    </row>
    <row r="39" spans="1:16">
      <c r="A39" s="12"/>
      <c r="B39" s="25">
        <v>347.1</v>
      </c>
      <c r="C39" s="20" t="s">
        <v>49</v>
      </c>
      <c r="D39" s="46">
        <v>2248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2248</v>
      </c>
      <c r="O39" s="47">
        <f t="shared" si="8"/>
        <v>0.1845042678923178</v>
      </c>
      <c r="P39" s="9"/>
    </row>
    <row r="40" spans="1:16">
      <c r="A40" s="12"/>
      <c r="B40" s="25">
        <v>347.2</v>
      </c>
      <c r="C40" s="20" t="s">
        <v>50</v>
      </c>
      <c r="D40" s="46">
        <v>755199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755199</v>
      </c>
      <c r="O40" s="47">
        <f t="shared" si="8"/>
        <v>61.982846355876561</v>
      </c>
      <c r="P40" s="9"/>
    </row>
    <row r="41" spans="1:16">
      <c r="A41" s="12"/>
      <c r="B41" s="25">
        <v>347.4</v>
      </c>
      <c r="C41" s="20" t="s">
        <v>51</v>
      </c>
      <c r="D41" s="46">
        <v>27211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27211</v>
      </c>
      <c r="O41" s="47">
        <f t="shared" si="8"/>
        <v>2.2333388049901508</v>
      </c>
      <c r="P41" s="9"/>
    </row>
    <row r="42" spans="1:16">
      <c r="A42" s="12"/>
      <c r="B42" s="25">
        <v>347.5</v>
      </c>
      <c r="C42" s="20" t="s">
        <v>52</v>
      </c>
      <c r="D42" s="46">
        <v>249909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249909</v>
      </c>
      <c r="O42" s="47">
        <f t="shared" si="8"/>
        <v>20.511244254760342</v>
      </c>
      <c r="P42" s="9"/>
    </row>
    <row r="43" spans="1:16">
      <c r="A43" s="12"/>
      <c r="B43" s="25">
        <v>347.9</v>
      </c>
      <c r="C43" s="20" t="s">
        <v>53</v>
      </c>
      <c r="D43" s="46">
        <v>47476</v>
      </c>
      <c r="E43" s="46">
        <v>0</v>
      </c>
      <c r="F43" s="46">
        <v>0</v>
      </c>
      <c r="G43" s="46">
        <v>0</v>
      </c>
      <c r="H43" s="46">
        <v>0</v>
      </c>
      <c r="I43" s="46">
        <v>3577446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3624922</v>
      </c>
      <c r="O43" s="47">
        <f t="shared" si="8"/>
        <v>297.5149376231123</v>
      </c>
      <c r="P43" s="9"/>
    </row>
    <row r="44" spans="1:16" ht="15.75">
      <c r="A44" s="29" t="s">
        <v>41</v>
      </c>
      <c r="B44" s="30"/>
      <c r="C44" s="31"/>
      <c r="D44" s="32">
        <f t="shared" ref="D44:M44" si="9">SUM(D45:D48)</f>
        <v>182999</v>
      </c>
      <c r="E44" s="32">
        <f t="shared" si="9"/>
        <v>0</v>
      </c>
      <c r="F44" s="32">
        <f t="shared" si="9"/>
        <v>0</v>
      </c>
      <c r="G44" s="32">
        <f t="shared" si="9"/>
        <v>0</v>
      </c>
      <c r="H44" s="32">
        <f t="shared" si="9"/>
        <v>0</v>
      </c>
      <c r="I44" s="32">
        <f t="shared" si="9"/>
        <v>0</v>
      </c>
      <c r="J44" s="32">
        <f t="shared" si="9"/>
        <v>0</v>
      </c>
      <c r="K44" s="32">
        <f t="shared" si="9"/>
        <v>0</v>
      </c>
      <c r="L44" s="32">
        <f t="shared" si="9"/>
        <v>0</v>
      </c>
      <c r="M44" s="32">
        <f t="shared" si="9"/>
        <v>0</v>
      </c>
      <c r="N44" s="32">
        <f t="shared" ref="N44:N50" si="10">SUM(D44:M44)</f>
        <v>182999</v>
      </c>
      <c r="O44" s="45">
        <f t="shared" si="8"/>
        <v>15.019615889691398</v>
      </c>
      <c r="P44" s="10"/>
    </row>
    <row r="45" spans="1:16">
      <c r="A45" s="13"/>
      <c r="B45" s="39">
        <v>351.9</v>
      </c>
      <c r="C45" s="21" t="s">
        <v>104</v>
      </c>
      <c r="D45" s="46">
        <v>61450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61450</v>
      </c>
      <c r="O45" s="47">
        <f t="shared" si="8"/>
        <v>5.0434996717005909</v>
      </c>
      <c r="P45" s="9"/>
    </row>
    <row r="46" spans="1:16">
      <c r="A46" s="13"/>
      <c r="B46" s="39">
        <v>352</v>
      </c>
      <c r="C46" s="21" t="s">
        <v>56</v>
      </c>
      <c r="D46" s="46">
        <v>7091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7091</v>
      </c>
      <c r="O46" s="47">
        <f t="shared" si="8"/>
        <v>0.58199277741300071</v>
      </c>
      <c r="P46" s="9"/>
    </row>
    <row r="47" spans="1:16">
      <c r="A47" s="13"/>
      <c r="B47" s="39">
        <v>354</v>
      </c>
      <c r="C47" s="21" t="s">
        <v>57</v>
      </c>
      <c r="D47" s="46">
        <v>41241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41241</v>
      </c>
      <c r="O47" s="47">
        <f t="shared" si="8"/>
        <v>3.3848489822718317</v>
      </c>
      <c r="P47" s="9"/>
    </row>
    <row r="48" spans="1:16">
      <c r="A48" s="13"/>
      <c r="B48" s="39">
        <v>359</v>
      </c>
      <c r="C48" s="21" t="s">
        <v>58</v>
      </c>
      <c r="D48" s="46">
        <v>73217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73217</v>
      </c>
      <c r="O48" s="47">
        <f t="shared" si="8"/>
        <v>6.009274458305975</v>
      </c>
      <c r="P48" s="9"/>
    </row>
    <row r="49" spans="1:119" ht="15.75">
      <c r="A49" s="29" t="s">
        <v>3</v>
      </c>
      <c r="B49" s="30"/>
      <c r="C49" s="31"/>
      <c r="D49" s="32">
        <f t="shared" ref="D49:M49" si="11">SUM(D50:D57)</f>
        <v>343289</v>
      </c>
      <c r="E49" s="32">
        <f t="shared" si="11"/>
        <v>0</v>
      </c>
      <c r="F49" s="32">
        <f t="shared" si="11"/>
        <v>0</v>
      </c>
      <c r="G49" s="32">
        <f t="shared" si="11"/>
        <v>0</v>
      </c>
      <c r="H49" s="32">
        <f t="shared" si="11"/>
        <v>0</v>
      </c>
      <c r="I49" s="32">
        <f t="shared" si="11"/>
        <v>78460</v>
      </c>
      <c r="J49" s="32">
        <f t="shared" si="11"/>
        <v>0</v>
      </c>
      <c r="K49" s="32">
        <f t="shared" si="11"/>
        <v>4748907</v>
      </c>
      <c r="L49" s="32">
        <f t="shared" si="11"/>
        <v>3028</v>
      </c>
      <c r="M49" s="32">
        <f t="shared" si="11"/>
        <v>0</v>
      </c>
      <c r="N49" s="32">
        <f t="shared" si="10"/>
        <v>5173684</v>
      </c>
      <c r="O49" s="45">
        <f t="shared" si="8"/>
        <v>424.62934996717007</v>
      </c>
      <c r="P49" s="10"/>
    </row>
    <row r="50" spans="1:119">
      <c r="A50" s="12"/>
      <c r="B50" s="25">
        <v>361.1</v>
      </c>
      <c r="C50" s="20" t="s">
        <v>60</v>
      </c>
      <c r="D50" s="46">
        <v>65417</v>
      </c>
      <c r="E50" s="46">
        <v>0</v>
      </c>
      <c r="F50" s="46">
        <v>0</v>
      </c>
      <c r="G50" s="46">
        <v>0</v>
      </c>
      <c r="H50" s="46">
        <v>0</v>
      </c>
      <c r="I50" s="46">
        <v>8555</v>
      </c>
      <c r="J50" s="46">
        <v>0</v>
      </c>
      <c r="K50" s="46">
        <v>0</v>
      </c>
      <c r="L50" s="46">
        <v>3028</v>
      </c>
      <c r="M50" s="46">
        <v>0</v>
      </c>
      <c r="N50" s="46">
        <f t="shared" si="10"/>
        <v>77000</v>
      </c>
      <c r="O50" s="47">
        <f t="shared" si="8"/>
        <v>6.3197636244254758</v>
      </c>
      <c r="P50" s="9"/>
    </row>
    <row r="51" spans="1:119">
      <c r="A51" s="12"/>
      <c r="B51" s="25">
        <v>361.2</v>
      </c>
      <c r="C51" s="20" t="s">
        <v>82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565466</v>
      </c>
      <c r="L51" s="46">
        <v>0</v>
      </c>
      <c r="M51" s="46">
        <v>0</v>
      </c>
      <c r="N51" s="46">
        <f t="shared" ref="N51:N57" si="12">SUM(D51:M51)</f>
        <v>565466</v>
      </c>
      <c r="O51" s="47">
        <f t="shared" si="8"/>
        <v>46.410538411030863</v>
      </c>
      <c r="P51" s="9"/>
    </row>
    <row r="52" spans="1:119">
      <c r="A52" s="12"/>
      <c r="B52" s="25">
        <v>361.3</v>
      </c>
      <c r="C52" s="20" t="s">
        <v>61</v>
      </c>
      <c r="D52" s="46">
        <v>-28388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2254516</v>
      </c>
      <c r="L52" s="46">
        <v>0</v>
      </c>
      <c r="M52" s="46">
        <v>0</v>
      </c>
      <c r="N52" s="46">
        <f t="shared" si="12"/>
        <v>2226128</v>
      </c>
      <c r="O52" s="47">
        <f t="shared" si="8"/>
        <v>182.7091267235719</v>
      </c>
      <c r="P52" s="9"/>
    </row>
    <row r="53" spans="1:119">
      <c r="A53" s="12"/>
      <c r="B53" s="25">
        <v>362</v>
      </c>
      <c r="C53" s="20" t="s">
        <v>62</v>
      </c>
      <c r="D53" s="46">
        <v>106003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106003</v>
      </c>
      <c r="O53" s="47">
        <f t="shared" si="8"/>
        <v>8.7001805646749837</v>
      </c>
      <c r="P53" s="9"/>
    </row>
    <row r="54" spans="1:119">
      <c r="A54" s="12"/>
      <c r="B54" s="25">
        <v>365</v>
      </c>
      <c r="C54" s="20" t="s">
        <v>105</v>
      </c>
      <c r="D54" s="46">
        <v>128522</v>
      </c>
      <c r="E54" s="46">
        <v>0</v>
      </c>
      <c r="F54" s="46">
        <v>0</v>
      </c>
      <c r="G54" s="46">
        <v>0</v>
      </c>
      <c r="H54" s="46">
        <v>0</v>
      </c>
      <c r="I54" s="46">
        <v>69905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198427</v>
      </c>
      <c r="O54" s="47">
        <f t="shared" si="8"/>
        <v>16.285866710439922</v>
      </c>
      <c r="P54" s="9"/>
    </row>
    <row r="55" spans="1:119">
      <c r="A55" s="12"/>
      <c r="B55" s="25">
        <v>366</v>
      </c>
      <c r="C55" s="20" t="s">
        <v>65</v>
      </c>
      <c r="D55" s="46">
        <v>24116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24116</v>
      </c>
      <c r="O55" s="47">
        <f t="shared" si="8"/>
        <v>1.9793171372291529</v>
      </c>
      <c r="P55" s="9"/>
    </row>
    <row r="56" spans="1:119">
      <c r="A56" s="12"/>
      <c r="B56" s="25">
        <v>368</v>
      </c>
      <c r="C56" s="20" t="s">
        <v>66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1928925</v>
      </c>
      <c r="L56" s="46">
        <v>0</v>
      </c>
      <c r="M56" s="46">
        <v>0</v>
      </c>
      <c r="N56" s="46">
        <f t="shared" si="12"/>
        <v>1928925</v>
      </c>
      <c r="O56" s="47">
        <f t="shared" si="8"/>
        <v>158.31623440577806</v>
      </c>
      <c r="P56" s="9"/>
    </row>
    <row r="57" spans="1:119">
      <c r="A57" s="12"/>
      <c r="B57" s="25">
        <v>369.9</v>
      </c>
      <c r="C57" s="20" t="s">
        <v>67</v>
      </c>
      <c r="D57" s="46">
        <v>47619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47619</v>
      </c>
      <c r="O57" s="47">
        <f t="shared" si="8"/>
        <v>3.9083223900196979</v>
      </c>
      <c r="P57" s="9"/>
    </row>
    <row r="58" spans="1:119" ht="15.75">
      <c r="A58" s="29" t="s">
        <v>42</v>
      </c>
      <c r="B58" s="30"/>
      <c r="C58" s="31"/>
      <c r="D58" s="32">
        <f t="shared" ref="D58:M58" si="13">SUM(D59:D59)</f>
        <v>0</v>
      </c>
      <c r="E58" s="32">
        <f t="shared" si="13"/>
        <v>0</v>
      </c>
      <c r="F58" s="32">
        <f t="shared" si="13"/>
        <v>0</v>
      </c>
      <c r="G58" s="32">
        <f t="shared" si="13"/>
        <v>265000</v>
      </c>
      <c r="H58" s="32">
        <f t="shared" si="13"/>
        <v>0</v>
      </c>
      <c r="I58" s="32">
        <f t="shared" si="13"/>
        <v>0</v>
      </c>
      <c r="J58" s="32">
        <f t="shared" si="13"/>
        <v>0</v>
      </c>
      <c r="K58" s="32">
        <f t="shared" si="13"/>
        <v>0</v>
      </c>
      <c r="L58" s="32">
        <f t="shared" si="13"/>
        <v>0</v>
      </c>
      <c r="M58" s="32">
        <f t="shared" si="13"/>
        <v>0</v>
      </c>
      <c r="N58" s="32">
        <f>SUM(D58:M58)</f>
        <v>265000</v>
      </c>
      <c r="O58" s="45">
        <f t="shared" si="8"/>
        <v>21.749835850295469</v>
      </c>
      <c r="P58" s="9"/>
    </row>
    <row r="59" spans="1:119" ht="15.75" thickBot="1">
      <c r="A59" s="12"/>
      <c r="B59" s="25">
        <v>381</v>
      </c>
      <c r="C59" s="20" t="s">
        <v>68</v>
      </c>
      <c r="D59" s="46">
        <v>0</v>
      </c>
      <c r="E59" s="46">
        <v>0</v>
      </c>
      <c r="F59" s="46">
        <v>0</v>
      </c>
      <c r="G59" s="46">
        <v>265000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265000</v>
      </c>
      <c r="O59" s="47">
        <f t="shared" si="8"/>
        <v>21.749835850295469</v>
      </c>
      <c r="P59" s="9"/>
    </row>
    <row r="60" spans="1:119" ht="16.5" thickBot="1">
      <c r="A60" s="14" t="s">
        <v>54</v>
      </c>
      <c r="B60" s="23"/>
      <c r="C60" s="22"/>
      <c r="D60" s="15">
        <f t="shared" ref="D60:M60" si="14">SUM(D5,D16,D23,D32,D44,D49,D58)</f>
        <v>18198341</v>
      </c>
      <c r="E60" s="15">
        <f t="shared" si="14"/>
        <v>541448</v>
      </c>
      <c r="F60" s="15">
        <f t="shared" si="14"/>
        <v>0</v>
      </c>
      <c r="G60" s="15">
        <f t="shared" si="14"/>
        <v>265000</v>
      </c>
      <c r="H60" s="15">
        <f t="shared" si="14"/>
        <v>0</v>
      </c>
      <c r="I60" s="15">
        <f t="shared" si="14"/>
        <v>3655906</v>
      </c>
      <c r="J60" s="15">
        <f t="shared" si="14"/>
        <v>0</v>
      </c>
      <c r="K60" s="15">
        <f t="shared" si="14"/>
        <v>4748907</v>
      </c>
      <c r="L60" s="15">
        <f t="shared" si="14"/>
        <v>3028</v>
      </c>
      <c r="M60" s="15">
        <f t="shared" si="14"/>
        <v>0</v>
      </c>
      <c r="N60" s="15">
        <f>SUM(D60:M60)</f>
        <v>27412630</v>
      </c>
      <c r="O60" s="38">
        <f t="shared" si="8"/>
        <v>2249.8875574523968</v>
      </c>
      <c r="P60" s="6"/>
      <c r="Q60" s="2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</row>
    <row r="61" spans="1:119">
      <c r="A61" s="16"/>
      <c r="B61" s="18"/>
      <c r="C61" s="18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9"/>
    </row>
    <row r="62" spans="1:119">
      <c r="A62" s="40"/>
      <c r="B62" s="41"/>
      <c r="C62" s="41"/>
      <c r="D62" s="42"/>
      <c r="E62" s="42"/>
      <c r="F62" s="42"/>
      <c r="G62" s="42"/>
      <c r="H62" s="42"/>
      <c r="I62" s="42"/>
      <c r="J62" s="42"/>
      <c r="K62" s="42"/>
      <c r="L62" s="48" t="s">
        <v>106</v>
      </c>
      <c r="M62" s="48"/>
      <c r="N62" s="48"/>
      <c r="O62" s="43">
        <v>12184</v>
      </c>
    </row>
    <row r="63" spans="1:119">
      <c r="A63" s="49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1"/>
    </row>
    <row r="64" spans="1:119" ht="15.75" customHeight="1" thickBot="1">
      <c r="A64" s="52" t="s">
        <v>87</v>
      </c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4"/>
    </row>
  </sheetData>
  <mergeCells count="10">
    <mergeCell ref="L62:N62"/>
    <mergeCell ref="A63:O63"/>
    <mergeCell ref="A64:O6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69</v>
      </c>
      <c r="B3" s="62"/>
      <c r="C3" s="63"/>
      <c r="D3" s="67" t="s">
        <v>36</v>
      </c>
      <c r="E3" s="68"/>
      <c r="F3" s="68"/>
      <c r="G3" s="68"/>
      <c r="H3" s="69"/>
      <c r="I3" s="67" t="s">
        <v>37</v>
      </c>
      <c r="J3" s="69"/>
      <c r="K3" s="67" t="s">
        <v>39</v>
      </c>
      <c r="L3" s="69"/>
      <c r="M3" s="36"/>
      <c r="N3" s="37"/>
      <c r="O3" s="70" t="s">
        <v>74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70</v>
      </c>
      <c r="F4" s="34" t="s">
        <v>71</v>
      </c>
      <c r="G4" s="34" t="s">
        <v>72</v>
      </c>
      <c r="H4" s="34" t="s">
        <v>5</v>
      </c>
      <c r="I4" s="34" t="s">
        <v>6</v>
      </c>
      <c r="J4" s="35" t="s">
        <v>73</v>
      </c>
      <c r="K4" s="35" t="s">
        <v>7</v>
      </c>
      <c r="L4" s="35" t="s">
        <v>8</v>
      </c>
      <c r="M4" s="35" t="s">
        <v>9</v>
      </c>
      <c r="N4" s="35" t="s">
        <v>38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12672664</v>
      </c>
      <c r="E5" s="27">
        <f t="shared" si="0"/>
        <v>296911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12969575</v>
      </c>
      <c r="O5" s="33">
        <f t="shared" ref="O5:O36" si="1">(N5/O$63)</f>
        <v>1065.0878705756754</v>
      </c>
      <c r="P5" s="6"/>
    </row>
    <row r="6" spans="1:133">
      <c r="A6" s="12"/>
      <c r="B6" s="25">
        <v>311</v>
      </c>
      <c r="C6" s="20" t="s">
        <v>2</v>
      </c>
      <c r="D6" s="46">
        <v>10011748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10011748</v>
      </c>
      <c r="O6" s="47">
        <f t="shared" si="1"/>
        <v>822.18510306315181</v>
      </c>
      <c r="P6" s="9"/>
    </row>
    <row r="7" spans="1:133">
      <c r="A7" s="12"/>
      <c r="B7" s="25">
        <v>312.10000000000002</v>
      </c>
      <c r="C7" s="20" t="s">
        <v>10</v>
      </c>
      <c r="D7" s="46">
        <v>179132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179132</v>
      </c>
      <c r="O7" s="47">
        <f t="shared" si="1"/>
        <v>14.710684076537735</v>
      </c>
      <c r="P7" s="9"/>
    </row>
    <row r="8" spans="1:133">
      <c r="A8" s="12"/>
      <c r="B8" s="25">
        <v>312.41000000000003</v>
      </c>
      <c r="C8" s="20" t="s">
        <v>11</v>
      </c>
      <c r="D8" s="46">
        <v>84237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84237</v>
      </c>
      <c r="O8" s="47">
        <f t="shared" si="1"/>
        <v>6.9177137225917713</v>
      </c>
      <c r="P8" s="9"/>
    </row>
    <row r="9" spans="1:133">
      <c r="A9" s="12"/>
      <c r="B9" s="25">
        <v>312.51</v>
      </c>
      <c r="C9" s="20" t="s">
        <v>80</v>
      </c>
      <c r="D9" s="46">
        <v>0</v>
      </c>
      <c r="E9" s="46">
        <v>192722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192722</v>
      </c>
      <c r="O9" s="47">
        <f t="shared" si="1"/>
        <v>15.82672250964934</v>
      </c>
      <c r="P9" s="9"/>
    </row>
    <row r="10" spans="1:133">
      <c r="A10" s="12"/>
      <c r="B10" s="25">
        <v>312.52</v>
      </c>
      <c r="C10" s="20" t="s">
        <v>77</v>
      </c>
      <c r="D10" s="46">
        <v>0</v>
      </c>
      <c r="E10" s="46">
        <v>104189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104189</v>
      </c>
      <c r="O10" s="47">
        <f t="shared" si="1"/>
        <v>8.5562125318222879</v>
      </c>
      <c r="P10" s="9"/>
    </row>
    <row r="11" spans="1:133">
      <c r="A11" s="12"/>
      <c r="B11" s="25">
        <v>314.10000000000002</v>
      </c>
      <c r="C11" s="20" t="s">
        <v>12</v>
      </c>
      <c r="D11" s="46">
        <v>1030127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1030127</v>
      </c>
      <c r="O11" s="47">
        <f t="shared" si="1"/>
        <v>84.59612384002628</v>
      </c>
      <c r="P11" s="9"/>
    </row>
    <row r="12" spans="1:133">
      <c r="A12" s="12"/>
      <c r="B12" s="25">
        <v>314.3</v>
      </c>
      <c r="C12" s="20" t="s">
        <v>13</v>
      </c>
      <c r="D12" s="46">
        <v>315787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315787</v>
      </c>
      <c r="O12" s="47">
        <f t="shared" si="1"/>
        <v>25.933070542826641</v>
      </c>
      <c r="P12" s="9"/>
    </row>
    <row r="13" spans="1:133">
      <c r="A13" s="12"/>
      <c r="B13" s="25">
        <v>314.39999999999998</v>
      </c>
      <c r="C13" s="20" t="s">
        <v>15</v>
      </c>
      <c r="D13" s="46">
        <v>60560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60560</v>
      </c>
      <c r="O13" s="47">
        <f t="shared" si="1"/>
        <v>4.9733103391639979</v>
      </c>
      <c r="P13" s="9"/>
    </row>
    <row r="14" spans="1:133">
      <c r="A14" s="12"/>
      <c r="B14" s="25">
        <v>315</v>
      </c>
      <c r="C14" s="20" t="s">
        <v>85</v>
      </c>
      <c r="D14" s="46">
        <v>758446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758446</v>
      </c>
      <c r="O14" s="47">
        <f t="shared" si="1"/>
        <v>62.285127699761844</v>
      </c>
      <c r="P14" s="9"/>
    </row>
    <row r="15" spans="1:133">
      <c r="A15" s="12"/>
      <c r="B15" s="25">
        <v>316</v>
      </c>
      <c r="C15" s="20" t="s">
        <v>16</v>
      </c>
      <c r="D15" s="46">
        <v>232627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232627</v>
      </c>
      <c r="O15" s="47">
        <f t="shared" si="1"/>
        <v>19.103802250143712</v>
      </c>
      <c r="P15" s="9"/>
    </row>
    <row r="16" spans="1:133" ht="15.75">
      <c r="A16" s="29" t="s">
        <v>17</v>
      </c>
      <c r="B16" s="30"/>
      <c r="C16" s="31"/>
      <c r="D16" s="32">
        <f t="shared" ref="D16:M16" si="3">SUM(D17:D23)</f>
        <v>1831812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33" si="4">SUM(D16:M16)</f>
        <v>1831812</v>
      </c>
      <c r="O16" s="45">
        <f t="shared" si="1"/>
        <v>150.4321261394432</v>
      </c>
      <c r="P16" s="10"/>
    </row>
    <row r="17" spans="1:16">
      <c r="A17" s="12"/>
      <c r="B17" s="25">
        <v>322</v>
      </c>
      <c r="C17" s="20" t="s">
        <v>0</v>
      </c>
      <c r="D17" s="46">
        <v>408816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408816</v>
      </c>
      <c r="O17" s="47">
        <f t="shared" si="1"/>
        <v>33.572801182557278</v>
      </c>
      <c r="P17" s="9"/>
    </row>
    <row r="18" spans="1:16">
      <c r="A18" s="12"/>
      <c r="B18" s="25">
        <v>323.10000000000002</v>
      </c>
      <c r="C18" s="20" t="s">
        <v>18</v>
      </c>
      <c r="D18" s="46">
        <v>858495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858495</v>
      </c>
      <c r="O18" s="47">
        <f t="shared" si="1"/>
        <v>70.501355013550139</v>
      </c>
      <c r="P18" s="9"/>
    </row>
    <row r="19" spans="1:16">
      <c r="A19" s="12"/>
      <c r="B19" s="25">
        <v>323.3</v>
      </c>
      <c r="C19" s="20" t="s">
        <v>19</v>
      </c>
      <c r="D19" s="46">
        <v>281077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281077</v>
      </c>
      <c r="O19" s="47">
        <f t="shared" si="1"/>
        <v>23.082614765541596</v>
      </c>
      <c r="P19" s="9"/>
    </row>
    <row r="20" spans="1:16">
      <c r="A20" s="12"/>
      <c r="B20" s="25">
        <v>323.39999999999998</v>
      </c>
      <c r="C20" s="20" t="s">
        <v>20</v>
      </c>
      <c r="D20" s="46">
        <v>39026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39026</v>
      </c>
      <c r="O20" s="47">
        <f t="shared" si="1"/>
        <v>3.204894473187156</v>
      </c>
      <c r="P20" s="9"/>
    </row>
    <row r="21" spans="1:16">
      <c r="A21" s="12"/>
      <c r="B21" s="25">
        <v>324.62</v>
      </c>
      <c r="C21" s="20" t="s">
        <v>21</v>
      </c>
      <c r="D21" s="46">
        <v>175000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175000</v>
      </c>
      <c r="O21" s="47">
        <f t="shared" si="1"/>
        <v>14.371355834770469</v>
      </c>
      <c r="P21" s="9"/>
    </row>
    <row r="22" spans="1:16">
      <c r="A22" s="12"/>
      <c r="B22" s="25">
        <v>325.10000000000002</v>
      </c>
      <c r="C22" s="20" t="s">
        <v>22</v>
      </c>
      <c r="D22" s="46">
        <v>2512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2512</v>
      </c>
      <c r="O22" s="47">
        <f t="shared" si="1"/>
        <v>0.20629054775396238</v>
      </c>
      <c r="P22" s="9"/>
    </row>
    <row r="23" spans="1:16">
      <c r="A23" s="12"/>
      <c r="B23" s="25">
        <v>329</v>
      </c>
      <c r="C23" s="20" t="s">
        <v>23</v>
      </c>
      <c r="D23" s="46">
        <v>66886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66886</v>
      </c>
      <c r="O23" s="47">
        <f t="shared" si="1"/>
        <v>5.4928143220826149</v>
      </c>
      <c r="P23" s="9"/>
    </row>
    <row r="24" spans="1:16" ht="15.75">
      <c r="A24" s="29" t="s">
        <v>24</v>
      </c>
      <c r="B24" s="30"/>
      <c r="C24" s="31"/>
      <c r="D24" s="32">
        <f t="shared" ref="D24:M24" si="5">SUM(D25:D32)</f>
        <v>1276129</v>
      </c>
      <c r="E24" s="32">
        <f t="shared" si="5"/>
        <v>18638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4">
        <f t="shared" si="4"/>
        <v>1294767</v>
      </c>
      <c r="O24" s="45">
        <f t="shared" si="1"/>
        <v>106.32889874353289</v>
      </c>
      <c r="P24" s="10"/>
    </row>
    <row r="25" spans="1:16">
      <c r="A25" s="12"/>
      <c r="B25" s="25">
        <v>331.2</v>
      </c>
      <c r="C25" s="20" t="s">
        <v>81</v>
      </c>
      <c r="D25" s="46">
        <v>0</v>
      </c>
      <c r="E25" s="46">
        <v>18638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18638</v>
      </c>
      <c r="O25" s="47">
        <f t="shared" si="1"/>
        <v>1.5305904574197258</v>
      </c>
      <c r="P25" s="9"/>
    </row>
    <row r="26" spans="1:16">
      <c r="A26" s="12"/>
      <c r="B26" s="25">
        <v>331.9</v>
      </c>
      <c r="C26" s="20" t="s">
        <v>26</v>
      </c>
      <c r="D26" s="46">
        <v>8434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8434</v>
      </c>
      <c r="O26" s="47">
        <f t="shared" si="1"/>
        <v>0.69261722920259505</v>
      </c>
      <c r="P26" s="9"/>
    </row>
    <row r="27" spans="1:16">
      <c r="A27" s="12"/>
      <c r="B27" s="25">
        <v>334.7</v>
      </c>
      <c r="C27" s="20" t="s">
        <v>28</v>
      </c>
      <c r="D27" s="46">
        <v>16280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16280</v>
      </c>
      <c r="O27" s="47">
        <f t="shared" si="1"/>
        <v>1.3369467028003614</v>
      </c>
      <c r="P27" s="9"/>
    </row>
    <row r="28" spans="1:16">
      <c r="A28" s="12"/>
      <c r="B28" s="25">
        <v>335.12</v>
      </c>
      <c r="C28" s="20" t="s">
        <v>29</v>
      </c>
      <c r="D28" s="46">
        <v>328907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328907</v>
      </c>
      <c r="O28" s="47">
        <f t="shared" si="1"/>
        <v>27.010511620267717</v>
      </c>
      <c r="P28" s="9"/>
    </row>
    <row r="29" spans="1:16">
      <c r="A29" s="12"/>
      <c r="B29" s="25">
        <v>335.15</v>
      </c>
      <c r="C29" s="20" t="s">
        <v>30</v>
      </c>
      <c r="D29" s="46">
        <v>12159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12159</v>
      </c>
      <c r="O29" s="47">
        <f t="shared" si="1"/>
        <v>0.99852180339985219</v>
      </c>
      <c r="P29" s="9"/>
    </row>
    <row r="30" spans="1:16">
      <c r="A30" s="12"/>
      <c r="B30" s="25">
        <v>335.18</v>
      </c>
      <c r="C30" s="20" t="s">
        <v>31</v>
      </c>
      <c r="D30" s="46">
        <v>787394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787394</v>
      </c>
      <c r="O30" s="47">
        <f t="shared" si="1"/>
        <v>64.662396320932913</v>
      </c>
      <c r="P30" s="9"/>
    </row>
    <row r="31" spans="1:16">
      <c r="A31" s="12"/>
      <c r="B31" s="25">
        <v>335.49</v>
      </c>
      <c r="C31" s="20" t="s">
        <v>32</v>
      </c>
      <c r="D31" s="46">
        <v>9637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9637</v>
      </c>
      <c r="O31" s="47">
        <f t="shared" si="1"/>
        <v>0.79141003531247434</v>
      </c>
      <c r="P31" s="9"/>
    </row>
    <row r="32" spans="1:16">
      <c r="A32" s="12"/>
      <c r="B32" s="25">
        <v>338</v>
      </c>
      <c r="C32" s="20" t="s">
        <v>35</v>
      </c>
      <c r="D32" s="46">
        <v>113318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113318</v>
      </c>
      <c r="O32" s="47">
        <f t="shared" si="1"/>
        <v>9.3059045741972568</v>
      </c>
      <c r="P32" s="9"/>
    </row>
    <row r="33" spans="1:16" ht="15.75">
      <c r="A33" s="29" t="s">
        <v>40</v>
      </c>
      <c r="B33" s="30"/>
      <c r="C33" s="31"/>
      <c r="D33" s="32">
        <f t="shared" ref="D33:M33" si="6">SUM(D34:D44)</f>
        <v>1758027</v>
      </c>
      <c r="E33" s="32">
        <f t="shared" si="6"/>
        <v>0</v>
      </c>
      <c r="F33" s="32">
        <f t="shared" si="6"/>
        <v>0</v>
      </c>
      <c r="G33" s="32">
        <f t="shared" si="6"/>
        <v>0</v>
      </c>
      <c r="H33" s="32">
        <f t="shared" si="6"/>
        <v>0</v>
      </c>
      <c r="I33" s="32">
        <f t="shared" si="6"/>
        <v>3582760</v>
      </c>
      <c r="J33" s="32">
        <f t="shared" si="6"/>
        <v>0</v>
      </c>
      <c r="K33" s="32">
        <f t="shared" si="6"/>
        <v>0</v>
      </c>
      <c r="L33" s="32">
        <f t="shared" si="6"/>
        <v>0</v>
      </c>
      <c r="M33" s="32">
        <f t="shared" si="6"/>
        <v>0</v>
      </c>
      <c r="N33" s="32">
        <f t="shared" si="4"/>
        <v>5340787</v>
      </c>
      <c r="O33" s="45">
        <f t="shared" si="1"/>
        <v>438.59628808409298</v>
      </c>
      <c r="P33" s="10"/>
    </row>
    <row r="34" spans="1:16">
      <c r="A34" s="12"/>
      <c r="B34" s="25">
        <v>341.9</v>
      </c>
      <c r="C34" s="20" t="s">
        <v>43</v>
      </c>
      <c r="D34" s="46">
        <v>18328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4" si="7">SUM(D34:M34)</f>
        <v>18328</v>
      </c>
      <c r="O34" s="47">
        <f t="shared" si="1"/>
        <v>1.5051326270838465</v>
      </c>
      <c r="P34" s="9"/>
    </row>
    <row r="35" spans="1:16">
      <c r="A35" s="12"/>
      <c r="B35" s="25">
        <v>342.1</v>
      </c>
      <c r="C35" s="20" t="s">
        <v>44</v>
      </c>
      <c r="D35" s="46">
        <v>1135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1135</v>
      </c>
      <c r="O35" s="47">
        <f t="shared" si="1"/>
        <v>9.3208507842654179E-2</v>
      </c>
      <c r="P35" s="9"/>
    </row>
    <row r="36" spans="1:16">
      <c r="A36" s="12"/>
      <c r="B36" s="25">
        <v>342.5</v>
      </c>
      <c r="C36" s="20" t="s">
        <v>45</v>
      </c>
      <c r="D36" s="46">
        <v>46806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46806</v>
      </c>
      <c r="O36" s="47">
        <f t="shared" si="1"/>
        <v>3.8438038925843805</v>
      </c>
      <c r="P36" s="9"/>
    </row>
    <row r="37" spans="1:16">
      <c r="A37" s="12"/>
      <c r="B37" s="25">
        <v>342.6</v>
      </c>
      <c r="C37" s="20" t="s">
        <v>46</v>
      </c>
      <c r="D37" s="46">
        <v>280048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280048</v>
      </c>
      <c r="O37" s="47">
        <f t="shared" ref="O37:O61" si="8">(N37/O$63)</f>
        <v>22.998111193233143</v>
      </c>
      <c r="P37" s="9"/>
    </row>
    <row r="38" spans="1:16">
      <c r="A38" s="12"/>
      <c r="B38" s="25">
        <v>342.9</v>
      </c>
      <c r="C38" s="20" t="s">
        <v>47</v>
      </c>
      <c r="D38" s="46">
        <v>24075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24075</v>
      </c>
      <c r="O38" s="47">
        <f t="shared" si="8"/>
        <v>1.9770879526977088</v>
      </c>
      <c r="P38" s="9"/>
    </row>
    <row r="39" spans="1:16">
      <c r="A39" s="12"/>
      <c r="B39" s="25">
        <v>343.4</v>
      </c>
      <c r="C39" s="20" t="s">
        <v>48</v>
      </c>
      <c r="D39" s="46">
        <v>375714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375714</v>
      </c>
      <c r="O39" s="47">
        <f t="shared" si="8"/>
        <v>30.854397634885441</v>
      </c>
      <c r="P39" s="9"/>
    </row>
    <row r="40" spans="1:16">
      <c r="A40" s="12"/>
      <c r="B40" s="25">
        <v>347.1</v>
      </c>
      <c r="C40" s="20" t="s">
        <v>49</v>
      </c>
      <c r="D40" s="46">
        <v>2144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2144</v>
      </c>
      <c r="O40" s="47">
        <f t="shared" si="8"/>
        <v>0.17606963948427362</v>
      </c>
      <c r="P40" s="9"/>
    </row>
    <row r="41" spans="1:16">
      <c r="A41" s="12"/>
      <c r="B41" s="25">
        <v>347.2</v>
      </c>
      <c r="C41" s="20" t="s">
        <v>50</v>
      </c>
      <c r="D41" s="46">
        <v>715829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715829</v>
      </c>
      <c r="O41" s="47">
        <f t="shared" si="8"/>
        <v>58.785333004845199</v>
      </c>
      <c r="P41" s="9"/>
    </row>
    <row r="42" spans="1:16">
      <c r="A42" s="12"/>
      <c r="B42" s="25">
        <v>347.4</v>
      </c>
      <c r="C42" s="20" t="s">
        <v>51</v>
      </c>
      <c r="D42" s="46">
        <v>21692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21692</v>
      </c>
      <c r="O42" s="47">
        <f t="shared" si="8"/>
        <v>1.7813911472448059</v>
      </c>
      <c r="P42" s="9"/>
    </row>
    <row r="43" spans="1:16">
      <c r="A43" s="12"/>
      <c r="B43" s="25">
        <v>347.5</v>
      </c>
      <c r="C43" s="20" t="s">
        <v>52</v>
      </c>
      <c r="D43" s="46">
        <v>258402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258402</v>
      </c>
      <c r="O43" s="47">
        <f t="shared" si="8"/>
        <v>21.220497659522049</v>
      </c>
      <c r="P43" s="9"/>
    </row>
    <row r="44" spans="1:16">
      <c r="A44" s="12"/>
      <c r="B44" s="25">
        <v>347.9</v>
      </c>
      <c r="C44" s="20" t="s">
        <v>53</v>
      </c>
      <c r="D44" s="46">
        <v>13854</v>
      </c>
      <c r="E44" s="46">
        <v>0</v>
      </c>
      <c r="F44" s="46">
        <v>0</v>
      </c>
      <c r="G44" s="46">
        <v>0</v>
      </c>
      <c r="H44" s="46">
        <v>0</v>
      </c>
      <c r="I44" s="46">
        <v>3582760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3596614</v>
      </c>
      <c r="O44" s="47">
        <f t="shared" si="8"/>
        <v>295.36125482466946</v>
      </c>
      <c r="P44" s="9"/>
    </row>
    <row r="45" spans="1:16" ht="15.75">
      <c r="A45" s="29" t="s">
        <v>41</v>
      </c>
      <c r="B45" s="30"/>
      <c r="C45" s="31"/>
      <c r="D45" s="32">
        <f t="shared" ref="D45:M45" si="9">SUM(D46:D49)</f>
        <v>144364</v>
      </c>
      <c r="E45" s="32">
        <f t="shared" si="9"/>
        <v>0</v>
      </c>
      <c r="F45" s="32">
        <f t="shared" si="9"/>
        <v>0</v>
      </c>
      <c r="G45" s="32">
        <f t="shared" si="9"/>
        <v>0</v>
      </c>
      <c r="H45" s="32">
        <f t="shared" si="9"/>
        <v>0</v>
      </c>
      <c r="I45" s="32">
        <f t="shared" si="9"/>
        <v>0</v>
      </c>
      <c r="J45" s="32">
        <f t="shared" si="9"/>
        <v>0</v>
      </c>
      <c r="K45" s="32">
        <f t="shared" si="9"/>
        <v>0</v>
      </c>
      <c r="L45" s="32">
        <f t="shared" si="9"/>
        <v>0</v>
      </c>
      <c r="M45" s="32">
        <f t="shared" si="9"/>
        <v>0</v>
      </c>
      <c r="N45" s="32">
        <f t="shared" ref="N45:N51" si="10">SUM(D45:M45)</f>
        <v>144364</v>
      </c>
      <c r="O45" s="45">
        <f t="shared" si="8"/>
        <v>11.85546522131888</v>
      </c>
      <c r="P45" s="10"/>
    </row>
    <row r="46" spans="1:16">
      <c r="A46" s="13"/>
      <c r="B46" s="39">
        <v>351.9</v>
      </c>
      <c r="C46" s="21" t="s">
        <v>59</v>
      </c>
      <c r="D46" s="46">
        <v>45230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45230</v>
      </c>
      <c r="O46" s="47">
        <f t="shared" si="8"/>
        <v>3.7143795680381047</v>
      </c>
      <c r="P46" s="9"/>
    </row>
    <row r="47" spans="1:16">
      <c r="A47" s="13"/>
      <c r="B47" s="39">
        <v>352</v>
      </c>
      <c r="C47" s="21" t="s">
        <v>56</v>
      </c>
      <c r="D47" s="46">
        <v>8601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8601</v>
      </c>
      <c r="O47" s="47">
        <f t="shared" si="8"/>
        <v>0.70633160877063317</v>
      </c>
      <c r="P47" s="9"/>
    </row>
    <row r="48" spans="1:16">
      <c r="A48" s="13"/>
      <c r="B48" s="39">
        <v>354</v>
      </c>
      <c r="C48" s="21" t="s">
        <v>57</v>
      </c>
      <c r="D48" s="46">
        <v>54824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54824</v>
      </c>
      <c r="O48" s="47">
        <f t="shared" si="8"/>
        <v>4.5022583559168927</v>
      </c>
      <c r="P48" s="9"/>
    </row>
    <row r="49" spans="1:119">
      <c r="A49" s="13"/>
      <c r="B49" s="39">
        <v>359</v>
      </c>
      <c r="C49" s="21" t="s">
        <v>58</v>
      </c>
      <c r="D49" s="46">
        <v>35709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35709</v>
      </c>
      <c r="O49" s="47">
        <f t="shared" si="8"/>
        <v>2.9324956885932494</v>
      </c>
      <c r="P49" s="9"/>
    </row>
    <row r="50" spans="1:119" ht="15.75">
      <c r="A50" s="29" t="s">
        <v>3</v>
      </c>
      <c r="B50" s="30"/>
      <c r="C50" s="31"/>
      <c r="D50" s="32">
        <f t="shared" ref="D50:M50" si="11">SUM(D51:D58)</f>
        <v>350208</v>
      </c>
      <c r="E50" s="32">
        <f t="shared" si="11"/>
        <v>0</v>
      </c>
      <c r="F50" s="32">
        <f t="shared" si="11"/>
        <v>0</v>
      </c>
      <c r="G50" s="32">
        <f t="shared" si="11"/>
        <v>0</v>
      </c>
      <c r="H50" s="32">
        <f t="shared" si="11"/>
        <v>0</v>
      </c>
      <c r="I50" s="32">
        <f t="shared" si="11"/>
        <v>7451</v>
      </c>
      <c r="J50" s="32">
        <f t="shared" si="11"/>
        <v>0</v>
      </c>
      <c r="K50" s="32">
        <f t="shared" si="11"/>
        <v>4788715</v>
      </c>
      <c r="L50" s="32">
        <f t="shared" si="11"/>
        <v>2913</v>
      </c>
      <c r="M50" s="32">
        <f t="shared" si="11"/>
        <v>0</v>
      </c>
      <c r="N50" s="32">
        <f t="shared" si="10"/>
        <v>5149287</v>
      </c>
      <c r="O50" s="45">
        <f t="shared" si="8"/>
        <v>422.869918699187</v>
      </c>
      <c r="P50" s="10"/>
    </row>
    <row r="51" spans="1:119">
      <c r="A51" s="12"/>
      <c r="B51" s="25">
        <v>361.1</v>
      </c>
      <c r="C51" s="20" t="s">
        <v>60</v>
      </c>
      <c r="D51" s="46">
        <v>63621</v>
      </c>
      <c r="E51" s="46">
        <v>0</v>
      </c>
      <c r="F51" s="46">
        <v>0</v>
      </c>
      <c r="G51" s="46">
        <v>0</v>
      </c>
      <c r="H51" s="46">
        <v>0</v>
      </c>
      <c r="I51" s="46">
        <v>7451</v>
      </c>
      <c r="J51" s="46">
        <v>0</v>
      </c>
      <c r="K51" s="46">
        <v>913</v>
      </c>
      <c r="L51" s="46">
        <v>2913</v>
      </c>
      <c r="M51" s="46">
        <v>0</v>
      </c>
      <c r="N51" s="46">
        <f t="shared" si="10"/>
        <v>74898</v>
      </c>
      <c r="O51" s="47">
        <f t="shared" si="8"/>
        <v>6.1507760532150773</v>
      </c>
      <c r="P51" s="9"/>
    </row>
    <row r="52" spans="1:119">
      <c r="A52" s="12"/>
      <c r="B52" s="25">
        <v>361.2</v>
      </c>
      <c r="C52" s="20" t="s">
        <v>82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519695</v>
      </c>
      <c r="L52" s="46">
        <v>0</v>
      </c>
      <c r="M52" s="46">
        <v>0</v>
      </c>
      <c r="N52" s="46">
        <f t="shared" ref="N52:N58" si="12">SUM(D52:M52)</f>
        <v>519695</v>
      </c>
      <c r="O52" s="47">
        <f t="shared" si="8"/>
        <v>42.67841011743451</v>
      </c>
      <c r="P52" s="9"/>
    </row>
    <row r="53" spans="1:119">
      <c r="A53" s="12"/>
      <c r="B53" s="25">
        <v>361.3</v>
      </c>
      <c r="C53" s="20" t="s">
        <v>61</v>
      </c>
      <c r="D53" s="46">
        <v>27347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2360855</v>
      </c>
      <c r="L53" s="46">
        <v>0</v>
      </c>
      <c r="M53" s="46">
        <v>0</v>
      </c>
      <c r="N53" s="46">
        <f t="shared" si="12"/>
        <v>2388202</v>
      </c>
      <c r="O53" s="47">
        <f t="shared" si="8"/>
        <v>196.12400427034572</v>
      </c>
      <c r="P53" s="9"/>
    </row>
    <row r="54" spans="1:119">
      <c r="A54" s="12"/>
      <c r="B54" s="25">
        <v>362</v>
      </c>
      <c r="C54" s="20" t="s">
        <v>62</v>
      </c>
      <c r="D54" s="46">
        <v>133498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133498</v>
      </c>
      <c r="O54" s="47">
        <f t="shared" si="8"/>
        <v>10.963127207029647</v>
      </c>
      <c r="P54" s="9"/>
    </row>
    <row r="55" spans="1:119">
      <c r="A55" s="12"/>
      <c r="B55" s="25">
        <v>365</v>
      </c>
      <c r="C55" s="20" t="s">
        <v>64</v>
      </c>
      <c r="D55" s="46">
        <v>4000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4000</v>
      </c>
      <c r="O55" s="47">
        <f t="shared" si="8"/>
        <v>0.32848813336618216</v>
      </c>
      <c r="P55" s="9"/>
    </row>
    <row r="56" spans="1:119">
      <c r="A56" s="12"/>
      <c r="B56" s="25">
        <v>366</v>
      </c>
      <c r="C56" s="20" t="s">
        <v>65</v>
      </c>
      <c r="D56" s="46">
        <v>19534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19534</v>
      </c>
      <c r="O56" s="47">
        <f t="shared" si="8"/>
        <v>1.6041717992937505</v>
      </c>
      <c r="P56" s="9"/>
    </row>
    <row r="57" spans="1:119">
      <c r="A57" s="12"/>
      <c r="B57" s="25">
        <v>368</v>
      </c>
      <c r="C57" s="20" t="s">
        <v>66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1907252</v>
      </c>
      <c r="L57" s="46">
        <v>0</v>
      </c>
      <c r="M57" s="46">
        <v>0</v>
      </c>
      <c r="N57" s="46">
        <f t="shared" si="12"/>
        <v>1907252</v>
      </c>
      <c r="O57" s="47">
        <f t="shared" si="8"/>
        <v>156.6274123347294</v>
      </c>
      <c r="P57" s="9"/>
    </row>
    <row r="58" spans="1:119">
      <c r="A58" s="12"/>
      <c r="B58" s="25">
        <v>369.9</v>
      </c>
      <c r="C58" s="20" t="s">
        <v>67</v>
      </c>
      <c r="D58" s="46">
        <v>102208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102208</v>
      </c>
      <c r="O58" s="47">
        <f t="shared" si="8"/>
        <v>8.3935287837726857</v>
      </c>
      <c r="P58" s="9"/>
    </row>
    <row r="59" spans="1:119" ht="15.75">
      <c r="A59" s="29" t="s">
        <v>42</v>
      </c>
      <c r="B59" s="30"/>
      <c r="C59" s="31"/>
      <c r="D59" s="32">
        <f t="shared" ref="D59:M59" si="13">SUM(D60:D60)</f>
        <v>0</v>
      </c>
      <c r="E59" s="32">
        <f t="shared" si="13"/>
        <v>0</v>
      </c>
      <c r="F59" s="32">
        <f t="shared" si="13"/>
        <v>0</v>
      </c>
      <c r="G59" s="32">
        <f t="shared" si="13"/>
        <v>500000</v>
      </c>
      <c r="H59" s="32">
        <f t="shared" si="13"/>
        <v>0</v>
      </c>
      <c r="I59" s="32">
        <f t="shared" si="13"/>
        <v>0</v>
      </c>
      <c r="J59" s="32">
        <f t="shared" si="13"/>
        <v>0</v>
      </c>
      <c r="K59" s="32">
        <f t="shared" si="13"/>
        <v>0</v>
      </c>
      <c r="L59" s="32">
        <f t="shared" si="13"/>
        <v>0</v>
      </c>
      <c r="M59" s="32">
        <f t="shared" si="13"/>
        <v>0</v>
      </c>
      <c r="N59" s="32">
        <f>SUM(D59:M59)</f>
        <v>500000</v>
      </c>
      <c r="O59" s="45">
        <f t="shared" si="8"/>
        <v>41.061016670772766</v>
      </c>
      <c r="P59" s="9"/>
    </row>
    <row r="60" spans="1:119" ht="15.75" thickBot="1">
      <c r="A60" s="12"/>
      <c r="B60" s="25">
        <v>381</v>
      </c>
      <c r="C60" s="20" t="s">
        <v>68</v>
      </c>
      <c r="D60" s="46">
        <v>0</v>
      </c>
      <c r="E60" s="46">
        <v>0</v>
      </c>
      <c r="F60" s="46">
        <v>0</v>
      </c>
      <c r="G60" s="46">
        <v>500000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500000</v>
      </c>
      <c r="O60" s="47">
        <f t="shared" si="8"/>
        <v>41.061016670772766</v>
      </c>
      <c r="P60" s="9"/>
    </row>
    <row r="61" spans="1:119" ht="16.5" thickBot="1">
      <c r="A61" s="14" t="s">
        <v>54</v>
      </c>
      <c r="B61" s="23"/>
      <c r="C61" s="22"/>
      <c r="D61" s="15">
        <f t="shared" ref="D61:M61" si="14">SUM(D5,D16,D24,D33,D45,D50,D59)</f>
        <v>18033204</v>
      </c>
      <c r="E61" s="15">
        <f t="shared" si="14"/>
        <v>315549</v>
      </c>
      <c r="F61" s="15">
        <f t="shared" si="14"/>
        <v>0</v>
      </c>
      <c r="G61" s="15">
        <f t="shared" si="14"/>
        <v>500000</v>
      </c>
      <c r="H61" s="15">
        <f t="shared" si="14"/>
        <v>0</v>
      </c>
      <c r="I61" s="15">
        <f t="shared" si="14"/>
        <v>3590211</v>
      </c>
      <c r="J61" s="15">
        <f t="shared" si="14"/>
        <v>0</v>
      </c>
      <c r="K61" s="15">
        <f t="shared" si="14"/>
        <v>4788715</v>
      </c>
      <c r="L61" s="15">
        <f t="shared" si="14"/>
        <v>2913</v>
      </c>
      <c r="M61" s="15">
        <f t="shared" si="14"/>
        <v>0</v>
      </c>
      <c r="N61" s="15">
        <f>SUM(D61:M61)</f>
        <v>27230592</v>
      </c>
      <c r="O61" s="38">
        <f t="shared" si="8"/>
        <v>2236.2315841340233</v>
      </c>
      <c r="P61" s="6"/>
      <c r="Q61" s="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</row>
    <row r="62" spans="1:119">
      <c r="A62" s="16"/>
      <c r="B62" s="18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9"/>
    </row>
    <row r="63" spans="1:119">
      <c r="A63" s="40"/>
      <c r="B63" s="41"/>
      <c r="C63" s="41"/>
      <c r="D63" s="42"/>
      <c r="E63" s="42"/>
      <c r="F63" s="42"/>
      <c r="G63" s="42"/>
      <c r="H63" s="42"/>
      <c r="I63" s="42"/>
      <c r="J63" s="42"/>
      <c r="K63" s="42"/>
      <c r="L63" s="48" t="s">
        <v>89</v>
      </c>
      <c r="M63" s="48"/>
      <c r="N63" s="48"/>
      <c r="O63" s="43">
        <v>12177</v>
      </c>
    </row>
    <row r="64" spans="1:119">
      <c r="A64" s="49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1"/>
    </row>
    <row r="65" spans="1:15" ht="15.75" customHeight="1" thickBot="1">
      <c r="A65" s="52" t="s">
        <v>87</v>
      </c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4"/>
    </row>
  </sheetData>
  <mergeCells count="10">
    <mergeCell ref="L63:N63"/>
    <mergeCell ref="A64:O64"/>
    <mergeCell ref="A65:O6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69</v>
      </c>
      <c r="B3" s="62"/>
      <c r="C3" s="63"/>
      <c r="D3" s="67" t="s">
        <v>36</v>
      </c>
      <c r="E3" s="68"/>
      <c r="F3" s="68"/>
      <c r="G3" s="68"/>
      <c r="H3" s="69"/>
      <c r="I3" s="67" t="s">
        <v>37</v>
      </c>
      <c r="J3" s="69"/>
      <c r="K3" s="67" t="s">
        <v>39</v>
      </c>
      <c r="L3" s="69"/>
      <c r="M3" s="36"/>
      <c r="N3" s="37"/>
      <c r="O3" s="70" t="s">
        <v>74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70</v>
      </c>
      <c r="F4" s="34" t="s">
        <v>71</v>
      </c>
      <c r="G4" s="34" t="s">
        <v>72</v>
      </c>
      <c r="H4" s="34" t="s">
        <v>5</v>
      </c>
      <c r="I4" s="34" t="s">
        <v>6</v>
      </c>
      <c r="J4" s="35" t="s">
        <v>73</v>
      </c>
      <c r="K4" s="35" t="s">
        <v>7</v>
      </c>
      <c r="L4" s="35" t="s">
        <v>8</v>
      </c>
      <c r="M4" s="35" t="s">
        <v>9</v>
      </c>
      <c r="N4" s="35" t="s">
        <v>38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13135700</v>
      </c>
      <c r="E5" s="27">
        <f t="shared" si="0"/>
        <v>264570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13400270</v>
      </c>
      <c r="O5" s="33">
        <f t="shared" ref="O5:O36" si="1">(N5/O$64)</f>
        <v>1113.6266932602011</v>
      </c>
      <c r="P5" s="6"/>
    </row>
    <row r="6" spans="1:133">
      <c r="A6" s="12"/>
      <c r="B6" s="25">
        <v>311</v>
      </c>
      <c r="C6" s="20" t="s">
        <v>2</v>
      </c>
      <c r="D6" s="46">
        <v>10441869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10441869</v>
      </c>
      <c r="O6" s="47">
        <f t="shared" si="1"/>
        <v>867.769384193468</v>
      </c>
      <c r="P6" s="9"/>
    </row>
    <row r="7" spans="1:133">
      <c r="A7" s="12"/>
      <c r="B7" s="25">
        <v>312.10000000000002</v>
      </c>
      <c r="C7" s="20" t="s">
        <v>10</v>
      </c>
      <c r="D7" s="46">
        <v>177022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177022</v>
      </c>
      <c r="O7" s="47">
        <f t="shared" si="1"/>
        <v>14.711377046455581</v>
      </c>
      <c r="P7" s="9"/>
    </row>
    <row r="8" spans="1:133">
      <c r="A8" s="12"/>
      <c r="B8" s="25">
        <v>312.41000000000003</v>
      </c>
      <c r="C8" s="20" t="s">
        <v>11</v>
      </c>
      <c r="D8" s="46">
        <v>82772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82772</v>
      </c>
      <c r="O8" s="47">
        <f t="shared" si="1"/>
        <v>6.8787501038809937</v>
      </c>
      <c r="P8" s="9"/>
    </row>
    <row r="9" spans="1:133">
      <c r="A9" s="12"/>
      <c r="B9" s="25">
        <v>312.51</v>
      </c>
      <c r="C9" s="20" t="s">
        <v>80</v>
      </c>
      <c r="D9" s="46">
        <v>0</v>
      </c>
      <c r="E9" s="46">
        <v>163257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163257</v>
      </c>
      <c r="O9" s="47">
        <f t="shared" si="1"/>
        <v>13.56743954126153</v>
      </c>
      <c r="P9" s="9"/>
    </row>
    <row r="10" spans="1:133">
      <c r="A10" s="12"/>
      <c r="B10" s="25">
        <v>312.52</v>
      </c>
      <c r="C10" s="20" t="s">
        <v>77</v>
      </c>
      <c r="D10" s="46">
        <v>0</v>
      </c>
      <c r="E10" s="46">
        <v>101313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101313</v>
      </c>
      <c r="O10" s="47">
        <f t="shared" si="1"/>
        <v>8.4195961106955863</v>
      </c>
      <c r="P10" s="9"/>
    </row>
    <row r="11" spans="1:133">
      <c r="A11" s="12"/>
      <c r="B11" s="25">
        <v>314.10000000000002</v>
      </c>
      <c r="C11" s="20" t="s">
        <v>12</v>
      </c>
      <c r="D11" s="46">
        <v>1017774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1017774</v>
      </c>
      <c r="O11" s="47">
        <f t="shared" si="1"/>
        <v>84.581899775617046</v>
      </c>
      <c r="P11" s="9"/>
    </row>
    <row r="12" spans="1:133">
      <c r="A12" s="12"/>
      <c r="B12" s="25">
        <v>314.3</v>
      </c>
      <c r="C12" s="20" t="s">
        <v>13</v>
      </c>
      <c r="D12" s="46">
        <v>322771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322771</v>
      </c>
      <c r="O12" s="47">
        <f t="shared" si="1"/>
        <v>26.823817834289038</v>
      </c>
      <c r="P12" s="9"/>
    </row>
    <row r="13" spans="1:133">
      <c r="A13" s="12"/>
      <c r="B13" s="25">
        <v>314.39999999999998</v>
      </c>
      <c r="C13" s="20" t="s">
        <v>15</v>
      </c>
      <c r="D13" s="46">
        <v>60037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60037</v>
      </c>
      <c r="O13" s="47">
        <f t="shared" si="1"/>
        <v>4.9893625862212252</v>
      </c>
      <c r="P13" s="9"/>
    </row>
    <row r="14" spans="1:133">
      <c r="A14" s="12"/>
      <c r="B14" s="25">
        <v>315</v>
      </c>
      <c r="C14" s="20" t="s">
        <v>85</v>
      </c>
      <c r="D14" s="46">
        <v>797566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797566</v>
      </c>
      <c r="O14" s="47">
        <f t="shared" si="1"/>
        <v>66.281559045956953</v>
      </c>
      <c r="P14" s="9"/>
    </row>
    <row r="15" spans="1:133">
      <c r="A15" s="12"/>
      <c r="B15" s="25">
        <v>316</v>
      </c>
      <c r="C15" s="20" t="s">
        <v>16</v>
      </c>
      <c r="D15" s="46">
        <v>235889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235889</v>
      </c>
      <c r="O15" s="47">
        <f t="shared" si="1"/>
        <v>19.603507022355188</v>
      </c>
      <c r="P15" s="9"/>
    </row>
    <row r="16" spans="1:133" ht="15.75">
      <c r="A16" s="29" t="s">
        <v>17</v>
      </c>
      <c r="B16" s="30"/>
      <c r="C16" s="31"/>
      <c r="D16" s="32">
        <f t="shared" ref="D16:M16" si="3">SUM(D17:D23)</f>
        <v>1949710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33" si="4">SUM(D16:M16)</f>
        <v>1949710</v>
      </c>
      <c r="O16" s="45">
        <f t="shared" si="1"/>
        <v>162.0302501454334</v>
      </c>
      <c r="P16" s="10"/>
    </row>
    <row r="17" spans="1:16">
      <c r="A17" s="12"/>
      <c r="B17" s="25">
        <v>322</v>
      </c>
      <c r="C17" s="20" t="s">
        <v>0</v>
      </c>
      <c r="D17" s="46">
        <v>475047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475047</v>
      </c>
      <c r="O17" s="47">
        <f t="shared" si="1"/>
        <v>39.478683620044876</v>
      </c>
      <c r="P17" s="9"/>
    </row>
    <row r="18" spans="1:16">
      <c r="A18" s="12"/>
      <c r="B18" s="25">
        <v>323.10000000000002</v>
      </c>
      <c r="C18" s="20" t="s">
        <v>18</v>
      </c>
      <c r="D18" s="46">
        <v>904190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904190</v>
      </c>
      <c r="O18" s="47">
        <f t="shared" si="1"/>
        <v>75.142524723676559</v>
      </c>
      <c r="P18" s="9"/>
    </row>
    <row r="19" spans="1:16">
      <c r="A19" s="12"/>
      <c r="B19" s="25">
        <v>323.3</v>
      </c>
      <c r="C19" s="20" t="s">
        <v>19</v>
      </c>
      <c r="D19" s="46">
        <v>279506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279506</v>
      </c>
      <c r="O19" s="47">
        <f t="shared" si="1"/>
        <v>23.228288872267928</v>
      </c>
      <c r="P19" s="9"/>
    </row>
    <row r="20" spans="1:16">
      <c r="A20" s="12"/>
      <c r="B20" s="25">
        <v>323.39999999999998</v>
      </c>
      <c r="C20" s="20" t="s">
        <v>20</v>
      </c>
      <c r="D20" s="46">
        <v>7459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7459</v>
      </c>
      <c r="O20" s="47">
        <f t="shared" si="1"/>
        <v>0.61987866699908589</v>
      </c>
      <c r="P20" s="9"/>
    </row>
    <row r="21" spans="1:16">
      <c r="A21" s="12"/>
      <c r="B21" s="25">
        <v>324.62</v>
      </c>
      <c r="C21" s="20" t="s">
        <v>21</v>
      </c>
      <c r="D21" s="46">
        <v>250000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250000</v>
      </c>
      <c r="O21" s="47">
        <f t="shared" si="1"/>
        <v>20.77619878666999</v>
      </c>
      <c r="P21" s="9"/>
    </row>
    <row r="22" spans="1:16">
      <c r="A22" s="12"/>
      <c r="B22" s="25">
        <v>325.10000000000002</v>
      </c>
      <c r="C22" s="20" t="s">
        <v>22</v>
      </c>
      <c r="D22" s="46">
        <v>3362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3362</v>
      </c>
      <c r="O22" s="47">
        <f t="shared" si="1"/>
        <v>0.27939832128313802</v>
      </c>
      <c r="P22" s="9"/>
    </row>
    <row r="23" spans="1:16">
      <c r="A23" s="12"/>
      <c r="B23" s="25">
        <v>329</v>
      </c>
      <c r="C23" s="20" t="s">
        <v>23</v>
      </c>
      <c r="D23" s="46">
        <v>30146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30146</v>
      </c>
      <c r="O23" s="47">
        <f t="shared" si="1"/>
        <v>2.505277154491814</v>
      </c>
      <c r="P23" s="9"/>
    </row>
    <row r="24" spans="1:16" ht="15.75">
      <c r="A24" s="29" t="s">
        <v>24</v>
      </c>
      <c r="B24" s="30"/>
      <c r="C24" s="31"/>
      <c r="D24" s="32">
        <f t="shared" ref="D24:M24" si="5">SUM(D25:D32)</f>
        <v>1287638</v>
      </c>
      <c r="E24" s="32">
        <f t="shared" si="5"/>
        <v>5169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4">
        <f t="shared" si="4"/>
        <v>1292807</v>
      </c>
      <c r="O24" s="45">
        <f t="shared" si="1"/>
        <v>107.43846089919388</v>
      </c>
      <c r="P24" s="10"/>
    </row>
    <row r="25" spans="1:16">
      <c r="A25" s="12"/>
      <c r="B25" s="25">
        <v>331.2</v>
      </c>
      <c r="C25" s="20" t="s">
        <v>81</v>
      </c>
      <c r="D25" s="46">
        <v>0</v>
      </c>
      <c r="E25" s="46">
        <v>5169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5169</v>
      </c>
      <c r="O25" s="47">
        <f t="shared" si="1"/>
        <v>0.42956868611318871</v>
      </c>
      <c r="P25" s="9"/>
    </row>
    <row r="26" spans="1:16">
      <c r="A26" s="12"/>
      <c r="B26" s="25">
        <v>331.9</v>
      </c>
      <c r="C26" s="20" t="s">
        <v>26</v>
      </c>
      <c r="D26" s="46">
        <v>5892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5892</v>
      </c>
      <c r="O26" s="47">
        <f t="shared" si="1"/>
        <v>0.48965345300423835</v>
      </c>
      <c r="P26" s="9"/>
    </row>
    <row r="27" spans="1:16">
      <c r="A27" s="12"/>
      <c r="B27" s="25">
        <v>334.7</v>
      </c>
      <c r="C27" s="20" t="s">
        <v>28</v>
      </c>
      <c r="D27" s="46">
        <v>16594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16594</v>
      </c>
      <c r="O27" s="47">
        <f t="shared" si="1"/>
        <v>1.3790409706640072</v>
      </c>
      <c r="P27" s="9"/>
    </row>
    <row r="28" spans="1:16">
      <c r="A28" s="12"/>
      <c r="B28" s="25">
        <v>335.12</v>
      </c>
      <c r="C28" s="20" t="s">
        <v>29</v>
      </c>
      <c r="D28" s="46">
        <v>326578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326578</v>
      </c>
      <c r="O28" s="47">
        <f t="shared" si="1"/>
        <v>27.140197789412451</v>
      </c>
      <c r="P28" s="9"/>
    </row>
    <row r="29" spans="1:16">
      <c r="A29" s="12"/>
      <c r="B29" s="25">
        <v>335.15</v>
      </c>
      <c r="C29" s="20" t="s">
        <v>30</v>
      </c>
      <c r="D29" s="46">
        <v>10617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10617</v>
      </c>
      <c r="O29" s="47">
        <f t="shared" si="1"/>
        <v>0.8823236100723012</v>
      </c>
      <c r="P29" s="9"/>
    </row>
    <row r="30" spans="1:16">
      <c r="A30" s="12"/>
      <c r="B30" s="25">
        <v>335.18</v>
      </c>
      <c r="C30" s="20" t="s">
        <v>31</v>
      </c>
      <c r="D30" s="46">
        <v>794209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794209</v>
      </c>
      <c r="O30" s="47">
        <f t="shared" si="1"/>
        <v>66.002576248649547</v>
      </c>
      <c r="P30" s="9"/>
    </row>
    <row r="31" spans="1:16">
      <c r="A31" s="12"/>
      <c r="B31" s="25">
        <v>335.49</v>
      </c>
      <c r="C31" s="20" t="s">
        <v>32</v>
      </c>
      <c r="D31" s="46">
        <v>9340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9340</v>
      </c>
      <c r="O31" s="47">
        <f t="shared" si="1"/>
        <v>0.77619878666999087</v>
      </c>
      <c r="P31" s="9"/>
    </row>
    <row r="32" spans="1:16">
      <c r="A32" s="12"/>
      <c r="B32" s="25">
        <v>338</v>
      </c>
      <c r="C32" s="20" t="s">
        <v>35</v>
      </c>
      <c r="D32" s="46">
        <v>124408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124408</v>
      </c>
      <c r="O32" s="47">
        <f t="shared" si="1"/>
        <v>10.338901354608161</v>
      </c>
      <c r="P32" s="9"/>
    </row>
    <row r="33" spans="1:16" ht="15.75">
      <c r="A33" s="29" t="s">
        <v>40</v>
      </c>
      <c r="B33" s="30"/>
      <c r="C33" s="31"/>
      <c r="D33" s="32">
        <f t="shared" ref="D33:M33" si="6">SUM(D34:D44)</f>
        <v>1765789</v>
      </c>
      <c r="E33" s="32">
        <f t="shared" si="6"/>
        <v>0</v>
      </c>
      <c r="F33" s="32">
        <f t="shared" si="6"/>
        <v>0</v>
      </c>
      <c r="G33" s="32">
        <f t="shared" si="6"/>
        <v>0</v>
      </c>
      <c r="H33" s="32">
        <f t="shared" si="6"/>
        <v>0</v>
      </c>
      <c r="I33" s="32">
        <f t="shared" si="6"/>
        <v>3571199</v>
      </c>
      <c r="J33" s="32">
        <f t="shared" si="6"/>
        <v>0</v>
      </c>
      <c r="K33" s="32">
        <f t="shared" si="6"/>
        <v>0</v>
      </c>
      <c r="L33" s="32">
        <f t="shared" si="6"/>
        <v>0</v>
      </c>
      <c r="M33" s="32">
        <f t="shared" si="6"/>
        <v>0</v>
      </c>
      <c r="N33" s="32">
        <f t="shared" si="4"/>
        <v>5336988</v>
      </c>
      <c r="O33" s="45">
        <f t="shared" si="1"/>
        <v>443.52929444028922</v>
      </c>
      <c r="P33" s="10"/>
    </row>
    <row r="34" spans="1:16">
      <c r="A34" s="12"/>
      <c r="B34" s="25">
        <v>341.9</v>
      </c>
      <c r="C34" s="20" t="s">
        <v>43</v>
      </c>
      <c r="D34" s="46">
        <v>12708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4" si="7">SUM(D34:M34)</f>
        <v>12708</v>
      </c>
      <c r="O34" s="47">
        <f t="shared" si="1"/>
        <v>1.0560957367240089</v>
      </c>
      <c r="P34" s="9"/>
    </row>
    <row r="35" spans="1:16">
      <c r="A35" s="12"/>
      <c r="B35" s="25">
        <v>342.1</v>
      </c>
      <c r="C35" s="20" t="s">
        <v>44</v>
      </c>
      <c r="D35" s="46">
        <v>1279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1279</v>
      </c>
      <c r="O35" s="47">
        <f t="shared" si="1"/>
        <v>0.10629103299260367</v>
      </c>
      <c r="P35" s="9"/>
    </row>
    <row r="36" spans="1:16">
      <c r="A36" s="12"/>
      <c r="B36" s="25">
        <v>342.5</v>
      </c>
      <c r="C36" s="20" t="s">
        <v>45</v>
      </c>
      <c r="D36" s="46">
        <v>44224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44224</v>
      </c>
      <c r="O36" s="47">
        <f t="shared" si="1"/>
        <v>3.6752264605667748</v>
      </c>
      <c r="P36" s="9"/>
    </row>
    <row r="37" spans="1:16">
      <c r="A37" s="12"/>
      <c r="B37" s="25">
        <v>342.6</v>
      </c>
      <c r="C37" s="20" t="s">
        <v>46</v>
      </c>
      <c r="D37" s="46">
        <v>259779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259779</v>
      </c>
      <c r="O37" s="47">
        <f t="shared" ref="O37:O62" si="8">(N37/O$64)</f>
        <v>21.588880578409373</v>
      </c>
      <c r="P37" s="9"/>
    </row>
    <row r="38" spans="1:16">
      <c r="A38" s="12"/>
      <c r="B38" s="25">
        <v>342.9</v>
      </c>
      <c r="C38" s="20" t="s">
        <v>47</v>
      </c>
      <c r="D38" s="46">
        <v>24075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24075</v>
      </c>
      <c r="O38" s="47">
        <f t="shared" si="8"/>
        <v>2.0007479431563202</v>
      </c>
      <c r="P38" s="9"/>
    </row>
    <row r="39" spans="1:16">
      <c r="A39" s="12"/>
      <c r="B39" s="25">
        <v>343.4</v>
      </c>
      <c r="C39" s="20" t="s">
        <v>48</v>
      </c>
      <c r="D39" s="46">
        <v>388939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388939</v>
      </c>
      <c r="O39" s="47">
        <f t="shared" si="8"/>
        <v>32.322695919554562</v>
      </c>
      <c r="P39" s="9"/>
    </row>
    <row r="40" spans="1:16">
      <c r="A40" s="12"/>
      <c r="B40" s="25">
        <v>347.1</v>
      </c>
      <c r="C40" s="20" t="s">
        <v>49</v>
      </c>
      <c r="D40" s="46">
        <v>2400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2400</v>
      </c>
      <c r="O40" s="47">
        <f t="shared" si="8"/>
        <v>0.1994515083520319</v>
      </c>
      <c r="P40" s="9"/>
    </row>
    <row r="41" spans="1:16">
      <c r="A41" s="12"/>
      <c r="B41" s="25">
        <v>347.2</v>
      </c>
      <c r="C41" s="20" t="s">
        <v>50</v>
      </c>
      <c r="D41" s="46">
        <v>734015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734015</v>
      </c>
      <c r="O41" s="47">
        <f t="shared" si="8"/>
        <v>61.00016620959029</v>
      </c>
      <c r="P41" s="9"/>
    </row>
    <row r="42" spans="1:16">
      <c r="A42" s="12"/>
      <c r="B42" s="25">
        <v>347.4</v>
      </c>
      <c r="C42" s="20" t="s">
        <v>51</v>
      </c>
      <c r="D42" s="46">
        <v>26424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26424</v>
      </c>
      <c r="O42" s="47">
        <f t="shared" si="8"/>
        <v>2.1959611069558713</v>
      </c>
      <c r="P42" s="9"/>
    </row>
    <row r="43" spans="1:16">
      <c r="A43" s="12"/>
      <c r="B43" s="25">
        <v>347.5</v>
      </c>
      <c r="C43" s="20" t="s">
        <v>52</v>
      </c>
      <c r="D43" s="46">
        <v>257909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257909</v>
      </c>
      <c r="O43" s="47">
        <f t="shared" si="8"/>
        <v>21.433474611485082</v>
      </c>
      <c r="P43" s="9"/>
    </row>
    <row r="44" spans="1:16">
      <c r="A44" s="12"/>
      <c r="B44" s="25">
        <v>347.9</v>
      </c>
      <c r="C44" s="20" t="s">
        <v>53</v>
      </c>
      <c r="D44" s="46">
        <v>14037</v>
      </c>
      <c r="E44" s="46">
        <v>0</v>
      </c>
      <c r="F44" s="46">
        <v>0</v>
      </c>
      <c r="G44" s="46">
        <v>0</v>
      </c>
      <c r="H44" s="46">
        <v>0</v>
      </c>
      <c r="I44" s="46">
        <v>3571199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3585236</v>
      </c>
      <c r="O44" s="47">
        <f t="shared" si="8"/>
        <v>297.9503033325023</v>
      </c>
      <c r="P44" s="9"/>
    </row>
    <row r="45" spans="1:16" ht="15.75">
      <c r="A45" s="29" t="s">
        <v>41</v>
      </c>
      <c r="B45" s="30"/>
      <c r="C45" s="31"/>
      <c r="D45" s="32">
        <f t="shared" ref="D45:M45" si="9">SUM(D46:D49)</f>
        <v>177527</v>
      </c>
      <c r="E45" s="32">
        <f t="shared" si="9"/>
        <v>0</v>
      </c>
      <c r="F45" s="32">
        <f t="shared" si="9"/>
        <v>0</v>
      </c>
      <c r="G45" s="32">
        <f t="shared" si="9"/>
        <v>0</v>
      </c>
      <c r="H45" s="32">
        <f t="shared" si="9"/>
        <v>0</v>
      </c>
      <c r="I45" s="32">
        <f t="shared" si="9"/>
        <v>0</v>
      </c>
      <c r="J45" s="32">
        <f t="shared" si="9"/>
        <v>0</v>
      </c>
      <c r="K45" s="32">
        <f t="shared" si="9"/>
        <v>0</v>
      </c>
      <c r="L45" s="32">
        <f t="shared" si="9"/>
        <v>0</v>
      </c>
      <c r="M45" s="32">
        <f t="shared" si="9"/>
        <v>0</v>
      </c>
      <c r="N45" s="32">
        <f t="shared" ref="N45:N51" si="10">SUM(D45:M45)</f>
        <v>177527</v>
      </c>
      <c r="O45" s="45">
        <f t="shared" si="8"/>
        <v>14.753344968004654</v>
      </c>
      <c r="P45" s="10"/>
    </row>
    <row r="46" spans="1:16">
      <c r="A46" s="13"/>
      <c r="B46" s="39">
        <v>351.9</v>
      </c>
      <c r="C46" s="21" t="s">
        <v>59</v>
      </c>
      <c r="D46" s="46">
        <v>53851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53851</v>
      </c>
      <c r="O46" s="47">
        <f t="shared" si="8"/>
        <v>4.4752763234438628</v>
      </c>
      <c r="P46" s="9"/>
    </row>
    <row r="47" spans="1:16">
      <c r="A47" s="13"/>
      <c r="B47" s="39">
        <v>352</v>
      </c>
      <c r="C47" s="21" t="s">
        <v>56</v>
      </c>
      <c r="D47" s="46">
        <v>9955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9955</v>
      </c>
      <c r="O47" s="47">
        <f t="shared" si="8"/>
        <v>0.82730823568519907</v>
      </c>
      <c r="P47" s="9"/>
    </row>
    <row r="48" spans="1:16">
      <c r="A48" s="13"/>
      <c r="B48" s="39">
        <v>354</v>
      </c>
      <c r="C48" s="21" t="s">
        <v>57</v>
      </c>
      <c r="D48" s="46">
        <v>80761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80761</v>
      </c>
      <c r="O48" s="47">
        <f t="shared" si="8"/>
        <v>6.7116263608410209</v>
      </c>
      <c r="P48" s="9"/>
    </row>
    <row r="49" spans="1:119">
      <c r="A49" s="13"/>
      <c r="B49" s="39">
        <v>359</v>
      </c>
      <c r="C49" s="21" t="s">
        <v>58</v>
      </c>
      <c r="D49" s="46">
        <v>32960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32960</v>
      </c>
      <c r="O49" s="47">
        <f t="shared" si="8"/>
        <v>2.7391340480345714</v>
      </c>
      <c r="P49" s="9"/>
    </row>
    <row r="50" spans="1:119" ht="15.75">
      <c r="A50" s="29" t="s">
        <v>3</v>
      </c>
      <c r="B50" s="30"/>
      <c r="C50" s="31"/>
      <c r="D50" s="32">
        <f t="shared" ref="D50:M50" si="11">SUM(D51:D59)</f>
        <v>277333</v>
      </c>
      <c r="E50" s="32">
        <f t="shared" si="11"/>
        <v>0</v>
      </c>
      <c r="F50" s="32">
        <f t="shared" si="11"/>
        <v>0</v>
      </c>
      <c r="G50" s="32">
        <f t="shared" si="11"/>
        <v>0</v>
      </c>
      <c r="H50" s="32">
        <f t="shared" si="11"/>
        <v>0</v>
      </c>
      <c r="I50" s="32">
        <f t="shared" si="11"/>
        <v>4138</v>
      </c>
      <c r="J50" s="32">
        <f t="shared" si="11"/>
        <v>0</v>
      </c>
      <c r="K50" s="32">
        <f t="shared" si="11"/>
        <v>1610120</v>
      </c>
      <c r="L50" s="32">
        <f t="shared" si="11"/>
        <v>3645</v>
      </c>
      <c r="M50" s="32">
        <f t="shared" si="11"/>
        <v>0</v>
      </c>
      <c r="N50" s="32">
        <f t="shared" si="10"/>
        <v>1895236</v>
      </c>
      <c r="O50" s="45">
        <f t="shared" si="8"/>
        <v>157.50319953461315</v>
      </c>
      <c r="P50" s="10"/>
    </row>
    <row r="51" spans="1:119">
      <c r="A51" s="12"/>
      <c r="B51" s="25">
        <v>361.1</v>
      </c>
      <c r="C51" s="20" t="s">
        <v>60</v>
      </c>
      <c r="D51" s="46">
        <v>79528</v>
      </c>
      <c r="E51" s="46">
        <v>0</v>
      </c>
      <c r="F51" s="46">
        <v>0</v>
      </c>
      <c r="G51" s="46">
        <v>0</v>
      </c>
      <c r="H51" s="46">
        <v>0</v>
      </c>
      <c r="I51" s="46">
        <v>8493</v>
      </c>
      <c r="J51" s="46">
        <v>0</v>
      </c>
      <c r="K51" s="46">
        <v>2745</v>
      </c>
      <c r="L51" s="46">
        <v>3645</v>
      </c>
      <c r="M51" s="46">
        <v>0</v>
      </c>
      <c r="N51" s="46">
        <f t="shared" si="10"/>
        <v>94411</v>
      </c>
      <c r="O51" s="47">
        <f t="shared" si="8"/>
        <v>7.8460068145932018</v>
      </c>
      <c r="P51" s="9"/>
    </row>
    <row r="52" spans="1:119">
      <c r="A52" s="12"/>
      <c r="B52" s="25">
        <v>361.2</v>
      </c>
      <c r="C52" s="20" t="s">
        <v>82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322555</v>
      </c>
      <c r="L52" s="46">
        <v>0</v>
      </c>
      <c r="M52" s="46">
        <v>0</v>
      </c>
      <c r="N52" s="46">
        <f t="shared" ref="N52:N59" si="12">SUM(D52:M52)</f>
        <v>322555</v>
      </c>
      <c r="O52" s="47">
        <f t="shared" si="8"/>
        <v>26.805867198537356</v>
      </c>
      <c r="P52" s="9"/>
    </row>
    <row r="53" spans="1:119">
      <c r="A53" s="12"/>
      <c r="B53" s="25">
        <v>361.3</v>
      </c>
      <c r="C53" s="20" t="s">
        <v>61</v>
      </c>
      <c r="D53" s="46">
        <v>18215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-542086</v>
      </c>
      <c r="L53" s="46">
        <v>0</v>
      </c>
      <c r="M53" s="46">
        <v>0</v>
      </c>
      <c r="N53" s="46">
        <f t="shared" si="12"/>
        <v>-523871</v>
      </c>
      <c r="O53" s="47">
        <f t="shared" si="8"/>
        <v>-43.536192138286381</v>
      </c>
      <c r="P53" s="9"/>
    </row>
    <row r="54" spans="1:119">
      <c r="A54" s="12"/>
      <c r="B54" s="25">
        <v>362</v>
      </c>
      <c r="C54" s="20" t="s">
        <v>62</v>
      </c>
      <c r="D54" s="46">
        <v>129605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129605</v>
      </c>
      <c r="O54" s="47">
        <f t="shared" si="8"/>
        <v>10.770796974985457</v>
      </c>
      <c r="P54" s="9"/>
    </row>
    <row r="55" spans="1:119">
      <c r="A55" s="12"/>
      <c r="B55" s="25">
        <v>364</v>
      </c>
      <c r="C55" s="20" t="s">
        <v>63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-4355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-4355</v>
      </c>
      <c r="O55" s="47">
        <f t="shared" si="8"/>
        <v>-0.36192138286379122</v>
      </c>
      <c r="P55" s="9"/>
    </row>
    <row r="56" spans="1:119">
      <c r="A56" s="12"/>
      <c r="B56" s="25">
        <v>365</v>
      </c>
      <c r="C56" s="20" t="s">
        <v>64</v>
      </c>
      <c r="D56" s="46">
        <v>9100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9100</v>
      </c>
      <c r="O56" s="47">
        <f t="shared" si="8"/>
        <v>0.75625363583478766</v>
      </c>
      <c r="P56" s="9"/>
    </row>
    <row r="57" spans="1:119">
      <c r="A57" s="12"/>
      <c r="B57" s="25">
        <v>366</v>
      </c>
      <c r="C57" s="20" t="s">
        <v>65</v>
      </c>
      <c r="D57" s="46">
        <v>9212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9212</v>
      </c>
      <c r="O57" s="47">
        <f t="shared" si="8"/>
        <v>0.76556137289121584</v>
      </c>
      <c r="P57" s="9"/>
    </row>
    <row r="58" spans="1:119">
      <c r="A58" s="12"/>
      <c r="B58" s="25">
        <v>368</v>
      </c>
      <c r="C58" s="20" t="s">
        <v>66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1826906</v>
      </c>
      <c r="L58" s="46">
        <v>0</v>
      </c>
      <c r="M58" s="46">
        <v>0</v>
      </c>
      <c r="N58" s="46">
        <f t="shared" si="12"/>
        <v>1826906</v>
      </c>
      <c r="O58" s="47">
        <f t="shared" si="8"/>
        <v>151.8246488822405</v>
      </c>
      <c r="P58" s="9"/>
    </row>
    <row r="59" spans="1:119">
      <c r="A59" s="12"/>
      <c r="B59" s="25">
        <v>369.9</v>
      </c>
      <c r="C59" s="20" t="s">
        <v>67</v>
      </c>
      <c r="D59" s="46">
        <v>31673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31673</v>
      </c>
      <c r="O59" s="47">
        <f t="shared" si="8"/>
        <v>2.6321781766807946</v>
      </c>
      <c r="P59" s="9"/>
    </row>
    <row r="60" spans="1:119" ht="15.75">
      <c r="A60" s="29" t="s">
        <v>42</v>
      </c>
      <c r="B60" s="30"/>
      <c r="C60" s="31"/>
      <c r="D60" s="32">
        <f t="shared" ref="D60:M60" si="13">SUM(D61:D61)</f>
        <v>0</v>
      </c>
      <c r="E60" s="32">
        <f t="shared" si="13"/>
        <v>0</v>
      </c>
      <c r="F60" s="32">
        <f t="shared" si="13"/>
        <v>0</v>
      </c>
      <c r="G60" s="32">
        <f t="shared" si="13"/>
        <v>1334934</v>
      </c>
      <c r="H60" s="32">
        <f t="shared" si="13"/>
        <v>0</v>
      </c>
      <c r="I60" s="32">
        <f t="shared" si="13"/>
        <v>0</v>
      </c>
      <c r="J60" s="32">
        <f t="shared" si="13"/>
        <v>0</v>
      </c>
      <c r="K60" s="32">
        <f t="shared" si="13"/>
        <v>0</v>
      </c>
      <c r="L60" s="32">
        <f t="shared" si="13"/>
        <v>0</v>
      </c>
      <c r="M60" s="32">
        <f t="shared" si="13"/>
        <v>0</v>
      </c>
      <c r="N60" s="32">
        <f>SUM(D60:M60)</f>
        <v>1334934</v>
      </c>
      <c r="O60" s="45">
        <f t="shared" si="8"/>
        <v>110.93941660433806</v>
      </c>
      <c r="P60" s="9"/>
    </row>
    <row r="61" spans="1:119" ht="15.75" thickBot="1">
      <c r="A61" s="12"/>
      <c r="B61" s="25">
        <v>381</v>
      </c>
      <c r="C61" s="20" t="s">
        <v>68</v>
      </c>
      <c r="D61" s="46">
        <v>0</v>
      </c>
      <c r="E61" s="46">
        <v>0</v>
      </c>
      <c r="F61" s="46">
        <v>0</v>
      </c>
      <c r="G61" s="46">
        <v>1334934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1334934</v>
      </c>
      <c r="O61" s="47">
        <f t="shared" si="8"/>
        <v>110.93941660433806</v>
      </c>
      <c r="P61" s="9"/>
    </row>
    <row r="62" spans="1:119" ht="16.5" thickBot="1">
      <c r="A62" s="14" t="s">
        <v>54</v>
      </c>
      <c r="B62" s="23"/>
      <c r="C62" s="22"/>
      <c r="D62" s="15">
        <f t="shared" ref="D62:M62" si="14">SUM(D5,D16,D24,D33,D45,D50,D60)</f>
        <v>18593697</v>
      </c>
      <c r="E62" s="15">
        <f t="shared" si="14"/>
        <v>269739</v>
      </c>
      <c r="F62" s="15">
        <f t="shared" si="14"/>
        <v>0</v>
      </c>
      <c r="G62" s="15">
        <f t="shared" si="14"/>
        <v>1334934</v>
      </c>
      <c r="H62" s="15">
        <f t="shared" si="14"/>
        <v>0</v>
      </c>
      <c r="I62" s="15">
        <f t="shared" si="14"/>
        <v>3575337</v>
      </c>
      <c r="J62" s="15">
        <f t="shared" si="14"/>
        <v>0</v>
      </c>
      <c r="K62" s="15">
        <f t="shared" si="14"/>
        <v>1610120</v>
      </c>
      <c r="L62" s="15">
        <f t="shared" si="14"/>
        <v>3645</v>
      </c>
      <c r="M62" s="15">
        <f t="shared" si="14"/>
        <v>0</v>
      </c>
      <c r="N62" s="15">
        <f>SUM(D62:M62)</f>
        <v>25387472</v>
      </c>
      <c r="O62" s="38">
        <f t="shared" si="8"/>
        <v>2109.8206598520733</v>
      </c>
      <c r="P62" s="6"/>
      <c r="Q62" s="2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</row>
    <row r="63" spans="1:119">
      <c r="A63" s="16"/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9"/>
    </row>
    <row r="64" spans="1:119">
      <c r="A64" s="40"/>
      <c r="B64" s="41"/>
      <c r="C64" s="41"/>
      <c r="D64" s="42"/>
      <c r="E64" s="42"/>
      <c r="F64" s="42"/>
      <c r="G64" s="42"/>
      <c r="H64" s="42"/>
      <c r="I64" s="42"/>
      <c r="J64" s="42"/>
      <c r="K64" s="42"/>
      <c r="L64" s="48" t="s">
        <v>86</v>
      </c>
      <c r="M64" s="48"/>
      <c r="N64" s="48"/>
      <c r="O64" s="43">
        <v>12033</v>
      </c>
    </row>
    <row r="65" spans="1:15">
      <c r="A65" s="49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1"/>
    </row>
    <row r="66" spans="1:15" ht="15.75" customHeight="1" thickBot="1">
      <c r="A66" s="52" t="s">
        <v>87</v>
      </c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4"/>
    </row>
  </sheetData>
  <mergeCells count="10">
    <mergeCell ref="L64:N64"/>
    <mergeCell ref="A65:O65"/>
    <mergeCell ref="A66:O6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69</v>
      </c>
      <c r="B3" s="62"/>
      <c r="C3" s="63"/>
      <c r="D3" s="67" t="s">
        <v>36</v>
      </c>
      <c r="E3" s="68"/>
      <c r="F3" s="68"/>
      <c r="G3" s="68"/>
      <c r="H3" s="69"/>
      <c r="I3" s="67" t="s">
        <v>37</v>
      </c>
      <c r="J3" s="69"/>
      <c r="K3" s="67" t="s">
        <v>39</v>
      </c>
      <c r="L3" s="69"/>
      <c r="M3" s="36"/>
      <c r="N3" s="37"/>
      <c r="O3" s="70" t="s">
        <v>74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70</v>
      </c>
      <c r="F4" s="34" t="s">
        <v>71</v>
      </c>
      <c r="G4" s="34" t="s">
        <v>72</v>
      </c>
      <c r="H4" s="34" t="s">
        <v>5</v>
      </c>
      <c r="I4" s="34" t="s">
        <v>6</v>
      </c>
      <c r="J4" s="35" t="s">
        <v>73</v>
      </c>
      <c r="K4" s="35" t="s">
        <v>7</v>
      </c>
      <c r="L4" s="35" t="s">
        <v>8</v>
      </c>
      <c r="M4" s="35" t="s">
        <v>9</v>
      </c>
      <c r="N4" s="35" t="s">
        <v>38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13825495</v>
      </c>
      <c r="E5" s="27">
        <f t="shared" si="0"/>
        <v>254590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14080085</v>
      </c>
      <c r="O5" s="33">
        <f t="shared" ref="O5:O36" si="1">(N5/O$65)</f>
        <v>1171.8755722014148</v>
      </c>
      <c r="P5" s="6"/>
    </row>
    <row r="6" spans="1:133">
      <c r="A6" s="12"/>
      <c r="B6" s="25">
        <v>311</v>
      </c>
      <c r="C6" s="20" t="s">
        <v>2</v>
      </c>
      <c r="D6" s="46">
        <v>11053127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11053127</v>
      </c>
      <c r="O6" s="47">
        <f t="shared" si="1"/>
        <v>919.94398668331257</v>
      </c>
      <c r="P6" s="9"/>
    </row>
    <row r="7" spans="1:133">
      <c r="A7" s="12"/>
      <c r="B7" s="25">
        <v>312.10000000000002</v>
      </c>
      <c r="C7" s="20" t="s">
        <v>10</v>
      </c>
      <c r="D7" s="46">
        <v>181494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181494</v>
      </c>
      <c r="O7" s="47">
        <f t="shared" si="1"/>
        <v>15.105617977528089</v>
      </c>
      <c r="P7" s="9"/>
    </row>
    <row r="8" spans="1:133">
      <c r="A8" s="12"/>
      <c r="B8" s="25">
        <v>312.41000000000003</v>
      </c>
      <c r="C8" s="20" t="s">
        <v>11</v>
      </c>
      <c r="D8" s="46">
        <v>84583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84583</v>
      </c>
      <c r="O8" s="47">
        <f t="shared" si="1"/>
        <v>7.039783603828548</v>
      </c>
      <c r="P8" s="9"/>
    </row>
    <row r="9" spans="1:133">
      <c r="A9" s="12"/>
      <c r="B9" s="25">
        <v>312.51</v>
      </c>
      <c r="C9" s="20" t="s">
        <v>80</v>
      </c>
      <c r="D9" s="46">
        <v>0</v>
      </c>
      <c r="E9" s="46">
        <v>152570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152570</v>
      </c>
      <c r="O9" s="47">
        <f t="shared" si="1"/>
        <v>12.698293799417394</v>
      </c>
      <c r="P9" s="9"/>
    </row>
    <row r="10" spans="1:133">
      <c r="A10" s="12"/>
      <c r="B10" s="25">
        <v>312.52</v>
      </c>
      <c r="C10" s="20" t="s">
        <v>77</v>
      </c>
      <c r="D10" s="46">
        <v>0</v>
      </c>
      <c r="E10" s="46">
        <v>102020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102020</v>
      </c>
      <c r="O10" s="47">
        <f t="shared" si="1"/>
        <v>8.4910528506034115</v>
      </c>
      <c r="P10" s="9"/>
    </row>
    <row r="11" spans="1:133">
      <c r="A11" s="12"/>
      <c r="B11" s="25">
        <v>314.10000000000002</v>
      </c>
      <c r="C11" s="20" t="s">
        <v>12</v>
      </c>
      <c r="D11" s="46">
        <v>1034593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1034593</v>
      </c>
      <c r="O11" s="47">
        <f t="shared" si="1"/>
        <v>86.108447773616319</v>
      </c>
      <c r="P11" s="9"/>
    </row>
    <row r="12" spans="1:133">
      <c r="A12" s="12"/>
      <c r="B12" s="25">
        <v>314.2</v>
      </c>
      <c r="C12" s="20" t="s">
        <v>14</v>
      </c>
      <c r="D12" s="46">
        <v>852013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852013</v>
      </c>
      <c r="O12" s="47">
        <f t="shared" si="1"/>
        <v>70.912442779858509</v>
      </c>
      <c r="P12" s="9"/>
    </row>
    <row r="13" spans="1:133">
      <c r="A13" s="12"/>
      <c r="B13" s="25">
        <v>314.3</v>
      </c>
      <c r="C13" s="20" t="s">
        <v>13</v>
      </c>
      <c r="D13" s="46">
        <v>303882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303882</v>
      </c>
      <c r="O13" s="47">
        <f t="shared" si="1"/>
        <v>25.291885143570536</v>
      </c>
      <c r="P13" s="9"/>
    </row>
    <row r="14" spans="1:133">
      <c r="A14" s="12"/>
      <c r="B14" s="25">
        <v>314.39999999999998</v>
      </c>
      <c r="C14" s="20" t="s">
        <v>15</v>
      </c>
      <c r="D14" s="46">
        <v>70887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70887</v>
      </c>
      <c r="O14" s="47">
        <f t="shared" si="1"/>
        <v>5.8998751560549314</v>
      </c>
      <c r="P14" s="9"/>
    </row>
    <row r="15" spans="1:133">
      <c r="A15" s="12"/>
      <c r="B15" s="25">
        <v>316</v>
      </c>
      <c r="C15" s="20" t="s">
        <v>16</v>
      </c>
      <c r="D15" s="46">
        <v>244916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244916</v>
      </c>
      <c r="O15" s="47">
        <f t="shared" si="1"/>
        <v>20.384186433624635</v>
      </c>
      <c r="P15" s="9"/>
    </row>
    <row r="16" spans="1:133" ht="15.75">
      <c r="A16" s="29" t="s">
        <v>17</v>
      </c>
      <c r="B16" s="30"/>
      <c r="C16" s="31"/>
      <c r="D16" s="32">
        <f t="shared" ref="D16:M16" si="3">SUM(D17:D23)</f>
        <v>1911338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34" si="4">SUM(D16:M16)</f>
        <v>1911338</v>
      </c>
      <c r="O16" s="45">
        <f t="shared" si="1"/>
        <v>159.07931751976696</v>
      </c>
      <c r="P16" s="10"/>
    </row>
    <row r="17" spans="1:16">
      <c r="A17" s="12"/>
      <c r="B17" s="25">
        <v>322</v>
      </c>
      <c r="C17" s="20" t="s">
        <v>0</v>
      </c>
      <c r="D17" s="46">
        <v>422104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422104</v>
      </c>
      <c r="O17" s="47">
        <f t="shared" si="1"/>
        <v>35.13141905950895</v>
      </c>
      <c r="P17" s="9"/>
    </row>
    <row r="18" spans="1:16">
      <c r="A18" s="12"/>
      <c r="B18" s="25">
        <v>323.10000000000002</v>
      </c>
      <c r="C18" s="20" t="s">
        <v>18</v>
      </c>
      <c r="D18" s="46">
        <v>924671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924671</v>
      </c>
      <c r="O18" s="47">
        <f t="shared" si="1"/>
        <v>76.959717020391182</v>
      </c>
      <c r="P18" s="9"/>
    </row>
    <row r="19" spans="1:16">
      <c r="A19" s="12"/>
      <c r="B19" s="25">
        <v>323.3</v>
      </c>
      <c r="C19" s="20" t="s">
        <v>19</v>
      </c>
      <c r="D19" s="46">
        <v>265199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265199</v>
      </c>
      <c r="O19" s="47">
        <f t="shared" si="1"/>
        <v>22.072326258843113</v>
      </c>
      <c r="P19" s="9"/>
    </row>
    <row r="20" spans="1:16">
      <c r="A20" s="12"/>
      <c r="B20" s="25">
        <v>323.39999999999998</v>
      </c>
      <c r="C20" s="20" t="s">
        <v>20</v>
      </c>
      <c r="D20" s="46">
        <v>14458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14458</v>
      </c>
      <c r="O20" s="47">
        <f t="shared" si="1"/>
        <v>1.2033291718684977</v>
      </c>
      <c r="P20" s="9"/>
    </row>
    <row r="21" spans="1:16">
      <c r="A21" s="12"/>
      <c r="B21" s="25">
        <v>324.62</v>
      </c>
      <c r="C21" s="20" t="s">
        <v>21</v>
      </c>
      <c r="D21" s="46">
        <v>250000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250000</v>
      </c>
      <c r="O21" s="47">
        <f t="shared" si="1"/>
        <v>20.807324178110694</v>
      </c>
      <c r="P21" s="9"/>
    </row>
    <row r="22" spans="1:16">
      <c r="A22" s="12"/>
      <c r="B22" s="25">
        <v>325.10000000000002</v>
      </c>
      <c r="C22" s="20" t="s">
        <v>22</v>
      </c>
      <c r="D22" s="46">
        <v>10573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10573</v>
      </c>
      <c r="O22" s="47">
        <f t="shared" si="1"/>
        <v>0.87998335414065754</v>
      </c>
      <c r="P22" s="9"/>
    </row>
    <row r="23" spans="1:16">
      <c r="A23" s="12"/>
      <c r="B23" s="25">
        <v>329</v>
      </c>
      <c r="C23" s="20" t="s">
        <v>23</v>
      </c>
      <c r="D23" s="46">
        <v>24333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24333</v>
      </c>
      <c r="O23" s="47">
        <f t="shared" si="1"/>
        <v>2.0252184769038704</v>
      </c>
      <c r="P23" s="9"/>
    </row>
    <row r="24" spans="1:16" ht="15.75">
      <c r="A24" s="29" t="s">
        <v>24</v>
      </c>
      <c r="B24" s="30"/>
      <c r="C24" s="31"/>
      <c r="D24" s="32">
        <f t="shared" ref="D24:M24" si="5">SUM(D25:D33)</f>
        <v>1269509</v>
      </c>
      <c r="E24" s="32">
        <f t="shared" si="5"/>
        <v>244289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4">
        <f t="shared" si="4"/>
        <v>1513798</v>
      </c>
      <c r="O24" s="45">
        <f t="shared" si="1"/>
        <v>125.99234290470245</v>
      </c>
      <c r="P24" s="10"/>
    </row>
    <row r="25" spans="1:16">
      <c r="A25" s="12"/>
      <c r="B25" s="25">
        <v>331.2</v>
      </c>
      <c r="C25" s="20" t="s">
        <v>81</v>
      </c>
      <c r="D25" s="46">
        <v>0</v>
      </c>
      <c r="E25" s="46">
        <v>44345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44345</v>
      </c>
      <c r="O25" s="47">
        <f t="shared" si="1"/>
        <v>3.6908031627132751</v>
      </c>
      <c r="P25" s="9"/>
    </row>
    <row r="26" spans="1:16">
      <c r="A26" s="12"/>
      <c r="B26" s="25">
        <v>331.9</v>
      </c>
      <c r="C26" s="20" t="s">
        <v>26</v>
      </c>
      <c r="D26" s="46">
        <v>5719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5719</v>
      </c>
      <c r="O26" s="47">
        <f t="shared" si="1"/>
        <v>0.47598834789846028</v>
      </c>
      <c r="P26" s="9"/>
    </row>
    <row r="27" spans="1:16">
      <c r="A27" s="12"/>
      <c r="B27" s="25">
        <v>334.31</v>
      </c>
      <c r="C27" s="20" t="s">
        <v>27</v>
      </c>
      <c r="D27" s="46">
        <v>4157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4157</v>
      </c>
      <c r="O27" s="47">
        <f t="shared" si="1"/>
        <v>0.34598418643362466</v>
      </c>
      <c r="P27" s="9"/>
    </row>
    <row r="28" spans="1:16">
      <c r="A28" s="12"/>
      <c r="B28" s="25">
        <v>334.7</v>
      </c>
      <c r="C28" s="20" t="s">
        <v>28</v>
      </c>
      <c r="D28" s="46">
        <v>48457</v>
      </c>
      <c r="E28" s="46">
        <v>199944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248401</v>
      </c>
      <c r="O28" s="47">
        <f t="shared" si="1"/>
        <v>20.674240532667501</v>
      </c>
      <c r="P28" s="9"/>
    </row>
    <row r="29" spans="1:16">
      <c r="A29" s="12"/>
      <c r="B29" s="25">
        <v>335.12</v>
      </c>
      <c r="C29" s="20" t="s">
        <v>29</v>
      </c>
      <c r="D29" s="46">
        <v>324037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324037</v>
      </c>
      <c r="O29" s="47">
        <f t="shared" si="1"/>
        <v>26.96937161880982</v>
      </c>
      <c r="P29" s="9"/>
    </row>
    <row r="30" spans="1:16">
      <c r="A30" s="12"/>
      <c r="B30" s="25">
        <v>335.15</v>
      </c>
      <c r="C30" s="20" t="s">
        <v>30</v>
      </c>
      <c r="D30" s="46">
        <v>12809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12809</v>
      </c>
      <c r="O30" s="47">
        <f t="shared" si="1"/>
        <v>1.0660840615896796</v>
      </c>
      <c r="P30" s="9"/>
    </row>
    <row r="31" spans="1:16">
      <c r="A31" s="12"/>
      <c r="B31" s="25">
        <v>335.18</v>
      </c>
      <c r="C31" s="20" t="s">
        <v>31</v>
      </c>
      <c r="D31" s="46">
        <v>768743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768743</v>
      </c>
      <c r="O31" s="47">
        <f t="shared" si="1"/>
        <v>63.9819392426134</v>
      </c>
      <c r="P31" s="9"/>
    </row>
    <row r="32" spans="1:16">
      <c r="A32" s="12"/>
      <c r="B32" s="25">
        <v>335.49</v>
      </c>
      <c r="C32" s="20" t="s">
        <v>32</v>
      </c>
      <c r="D32" s="46">
        <v>9356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9356</v>
      </c>
      <c r="O32" s="47">
        <f t="shared" si="1"/>
        <v>0.77869330004161463</v>
      </c>
      <c r="P32" s="9"/>
    </row>
    <row r="33" spans="1:16">
      <c r="A33" s="12"/>
      <c r="B33" s="25">
        <v>338</v>
      </c>
      <c r="C33" s="20" t="s">
        <v>35</v>
      </c>
      <c r="D33" s="46">
        <v>96231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96231</v>
      </c>
      <c r="O33" s="47">
        <f t="shared" si="1"/>
        <v>8.0092384519350812</v>
      </c>
      <c r="P33" s="9"/>
    </row>
    <row r="34" spans="1:16" ht="15.75">
      <c r="A34" s="29" t="s">
        <v>40</v>
      </c>
      <c r="B34" s="30"/>
      <c r="C34" s="31"/>
      <c r="D34" s="32">
        <f t="shared" ref="D34:M34" si="6">SUM(D35:D45)</f>
        <v>1782037</v>
      </c>
      <c r="E34" s="32">
        <f t="shared" si="6"/>
        <v>0</v>
      </c>
      <c r="F34" s="32">
        <f t="shared" si="6"/>
        <v>0</v>
      </c>
      <c r="G34" s="32">
        <f t="shared" si="6"/>
        <v>0</v>
      </c>
      <c r="H34" s="32">
        <f t="shared" si="6"/>
        <v>0</v>
      </c>
      <c r="I34" s="32">
        <f t="shared" si="6"/>
        <v>3227580</v>
      </c>
      <c r="J34" s="32">
        <f t="shared" si="6"/>
        <v>0</v>
      </c>
      <c r="K34" s="32">
        <f t="shared" si="6"/>
        <v>0</v>
      </c>
      <c r="L34" s="32">
        <f t="shared" si="6"/>
        <v>0</v>
      </c>
      <c r="M34" s="32">
        <f t="shared" si="6"/>
        <v>0</v>
      </c>
      <c r="N34" s="32">
        <f t="shared" si="4"/>
        <v>5009617</v>
      </c>
      <c r="O34" s="45">
        <f t="shared" si="1"/>
        <v>416.94689970869746</v>
      </c>
      <c r="P34" s="10"/>
    </row>
    <row r="35" spans="1:16">
      <c r="A35" s="12"/>
      <c r="B35" s="25">
        <v>341.9</v>
      </c>
      <c r="C35" s="20" t="s">
        <v>43</v>
      </c>
      <c r="D35" s="46">
        <v>36719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5" si="7">SUM(D35:M35)</f>
        <v>36719</v>
      </c>
      <c r="O35" s="47">
        <f t="shared" si="1"/>
        <v>3.0560965459841865</v>
      </c>
      <c r="P35" s="9"/>
    </row>
    <row r="36" spans="1:16">
      <c r="A36" s="12"/>
      <c r="B36" s="25">
        <v>342.1</v>
      </c>
      <c r="C36" s="20" t="s">
        <v>44</v>
      </c>
      <c r="D36" s="46">
        <v>2138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2138</v>
      </c>
      <c r="O36" s="47">
        <f t="shared" si="1"/>
        <v>0.17794423637120266</v>
      </c>
      <c r="P36" s="9"/>
    </row>
    <row r="37" spans="1:16">
      <c r="A37" s="12"/>
      <c r="B37" s="25">
        <v>342.5</v>
      </c>
      <c r="C37" s="20" t="s">
        <v>45</v>
      </c>
      <c r="D37" s="46">
        <v>33098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33098</v>
      </c>
      <c r="O37" s="47">
        <f t="shared" ref="O37:O63" si="8">(N37/O$65)</f>
        <v>2.7547232625884313</v>
      </c>
      <c r="P37" s="9"/>
    </row>
    <row r="38" spans="1:16">
      <c r="A38" s="12"/>
      <c r="B38" s="25">
        <v>342.6</v>
      </c>
      <c r="C38" s="20" t="s">
        <v>46</v>
      </c>
      <c r="D38" s="46">
        <v>268554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268554</v>
      </c>
      <c r="O38" s="47">
        <f t="shared" si="8"/>
        <v>22.351560549313358</v>
      </c>
      <c r="P38" s="9"/>
    </row>
    <row r="39" spans="1:16">
      <c r="A39" s="12"/>
      <c r="B39" s="25">
        <v>342.9</v>
      </c>
      <c r="C39" s="20" t="s">
        <v>47</v>
      </c>
      <c r="D39" s="46">
        <v>23125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23125</v>
      </c>
      <c r="O39" s="47">
        <f t="shared" si="8"/>
        <v>1.9246774864752392</v>
      </c>
      <c r="P39" s="9"/>
    </row>
    <row r="40" spans="1:16">
      <c r="A40" s="12"/>
      <c r="B40" s="25">
        <v>343.4</v>
      </c>
      <c r="C40" s="20" t="s">
        <v>48</v>
      </c>
      <c r="D40" s="46">
        <v>368376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368376</v>
      </c>
      <c r="O40" s="47">
        <f t="shared" si="8"/>
        <v>30.659675405742821</v>
      </c>
      <c r="P40" s="9"/>
    </row>
    <row r="41" spans="1:16">
      <c r="A41" s="12"/>
      <c r="B41" s="25">
        <v>347.1</v>
      </c>
      <c r="C41" s="20" t="s">
        <v>49</v>
      </c>
      <c r="D41" s="46">
        <v>3046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3046</v>
      </c>
      <c r="O41" s="47">
        <f t="shared" si="8"/>
        <v>0.25351643778610072</v>
      </c>
      <c r="P41" s="9"/>
    </row>
    <row r="42" spans="1:16">
      <c r="A42" s="12"/>
      <c r="B42" s="25">
        <v>347.2</v>
      </c>
      <c r="C42" s="20" t="s">
        <v>50</v>
      </c>
      <c r="D42" s="46">
        <v>739491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739491</v>
      </c>
      <c r="O42" s="47">
        <f t="shared" si="8"/>
        <v>61.547315855181026</v>
      </c>
      <c r="P42" s="9"/>
    </row>
    <row r="43" spans="1:16">
      <c r="A43" s="12"/>
      <c r="B43" s="25">
        <v>347.4</v>
      </c>
      <c r="C43" s="20" t="s">
        <v>51</v>
      </c>
      <c r="D43" s="46">
        <v>35453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35453</v>
      </c>
      <c r="O43" s="47">
        <f t="shared" si="8"/>
        <v>2.9507282563462338</v>
      </c>
      <c r="P43" s="9"/>
    </row>
    <row r="44" spans="1:16">
      <c r="A44" s="12"/>
      <c r="B44" s="25">
        <v>347.5</v>
      </c>
      <c r="C44" s="20" t="s">
        <v>52</v>
      </c>
      <c r="D44" s="46">
        <v>261878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261878</v>
      </c>
      <c r="O44" s="47">
        <f t="shared" si="8"/>
        <v>21.795921764461092</v>
      </c>
      <c r="P44" s="9"/>
    </row>
    <row r="45" spans="1:16">
      <c r="A45" s="12"/>
      <c r="B45" s="25">
        <v>347.9</v>
      </c>
      <c r="C45" s="20" t="s">
        <v>53</v>
      </c>
      <c r="D45" s="46">
        <v>10159</v>
      </c>
      <c r="E45" s="46">
        <v>0</v>
      </c>
      <c r="F45" s="46">
        <v>0</v>
      </c>
      <c r="G45" s="46">
        <v>0</v>
      </c>
      <c r="H45" s="46">
        <v>0</v>
      </c>
      <c r="I45" s="46">
        <v>3227580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7"/>
        <v>3237739</v>
      </c>
      <c r="O45" s="47">
        <f t="shared" si="8"/>
        <v>269.47473990844776</v>
      </c>
      <c r="P45" s="9"/>
    </row>
    <row r="46" spans="1:16" ht="15.75">
      <c r="A46" s="29" t="s">
        <v>41</v>
      </c>
      <c r="B46" s="30"/>
      <c r="C46" s="31"/>
      <c r="D46" s="32">
        <f t="shared" ref="D46:M46" si="9">SUM(D47:D50)</f>
        <v>149865</v>
      </c>
      <c r="E46" s="32">
        <f t="shared" si="9"/>
        <v>0</v>
      </c>
      <c r="F46" s="32">
        <f t="shared" si="9"/>
        <v>0</v>
      </c>
      <c r="G46" s="32">
        <f t="shared" si="9"/>
        <v>0</v>
      </c>
      <c r="H46" s="32">
        <f t="shared" si="9"/>
        <v>0</v>
      </c>
      <c r="I46" s="32">
        <f t="shared" si="9"/>
        <v>0</v>
      </c>
      <c r="J46" s="32">
        <f t="shared" si="9"/>
        <v>0</v>
      </c>
      <c r="K46" s="32">
        <f t="shared" si="9"/>
        <v>0</v>
      </c>
      <c r="L46" s="32">
        <f t="shared" si="9"/>
        <v>0</v>
      </c>
      <c r="M46" s="32">
        <f t="shared" si="9"/>
        <v>0</v>
      </c>
      <c r="N46" s="32">
        <f t="shared" ref="N46:N52" si="10">SUM(D46:M46)</f>
        <v>149865</v>
      </c>
      <c r="O46" s="45">
        <f t="shared" si="8"/>
        <v>12.473158551810236</v>
      </c>
      <c r="P46" s="10"/>
    </row>
    <row r="47" spans="1:16">
      <c r="A47" s="13"/>
      <c r="B47" s="39">
        <v>351.9</v>
      </c>
      <c r="C47" s="21" t="s">
        <v>59</v>
      </c>
      <c r="D47" s="46">
        <v>104344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104344</v>
      </c>
      <c r="O47" s="47">
        <f t="shared" si="8"/>
        <v>8.6844777361631298</v>
      </c>
      <c r="P47" s="9"/>
    </row>
    <row r="48" spans="1:16">
      <c r="A48" s="13"/>
      <c r="B48" s="39">
        <v>352</v>
      </c>
      <c r="C48" s="21" t="s">
        <v>56</v>
      </c>
      <c r="D48" s="46">
        <v>15146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15146</v>
      </c>
      <c r="O48" s="47">
        <f t="shared" si="8"/>
        <v>1.2605909280066583</v>
      </c>
      <c r="P48" s="9"/>
    </row>
    <row r="49" spans="1:119">
      <c r="A49" s="13"/>
      <c r="B49" s="39">
        <v>354</v>
      </c>
      <c r="C49" s="21" t="s">
        <v>57</v>
      </c>
      <c r="D49" s="46">
        <v>4300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4300</v>
      </c>
      <c r="O49" s="47">
        <f t="shared" si="8"/>
        <v>0.35788597586350396</v>
      </c>
      <c r="P49" s="9"/>
    </row>
    <row r="50" spans="1:119">
      <c r="A50" s="13"/>
      <c r="B50" s="39">
        <v>359</v>
      </c>
      <c r="C50" s="21" t="s">
        <v>58</v>
      </c>
      <c r="D50" s="46">
        <v>26075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26075</v>
      </c>
      <c r="O50" s="47">
        <f t="shared" si="8"/>
        <v>2.1702039117769454</v>
      </c>
      <c r="P50" s="9"/>
    </row>
    <row r="51" spans="1:119" ht="15.75">
      <c r="A51" s="29" t="s">
        <v>3</v>
      </c>
      <c r="B51" s="30"/>
      <c r="C51" s="31"/>
      <c r="D51" s="32">
        <f t="shared" ref="D51:M51" si="11">SUM(D52:D60)</f>
        <v>671741</v>
      </c>
      <c r="E51" s="32">
        <f t="shared" si="11"/>
        <v>0</v>
      </c>
      <c r="F51" s="32">
        <f t="shared" si="11"/>
        <v>0</v>
      </c>
      <c r="G51" s="32">
        <f t="shared" si="11"/>
        <v>0</v>
      </c>
      <c r="H51" s="32">
        <f t="shared" si="11"/>
        <v>0</v>
      </c>
      <c r="I51" s="32">
        <f t="shared" si="11"/>
        <v>69986</v>
      </c>
      <c r="J51" s="32">
        <f t="shared" si="11"/>
        <v>0</v>
      </c>
      <c r="K51" s="32">
        <f t="shared" si="11"/>
        <v>3216128</v>
      </c>
      <c r="L51" s="32">
        <f t="shared" si="11"/>
        <v>5085</v>
      </c>
      <c r="M51" s="32">
        <f t="shared" si="11"/>
        <v>0</v>
      </c>
      <c r="N51" s="32">
        <f t="shared" si="10"/>
        <v>3962940</v>
      </c>
      <c r="O51" s="45">
        <f t="shared" si="8"/>
        <v>329.83270911360796</v>
      </c>
      <c r="P51" s="10"/>
    </row>
    <row r="52" spans="1:119">
      <c r="A52" s="12"/>
      <c r="B52" s="25">
        <v>361.1</v>
      </c>
      <c r="C52" s="20" t="s">
        <v>60</v>
      </c>
      <c r="D52" s="46">
        <v>104071</v>
      </c>
      <c r="E52" s="46">
        <v>0</v>
      </c>
      <c r="F52" s="46">
        <v>0</v>
      </c>
      <c r="G52" s="46">
        <v>0</v>
      </c>
      <c r="H52" s="46">
        <v>0</v>
      </c>
      <c r="I52" s="46">
        <v>14686</v>
      </c>
      <c r="J52" s="46">
        <v>0</v>
      </c>
      <c r="K52" s="46">
        <v>4942</v>
      </c>
      <c r="L52" s="46">
        <v>5085</v>
      </c>
      <c r="M52" s="46">
        <v>0</v>
      </c>
      <c r="N52" s="46">
        <f t="shared" si="10"/>
        <v>128784</v>
      </c>
      <c r="O52" s="47">
        <f t="shared" si="8"/>
        <v>10.718601747815232</v>
      </c>
      <c r="P52" s="9"/>
    </row>
    <row r="53" spans="1:119">
      <c r="A53" s="12"/>
      <c r="B53" s="25">
        <v>361.2</v>
      </c>
      <c r="C53" s="20" t="s">
        <v>82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297814</v>
      </c>
      <c r="L53" s="46">
        <v>0</v>
      </c>
      <c r="M53" s="46">
        <v>0</v>
      </c>
      <c r="N53" s="46">
        <f t="shared" ref="N53:N60" si="12">SUM(D53:M53)</f>
        <v>297814</v>
      </c>
      <c r="O53" s="47">
        <f t="shared" si="8"/>
        <v>24.786849771119435</v>
      </c>
      <c r="P53" s="9"/>
    </row>
    <row r="54" spans="1:119">
      <c r="A54" s="12"/>
      <c r="B54" s="25">
        <v>361.3</v>
      </c>
      <c r="C54" s="20" t="s">
        <v>61</v>
      </c>
      <c r="D54" s="46">
        <v>176147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1002687</v>
      </c>
      <c r="L54" s="46">
        <v>0</v>
      </c>
      <c r="M54" s="46">
        <v>0</v>
      </c>
      <c r="N54" s="46">
        <f t="shared" si="12"/>
        <v>1178834</v>
      </c>
      <c r="O54" s="47">
        <f t="shared" si="8"/>
        <v>98.113524760715777</v>
      </c>
      <c r="P54" s="9"/>
    </row>
    <row r="55" spans="1:119">
      <c r="A55" s="12"/>
      <c r="B55" s="25">
        <v>362</v>
      </c>
      <c r="C55" s="20" t="s">
        <v>62</v>
      </c>
      <c r="D55" s="46">
        <v>125839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125839</v>
      </c>
      <c r="O55" s="47">
        <f t="shared" si="8"/>
        <v>10.473491468997087</v>
      </c>
      <c r="P55" s="9"/>
    </row>
    <row r="56" spans="1:119">
      <c r="A56" s="12"/>
      <c r="B56" s="25">
        <v>364</v>
      </c>
      <c r="C56" s="20" t="s">
        <v>63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55300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55300</v>
      </c>
      <c r="O56" s="47">
        <f t="shared" si="8"/>
        <v>4.6025801081980857</v>
      </c>
      <c r="P56" s="9"/>
    </row>
    <row r="57" spans="1:119">
      <c r="A57" s="12"/>
      <c r="B57" s="25">
        <v>365</v>
      </c>
      <c r="C57" s="20" t="s">
        <v>64</v>
      </c>
      <c r="D57" s="46">
        <v>63810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63810</v>
      </c>
      <c r="O57" s="47">
        <f t="shared" si="8"/>
        <v>5.3108614232209739</v>
      </c>
      <c r="P57" s="9"/>
    </row>
    <row r="58" spans="1:119">
      <c r="A58" s="12"/>
      <c r="B58" s="25">
        <v>366</v>
      </c>
      <c r="C58" s="20" t="s">
        <v>65</v>
      </c>
      <c r="D58" s="46">
        <v>7574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7574</v>
      </c>
      <c r="O58" s="47">
        <f t="shared" si="8"/>
        <v>0.63037869330004159</v>
      </c>
      <c r="P58" s="9"/>
    </row>
    <row r="59" spans="1:119">
      <c r="A59" s="12"/>
      <c r="B59" s="25">
        <v>368</v>
      </c>
      <c r="C59" s="20" t="s">
        <v>66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1910685</v>
      </c>
      <c r="L59" s="46">
        <v>0</v>
      </c>
      <c r="M59" s="46">
        <v>0</v>
      </c>
      <c r="N59" s="46">
        <f t="shared" si="12"/>
        <v>1910685</v>
      </c>
      <c r="O59" s="47">
        <f t="shared" si="8"/>
        <v>159.02496878901374</v>
      </c>
      <c r="P59" s="9"/>
    </row>
    <row r="60" spans="1:119">
      <c r="A60" s="12"/>
      <c r="B60" s="25">
        <v>369.9</v>
      </c>
      <c r="C60" s="20" t="s">
        <v>67</v>
      </c>
      <c r="D60" s="46">
        <v>194300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194300</v>
      </c>
      <c r="O60" s="47">
        <f t="shared" si="8"/>
        <v>16.171452351227632</v>
      </c>
      <c r="P60" s="9"/>
    </row>
    <row r="61" spans="1:119" ht="15.75">
      <c r="A61" s="29" t="s">
        <v>42</v>
      </c>
      <c r="B61" s="30"/>
      <c r="C61" s="31"/>
      <c r="D61" s="32">
        <f t="shared" ref="D61:M61" si="13">SUM(D62:D62)</f>
        <v>0</v>
      </c>
      <c r="E61" s="32">
        <f t="shared" si="13"/>
        <v>3490</v>
      </c>
      <c r="F61" s="32">
        <f t="shared" si="13"/>
        <v>0</v>
      </c>
      <c r="G61" s="32">
        <f t="shared" si="13"/>
        <v>160000</v>
      </c>
      <c r="H61" s="32">
        <f t="shared" si="13"/>
        <v>0</v>
      </c>
      <c r="I61" s="32">
        <f t="shared" si="13"/>
        <v>0</v>
      </c>
      <c r="J61" s="32">
        <f t="shared" si="13"/>
        <v>0</v>
      </c>
      <c r="K61" s="32">
        <f t="shared" si="13"/>
        <v>0</v>
      </c>
      <c r="L61" s="32">
        <f t="shared" si="13"/>
        <v>0</v>
      </c>
      <c r="M61" s="32">
        <f t="shared" si="13"/>
        <v>0</v>
      </c>
      <c r="N61" s="32">
        <f>SUM(D61:M61)</f>
        <v>163490</v>
      </c>
      <c r="O61" s="45">
        <f t="shared" si="8"/>
        <v>13.60715771951727</v>
      </c>
      <c r="P61" s="9"/>
    </row>
    <row r="62" spans="1:119" ht="15.75" thickBot="1">
      <c r="A62" s="12"/>
      <c r="B62" s="25">
        <v>381</v>
      </c>
      <c r="C62" s="20" t="s">
        <v>68</v>
      </c>
      <c r="D62" s="46">
        <v>0</v>
      </c>
      <c r="E62" s="46">
        <v>3490</v>
      </c>
      <c r="F62" s="46">
        <v>0</v>
      </c>
      <c r="G62" s="46">
        <v>160000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163490</v>
      </c>
      <c r="O62" s="47">
        <f t="shared" si="8"/>
        <v>13.60715771951727</v>
      </c>
      <c r="P62" s="9"/>
    </row>
    <row r="63" spans="1:119" ht="16.5" thickBot="1">
      <c r="A63" s="14" t="s">
        <v>54</v>
      </c>
      <c r="B63" s="23"/>
      <c r="C63" s="22"/>
      <c r="D63" s="15">
        <f t="shared" ref="D63:M63" si="14">SUM(D5,D16,D24,D34,D46,D51,D61)</f>
        <v>19609985</v>
      </c>
      <c r="E63" s="15">
        <f t="shared" si="14"/>
        <v>502369</v>
      </c>
      <c r="F63" s="15">
        <f t="shared" si="14"/>
        <v>0</v>
      </c>
      <c r="G63" s="15">
        <f t="shared" si="14"/>
        <v>160000</v>
      </c>
      <c r="H63" s="15">
        <f t="shared" si="14"/>
        <v>0</v>
      </c>
      <c r="I63" s="15">
        <f t="shared" si="14"/>
        <v>3297566</v>
      </c>
      <c r="J63" s="15">
        <f t="shared" si="14"/>
        <v>0</v>
      </c>
      <c r="K63" s="15">
        <f t="shared" si="14"/>
        <v>3216128</v>
      </c>
      <c r="L63" s="15">
        <f t="shared" si="14"/>
        <v>5085</v>
      </c>
      <c r="M63" s="15">
        <f t="shared" si="14"/>
        <v>0</v>
      </c>
      <c r="N63" s="15">
        <f>SUM(D63:M63)</f>
        <v>26791133</v>
      </c>
      <c r="O63" s="38">
        <f t="shared" si="8"/>
        <v>2229.8071577195174</v>
      </c>
      <c r="P63" s="6"/>
      <c r="Q63" s="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</row>
    <row r="64" spans="1:119">
      <c r="A64" s="16"/>
      <c r="B64" s="18"/>
      <c r="C64" s="1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9"/>
    </row>
    <row r="65" spans="1:15">
      <c r="A65" s="40"/>
      <c r="B65" s="41"/>
      <c r="C65" s="41"/>
      <c r="D65" s="42"/>
      <c r="E65" s="42"/>
      <c r="F65" s="42"/>
      <c r="G65" s="42"/>
      <c r="H65" s="42"/>
      <c r="I65" s="42"/>
      <c r="J65" s="42"/>
      <c r="K65" s="42"/>
      <c r="L65" s="48" t="s">
        <v>83</v>
      </c>
      <c r="M65" s="48"/>
      <c r="N65" s="48"/>
      <c r="O65" s="43">
        <v>12015</v>
      </c>
    </row>
    <row r="66" spans="1:15">
      <c r="A66" s="49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1"/>
    </row>
    <row r="67" spans="1:15" ht="15.75" customHeight="1" thickBot="1">
      <c r="A67" s="52" t="s">
        <v>87</v>
      </c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4"/>
    </row>
  </sheetData>
  <mergeCells count="10">
    <mergeCell ref="A67:O67"/>
    <mergeCell ref="L65:N65"/>
    <mergeCell ref="A66:O6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8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55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69</v>
      </c>
      <c r="B3" s="62"/>
      <c r="C3" s="63"/>
      <c r="D3" s="67" t="s">
        <v>36</v>
      </c>
      <c r="E3" s="68"/>
      <c r="F3" s="68"/>
      <c r="G3" s="68"/>
      <c r="H3" s="69"/>
      <c r="I3" s="67" t="s">
        <v>37</v>
      </c>
      <c r="J3" s="69"/>
      <c r="K3" s="67" t="s">
        <v>39</v>
      </c>
      <c r="L3" s="69"/>
      <c r="M3" s="36"/>
      <c r="N3" s="37"/>
      <c r="O3" s="70" t="s">
        <v>74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70</v>
      </c>
      <c r="F4" s="34" t="s">
        <v>71</v>
      </c>
      <c r="G4" s="34" t="s">
        <v>72</v>
      </c>
      <c r="H4" s="34" t="s">
        <v>5</v>
      </c>
      <c r="I4" s="34" t="s">
        <v>6</v>
      </c>
      <c r="J4" s="35" t="s">
        <v>73</v>
      </c>
      <c r="K4" s="35" t="s">
        <v>7</v>
      </c>
      <c r="L4" s="35" t="s">
        <v>8</v>
      </c>
      <c r="M4" s="35" t="s">
        <v>9</v>
      </c>
      <c r="N4" s="35" t="s">
        <v>38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14670290</v>
      </c>
      <c r="E5" s="27">
        <f t="shared" si="0"/>
        <v>221372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14891662</v>
      </c>
      <c r="O5" s="33">
        <f t="shared" ref="O5:O36" si="1">(N5/O$66)</f>
        <v>1197.7529156277649</v>
      </c>
      <c r="P5" s="6"/>
    </row>
    <row r="6" spans="1:133">
      <c r="A6" s="12"/>
      <c r="B6" s="25">
        <v>311</v>
      </c>
      <c r="C6" s="20" t="s">
        <v>2</v>
      </c>
      <c r="D6" s="46">
        <v>11917359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11917359</v>
      </c>
      <c r="O6" s="47">
        <f t="shared" si="1"/>
        <v>958.52642161988263</v>
      </c>
      <c r="P6" s="9"/>
    </row>
    <row r="7" spans="1:133">
      <c r="A7" s="12"/>
      <c r="B7" s="25">
        <v>312.10000000000002</v>
      </c>
      <c r="C7" s="20" t="s">
        <v>10</v>
      </c>
      <c r="D7" s="46">
        <v>181443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181443</v>
      </c>
      <c r="O7" s="47">
        <f t="shared" si="1"/>
        <v>14.593662028472613</v>
      </c>
      <c r="P7" s="9"/>
    </row>
    <row r="8" spans="1:133">
      <c r="A8" s="12"/>
      <c r="B8" s="25">
        <v>312.41000000000003</v>
      </c>
      <c r="C8" s="20" t="s">
        <v>11</v>
      </c>
      <c r="D8" s="46">
        <v>86115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86115</v>
      </c>
      <c r="O8" s="47">
        <f t="shared" si="1"/>
        <v>6.9263251025496659</v>
      </c>
      <c r="P8" s="9"/>
    </row>
    <row r="9" spans="1:133">
      <c r="A9" s="12"/>
      <c r="B9" s="25">
        <v>312.51</v>
      </c>
      <c r="C9" s="20" t="s">
        <v>76</v>
      </c>
      <c r="D9" s="46">
        <v>0</v>
      </c>
      <c r="E9" s="46">
        <v>120116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120116</v>
      </c>
      <c r="O9" s="47">
        <f t="shared" si="1"/>
        <v>9.6610632992841623</v>
      </c>
      <c r="P9" s="9"/>
    </row>
    <row r="10" spans="1:133">
      <c r="A10" s="12"/>
      <c r="B10" s="25">
        <v>312.52</v>
      </c>
      <c r="C10" s="20" t="s">
        <v>77</v>
      </c>
      <c r="D10" s="46">
        <v>0</v>
      </c>
      <c r="E10" s="46">
        <v>101256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101256</v>
      </c>
      <c r="O10" s="47">
        <f t="shared" si="1"/>
        <v>8.1441325504705215</v>
      </c>
      <c r="P10" s="9"/>
    </row>
    <row r="11" spans="1:133">
      <c r="A11" s="12"/>
      <c r="B11" s="25">
        <v>314.10000000000002</v>
      </c>
      <c r="C11" s="20" t="s">
        <v>12</v>
      </c>
      <c r="D11" s="46">
        <v>934198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934198</v>
      </c>
      <c r="O11" s="47">
        <f t="shared" si="1"/>
        <v>75.138582803828527</v>
      </c>
      <c r="P11" s="9"/>
    </row>
    <row r="12" spans="1:133">
      <c r="A12" s="12"/>
      <c r="B12" s="25">
        <v>314.2</v>
      </c>
      <c r="C12" s="20" t="s">
        <v>14</v>
      </c>
      <c r="D12" s="46">
        <v>960085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960085</v>
      </c>
      <c r="O12" s="47">
        <f t="shared" si="1"/>
        <v>77.220702967907982</v>
      </c>
      <c r="P12" s="9"/>
    </row>
    <row r="13" spans="1:133">
      <c r="A13" s="12"/>
      <c r="B13" s="25">
        <v>314.3</v>
      </c>
      <c r="C13" s="20" t="s">
        <v>13</v>
      </c>
      <c r="D13" s="46">
        <v>288540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288540</v>
      </c>
      <c r="O13" s="47">
        <f t="shared" si="1"/>
        <v>23.207592696855144</v>
      </c>
      <c r="P13" s="9"/>
    </row>
    <row r="14" spans="1:133">
      <c r="A14" s="12"/>
      <c r="B14" s="25">
        <v>314.39999999999998</v>
      </c>
      <c r="C14" s="20" t="s">
        <v>15</v>
      </c>
      <c r="D14" s="46">
        <v>56179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56179</v>
      </c>
      <c r="O14" s="47">
        <f t="shared" si="1"/>
        <v>4.5185393710287141</v>
      </c>
      <c r="P14" s="9"/>
    </row>
    <row r="15" spans="1:133">
      <c r="A15" s="12"/>
      <c r="B15" s="25">
        <v>316</v>
      </c>
      <c r="C15" s="20" t="s">
        <v>16</v>
      </c>
      <c r="D15" s="46">
        <v>246371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246371</v>
      </c>
      <c r="O15" s="47">
        <f t="shared" si="1"/>
        <v>19.815893187484921</v>
      </c>
      <c r="P15" s="9"/>
    </row>
    <row r="16" spans="1:133" ht="15.75">
      <c r="A16" s="29" t="s">
        <v>17</v>
      </c>
      <c r="B16" s="30"/>
      <c r="C16" s="31"/>
      <c r="D16" s="32">
        <f t="shared" ref="D16:M16" si="3">SUM(D17:D23)</f>
        <v>1917891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1917891</v>
      </c>
      <c r="O16" s="45">
        <f t="shared" si="1"/>
        <v>154.25810343440844</v>
      </c>
      <c r="P16" s="10"/>
    </row>
    <row r="17" spans="1:16">
      <c r="A17" s="12"/>
      <c r="B17" s="25">
        <v>322</v>
      </c>
      <c r="C17" s="20" t="s">
        <v>0</v>
      </c>
      <c r="D17" s="46">
        <v>383262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383262</v>
      </c>
      <c r="O17" s="47">
        <f t="shared" si="1"/>
        <v>30.826188369661384</v>
      </c>
      <c r="P17" s="9"/>
    </row>
    <row r="18" spans="1:16">
      <c r="A18" s="12"/>
      <c r="B18" s="25">
        <v>323.10000000000002</v>
      </c>
      <c r="C18" s="20" t="s">
        <v>18</v>
      </c>
      <c r="D18" s="46">
        <v>999894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3" si="4">SUM(D18:M18)</f>
        <v>999894</v>
      </c>
      <c r="O18" s="47">
        <f t="shared" si="1"/>
        <v>80.422585055899617</v>
      </c>
      <c r="P18" s="9"/>
    </row>
    <row r="19" spans="1:16">
      <c r="A19" s="12"/>
      <c r="B19" s="25">
        <v>323.3</v>
      </c>
      <c r="C19" s="20" t="s">
        <v>19</v>
      </c>
      <c r="D19" s="46">
        <v>243498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243498</v>
      </c>
      <c r="O19" s="47">
        <f t="shared" si="1"/>
        <v>19.584814606289711</v>
      </c>
      <c r="P19" s="9"/>
    </row>
    <row r="20" spans="1:16">
      <c r="A20" s="12"/>
      <c r="B20" s="25">
        <v>323.39999999999998</v>
      </c>
      <c r="C20" s="20" t="s">
        <v>20</v>
      </c>
      <c r="D20" s="46">
        <v>13439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13439</v>
      </c>
      <c r="O20" s="47">
        <f t="shared" si="1"/>
        <v>1.0809136974181612</v>
      </c>
      <c r="P20" s="9"/>
    </row>
    <row r="21" spans="1:16">
      <c r="A21" s="12"/>
      <c r="B21" s="25">
        <v>324.62</v>
      </c>
      <c r="C21" s="20" t="s">
        <v>21</v>
      </c>
      <c r="D21" s="46">
        <v>250000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250000</v>
      </c>
      <c r="O21" s="47">
        <f t="shared" si="1"/>
        <v>20.107777688409875</v>
      </c>
      <c r="P21" s="9"/>
    </row>
    <row r="22" spans="1:16">
      <c r="A22" s="12"/>
      <c r="B22" s="25">
        <v>325.10000000000002</v>
      </c>
      <c r="C22" s="20" t="s">
        <v>22</v>
      </c>
      <c r="D22" s="46">
        <v>8052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8052</v>
      </c>
      <c r="O22" s="47">
        <f t="shared" si="1"/>
        <v>0.64763130378830536</v>
      </c>
      <c r="P22" s="9"/>
    </row>
    <row r="23" spans="1:16">
      <c r="A23" s="12"/>
      <c r="B23" s="25">
        <v>329</v>
      </c>
      <c r="C23" s="20" t="s">
        <v>23</v>
      </c>
      <c r="D23" s="46">
        <v>19746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19746</v>
      </c>
      <c r="O23" s="47">
        <f t="shared" si="1"/>
        <v>1.5881927129413658</v>
      </c>
      <c r="P23" s="9"/>
    </row>
    <row r="24" spans="1:16" ht="15.75">
      <c r="A24" s="29" t="s">
        <v>24</v>
      </c>
      <c r="B24" s="30"/>
      <c r="C24" s="31"/>
      <c r="D24" s="32">
        <f t="shared" ref="D24:M24" si="5">SUM(D25:D35)</f>
        <v>1304391</v>
      </c>
      <c r="E24" s="32">
        <f t="shared" si="5"/>
        <v>1596044</v>
      </c>
      <c r="F24" s="32">
        <f t="shared" si="5"/>
        <v>0</v>
      </c>
      <c r="G24" s="32">
        <f t="shared" si="5"/>
        <v>194101</v>
      </c>
      <c r="H24" s="32">
        <f t="shared" si="5"/>
        <v>0</v>
      </c>
      <c r="I24" s="32">
        <f t="shared" si="5"/>
        <v>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4">
        <f>SUM(D24:M24)</f>
        <v>3094536</v>
      </c>
      <c r="O24" s="45">
        <f t="shared" si="1"/>
        <v>248.89696774712459</v>
      </c>
      <c r="P24" s="10"/>
    </row>
    <row r="25" spans="1:16">
      <c r="A25" s="12"/>
      <c r="B25" s="25">
        <v>331.7</v>
      </c>
      <c r="C25" s="20" t="s">
        <v>25</v>
      </c>
      <c r="D25" s="46">
        <v>0</v>
      </c>
      <c r="E25" s="46">
        <v>700000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2" si="6">SUM(D25:M25)</f>
        <v>700000</v>
      </c>
      <c r="O25" s="47">
        <f t="shared" si="1"/>
        <v>56.301777527547657</v>
      </c>
      <c r="P25" s="9"/>
    </row>
    <row r="26" spans="1:16">
      <c r="A26" s="12"/>
      <c r="B26" s="25">
        <v>331.9</v>
      </c>
      <c r="C26" s="20" t="s">
        <v>26</v>
      </c>
      <c r="D26" s="46">
        <v>35299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35299</v>
      </c>
      <c r="O26" s="47">
        <f t="shared" si="1"/>
        <v>2.839137778492721</v>
      </c>
      <c r="P26" s="9"/>
    </row>
    <row r="27" spans="1:16">
      <c r="A27" s="12"/>
      <c r="B27" s="25">
        <v>334.31</v>
      </c>
      <c r="C27" s="20" t="s">
        <v>27</v>
      </c>
      <c r="D27" s="46">
        <v>74559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74559</v>
      </c>
      <c r="O27" s="47">
        <f t="shared" si="1"/>
        <v>5.9968631866806081</v>
      </c>
      <c r="P27" s="9"/>
    </row>
    <row r="28" spans="1:16">
      <c r="A28" s="12"/>
      <c r="B28" s="25">
        <v>334.7</v>
      </c>
      <c r="C28" s="20" t="s">
        <v>28</v>
      </c>
      <c r="D28" s="46">
        <v>20574</v>
      </c>
      <c r="E28" s="46">
        <v>665894</v>
      </c>
      <c r="F28" s="46">
        <v>0</v>
      </c>
      <c r="G28" s="46">
        <v>194101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880569</v>
      </c>
      <c r="O28" s="47">
        <f t="shared" si="1"/>
        <v>70.825142765221585</v>
      </c>
      <c r="P28" s="9"/>
    </row>
    <row r="29" spans="1:16">
      <c r="A29" s="12"/>
      <c r="B29" s="25">
        <v>335.12</v>
      </c>
      <c r="C29" s="20" t="s">
        <v>29</v>
      </c>
      <c r="D29" s="46">
        <v>324040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324040</v>
      </c>
      <c r="O29" s="47">
        <f t="shared" si="1"/>
        <v>26.062897128609347</v>
      </c>
      <c r="P29" s="9"/>
    </row>
    <row r="30" spans="1:16">
      <c r="A30" s="12"/>
      <c r="B30" s="25">
        <v>335.15</v>
      </c>
      <c r="C30" s="20" t="s">
        <v>30</v>
      </c>
      <c r="D30" s="46">
        <v>12341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12341</v>
      </c>
      <c r="O30" s="47">
        <f t="shared" si="1"/>
        <v>0.99260033781066515</v>
      </c>
      <c r="P30" s="9"/>
    </row>
    <row r="31" spans="1:16">
      <c r="A31" s="12"/>
      <c r="B31" s="25">
        <v>335.18</v>
      </c>
      <c r="C31" s="20" t="s">
        <v>31</v>
      </c>
      <c r="D31" s="46">
        <v>770381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770381</v>
      </c>
      <c r="O31" s="47">
        <f t="shared" si="1"/>
        <v>61.962599533499557</v>
      </c>
      <c r="P31" s="9"/>
    </row>
    <row r="32" spans="1:16">
      <c r="A32" s="12"/>
      <c r="B32" s="25">
        <v>335.49</v>
      </c>
      <c r="C32" s="20" t="s">
        <v>32</v>
      </c>
      <c r="D32" s="46">
        <v>9345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9345</v>
      </c>
      <c r="O32" s="47">
        <f t="shared" si="1"/>
        <v>0.7516287299927612</v>
      </c>
      <c r="P32" s="9"/>
    </row>
    <row r="33" spans="1:16">
      <c r="A33" s="12"/>
      <c r="B33" s="25">
        <v>337.2</v>
      </c>
      <c r="C33" s="20" t="s">
        <v>33</v>
      </c>
      <c r="D33" s="46">
        <v>0</v>
      </c>
      <c r="E33" s="46">
        <v>30150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30150</v>
      </c>
      <c r="O33" s="47">
        <f t="shared" si="1"/>
        <v>2.4249979892222311</v>
      </c>
      <c r="P33" s="9"/>
    </row>
    <row r="34" spans="1:16">
      <c r="A34" s="12"/>
      <c r="B34" s="25">
        <v>337.7</v>
      </c>
      <c r="C34" s="20" t="s">
        <v>34</v>
      </c>
      <c r="D34" s="46">
        <v>0</v>
      </c>
      <c r="E34" s="46">
        <v>200000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200000</v>
      </c>
      <c r="O34" s="47">
        <f t="shared" si="1"/>
        <v>16.086222150727902</v>
      </c>
      <c r="P34" s="9"/>
    </row>
    <row r="35" spans="1:16">
      <c r="A35" s="12"/>
      <c r="B35" s="25">
        <v>338</v>
      </c>
      <c r="C35" s="20" t="s">
        <v>35</v>
      </c>
      <c r="D35" s="46">
        <v>57852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57852</v>
      </c>
      <c r="O35" s="47">
        <f t="shared" si="1"/>
        <v>4.6531006193195532</v>
      </c>
      <c r="P35" s="9"/>
    </row>
    <row r="36" spans="1:16" ht="15.75">
      <c r="A36" s="29" t="s">
        <v>40</v>
      </c>
      <c r="B36" s="30"/>
      <c r="C36" s="31"/>
      <c r="D36" s="32">
        <f t="shared" ref="D36:M36" si="7">SUM(D37:D47)</f>
        <v>1539120</v>
      </c>
      <c r="E36" s="32">
        <f t="shared" si="7"/>
        <v>0</v>
      </c>
      <c r="F36" s="32">
        <f t="shared" si="7"/>
        <v>0</v>
      </c>
      <c r="G36" s="32">
        <f t="shared" si="7"/>
        <v>0</v>
      </c>
      <c r="H36" s="32">
        <f t="shared" si="7"/>
        <v>0</v>
      </c>
      <c r="I36" s="32">
        <f t="shared" si="7"/>
        <v>3180413</v>
      </c>
      <c r="J36" s="32">
        <f t="shared" si="7"/>
        <v>0</v>
      </c>
      <c r="K36" s="32">
        <f t="shared" si="7"/>
        <v>0</v>
      </c>
      <c r="L36" s="32">
        <f t="shared" si="7"/>
        <v>0</v>
      </c>
      <c r="M36" s="32">
        <f t="shared" si="7"/>
        <v>0</v>
      </c>
      <c r="N36" s="32">
        <f>SUM(D36:M36)</f>
        <v>4719533</v>
      </c>
      <c r="O36" s="45">
        <f t="shared" si="1"/>
        <v>379.59728142845654</v>
      </c>
      <c r="P36" s="10"/>
    </row>
    <row r="37" spans="1:16">
      <c r="A37" s="12"/>
      <c r="B37" s="25">
        <v>341.9</v>
      </c>
      <c r="C37" s="20" t="s">
        <v>43</v>
      </c>
      <c r="D37" s="46">
        <v>25652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6" si="8">SUM(D37:M37)</f>
        <v>25652</v>
      </c>
      <c r="O37" s="47">
        <f t="shared" ref="O37:O64" si="9">(N37/O$66)</f>
        <v>2.0632188530523607</v>
      </c>
      <c r="P37" s="9"/>
    </row>
    <row r="38" spans="1:16">
      <c r="A38" s="12"/>
      <c r="B38" s="25">
        <v>342.1</v>
      </c>
      <c r="C38" s="20" t="s">
        <v>44</v>
      </c>
      <c r="D38" s="46">
        <v>1685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1685</v>
      </c>
      <c r="O38" s="47">
        <f t="shared" si="9"/>
        <v>0.13552642161988257</v>
      </c>
      <c r="P38" s="9"/>
    </row>
    <row r="39" spans="1:16">
      <c r="A39" s="12"/>
      <c r="B39" s="25">
        <v>342.5</v>
      </c>
      <c r="C39" s="20" t="s">
        <v>45</v>
      </c>
      <c r="D39" s="46">
        <v>39175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39175</v>
      </c>
      <c r="O39" s="47">
        <f t="shared" si="9"/>
        <v>3.1508887637738279</v>
      </c>
      <c r="P39" s="9"/>
    </row>
    <row r="40" spans="1:16">
      <c r="A40" s="12"/>
      <c r="B40" s="25">
        <v>342.6</v>
      </c>
      <c r="C40" s="20" t="s">
        <v>46</v>
      </c>
      <c r="D40" s="46">
        <v>188052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188052</v>
      </c>
      <c r="O40" s="47">
        <f t="shared" si="9"/>
        <v>15.125231239443417</v>
      </c>
      <c r="P40" s="9"/>
    </row>
    <row r="41" spans="1:16">
      <c r="A41" s="12"/>
      <c r="B41" s="25">
        <v>342.9</v>
      </c>
      <c r="C41" s="20" t="s">
        <v>47</v>
      </c>
      <c r="D41" s="46">
        <v>23200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23200</v>
      </c>
      <c r="O41" s="47">
        <f t="shared" si="9"/>
        <v>1.8660017694844366</v>
      </c>
      <c r="P41" s="9"/>
    </row>
    <row r="42" spans="1:16">
      <c r="A42" s="12"/>
      <c r="B42" s="25">
        <v>343.4</v>
      </c>
      <c r="C42" s="20" t="s">
        <v>48</v>
      </c>
      <c r="D42" s="46">
        <v>363188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363188</v>
      </c>
      <c r="O42" s="47">
        <f t="shared" si="9"/>
        <v>29.211614252392824</v>
      </c>
      <c r="P42" s="9"/>
    </row>
    <row r="43" spans="1:16">
      <c r="A43" s="12"/>
      <c r="B43" s="25">
        <v>347.1</v>
      </c>
      <c r="C43" s="20" t="s">
        <v>49</v>
      </c>
      <c r="D43" s="46">
        <v>1676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1676</v>
      </c>
      <c r="O43" s="47">
        <f t="shared" si="9"/>
        <v>0.13480254162309982</v>
      </c>
      <c r="P43" s="9"/>
    </row>
    <row r="44" spans="1:16">
      <c r="A44" s="12"/>
      <c r="B44" s="25">
        <v>347.2</v>
      </c>
      <c r="C44" s="20" t="s">
        <v>50</v>
      </c>
      <c r="D44" s="46">
        <v>652177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652177</v>
      </c>
      <c r="O44" s="47">
        <f t="shared" si="9"/>
        <v>52.455320517976354</v>
      </c>
      <c r="P44" s="9"/>
    </row>
    <row r="45" spans="1:16">
      <c r="A45" s="12"/>
      <c r="B45" s="25">
        <v>347.4</v>
      </c>
      <c r="C45" s="20" t="s">
        <v>51</v>
      </c>
      <c r="D45" s="46">
        <v>23561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23561</v>
      </c>
      <c r="O45" s="47">
        <f t="shared" si="9"/>
        <v>1.8950374004665005</v>
      </c>
      <c r="P45" s="9"/>
    </row>
    <row r="46" spans="1:16">
      <c r="A46" s="12"/>
      <c r="B46" s="25">
        <v>347.5</v>
      </c>
      <c r="C46" s="20" t="s">
        <v>52</v>
      </c>
      <c r="D46" s="46">
        <v>210971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210971</v>
      </c>
      <c r="O46" s="47">
        <f t="shared" si="9"/>
        <v>16.968631866806081</v>
      </c>
      <c r="P46" s="9"/>
    </row>
    <row r="47" spans="1:16">
      <c r="A47" s="12"/>
      <c r="B47" s="25">
        <v>347.9</v>
      </c>
      <c r="C47" s="20" t="s">
        <v>53</v>
      </c>
      <c r="D47" s="46">
        <v>9783</v>
      </c>
      <c r="E47" s="46">
        <v>0</v>
      </c>
      <c r="F47" s="46">
        <v>0</v>
      </c>
      <c r="G47" s="46">
        <v>0</v>
      </c>
      <c r="H47" s="46">
        <v>0</v>
      </c>
      <c r="I47" s="46">
        <v>3180413</v>
      </c>
      <c r="J47" s="46">
        <v>0</v>
      </c>
      <c r="K47" s="46">
        <v>0</v>
      </c>
      <c r="L47" s="46">
        <v>0</v>
      </c>
      <c r="M47" s="46">
        <v>0</v>
      </c>
      <c r="N47" s="46">
        <f t="shared" ref="N47:N54" si="10">SUM(D47:M47)</f>
        <v>3190196</v>
      </c>
      <c r="O47" s="47">
        <f t="shared" si="9"/>
        <v>256.59100780181774</v>
      </c>
      <c r="P47" s="9"/>
    </row>
    <row r="48" spans="1:16" ht="15.75">
      <c r="A48" s="29" t="s">
        <v>41</v>
      </c>
      <c r="B48" s="30"/>
      <c r="C48" s="31"/>
      <c r="D48" s="32">
        <f t="shared" ref="D48:M48" si="11">SUM(D49:D52)</f>
        <v>165136</v>
      </c>
      <c r="E48" s="32">
        <f t="shared" si="11"/>
        <v>0</v>
      </c>
      <c r="F48" s="32">
        <f t="shared" si="11"/>
        <v>0</v>
      </c>
      <c r="G48" s="32">
        <f t="shared" si="11"/>
        <v>0</v>
      </c>
      <c r="H48" s="32">
        <f t="shared" si="11"/>
        <v>0</v>
      </c>
      <c r="I48" s="32">
        <f t="shared" si="11"/>
        <v>0</v>
      </c>
      <c r="J48" s="32">
        <f t="shared" si="11"/>
        <v>0</v>
      </c>
      <c r="K48" s="32">
        <f t="shared" si="11"/>
        <v>0</v>
      </c>
      <c r="L48" s="32">
        <f t="shared" si="11"/>
        <v>0</v>
      </c>
      <c r="M48" s="32">
        <f t="shared" si="11"/>
        <v>0</v>
      </c>
      <c r="N48" s="32">
        <f t="shared" si="10"/>
        <v>165136</v>
      </c>
      <c r="O48" s="45">
        <f t="shared" si="9"/>
        <v>13.282071905413014</v>
      </c>
      <c r="P48" s="10"/>
    </row>
    <row r="49" spans="1:119">
      <c r="A49" s="13"/>
      <c r="B49" s="39">
        <v>351.9</v>
      </c>
      <c r="C49" s="21" t="s">
        <v>59</v>
      </c>
      <c r="D49" s="46">
        <v>96020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96020</v>
      </c>
      <c r="O49" s="47">
        <f t="shared" si="9"/>
        <v>7.7229952545644656</v>
      </c>
      <c r="P49" s="9"/>
    </row>
    <row r="50" spans="1:119">
      <c r="A50" s="13"/>
      <c r="B50" s="39">
        <v>352</v>
      </c>
      <c r="C50" s="21" t="s">
        <v>56</v>
      </c>
      <c r="D50" s="46">
        <v>11616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11616</v>
      </c>
      <c r="O50" s="47">
        <f t="shared" si="9"/>
        <v>0.93428778251427658</v>
      </c>
      <c r="P50" s="9"/>
    </row>
    <row r="51" spans="1:119">
      <c r="A51" s="13"/>
      <c r="B51" s="39">
        <v>354</v>
      </c>
      <c r="C51" s="21" t="s">
        <v>57</v>
      </c>
      <c r="D51" s="46">
        <v>20335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20335</v>
      </c>
      <c r="O51" s="47">
        <f t="shared" si="9"/>
        <v>1.6355666371752593</v>
      </c>
      <c r="P51" s="9"/>
    </row>
    <row r="52" spans="1:119">
      <c r="A52" s="13"/>
      <c r="B52" s="39">
        <v>359</v>
      </c>
      <c r="C52" s="21" t="s">
        <v>58</v>
      </c>
      <c r="D52" s="46">
        <v>37165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37165</v>
      </c>
      <c r="O52" s="47">
        <f t="shared" si="9"/>
        <v>2.9892222311590122</v>
      </c>
      <c r="P52" s="9"/>
    </row>
    <row r="53" spans="1:119" ht="15.75">
      <c r="A53" s="29" t="s">
        <v>3</v>
      </c>
      <c r="B53" s="30"/>
      <c r="C53" s="31"/>
      <c r="D53" s="32">
        <f t="shared" ref="D53:M53" si="12">SUM(D54:D61)</f>
        <v>397496</v>
      </c>
      <c r="E53" s="32">
        <f t="shared" si="12"/>
        <v>0</v>
      </c>
      <c r="F53" s="32">
        <f t="shared" si="12"/>
        <v>0</v>
      </c>
      <c r="G53" s="32">
        <f t="shared" si="12"/>
        <v>0</v>
      </c>
      <c r="H53" s="32">
        <f t="shared" si="12"/>
        <v>0</v>
      </c>
      <c r="I53" s="32">
        <f t="shared" si="12"/>
        <v>202817</v>
      </c>
      <c r="J53" s="32">
        <f t="shared" si="12"/>
        <v>0</v>
      </c>
      <c r="K53" s="32">
        <f t="shared" si="12"/>
        <v>2060650</v>
      </c>
      <c r="L53" s="32">
        <f t="shared" si="12"/>
        <v>2349</v>
      </c>
      <c r="M53" s="32">
        <f t="shared" si="12"/>
        <v>0</v>
      </c>
      <c r="N53" s="32">
        <f t="shared" si="10"/>
        <v>2663312</v>
      </c>
      <c r="O53" s="45">
        <f t="shared" si="9"/>
        <v>214.21314244349713</v>
      </c>
      <c r="P53" s="10"/>
    </row>
    <row r="54" spans="1:119">
      <c r="A54" s="12"/>
      <c r="B54" s="25">
        <v>361.1</v>
      </c>
      <c r="C54" s="20" t="s">
        <v>60</v>
      </c>
      <c r="D54" s="46">
        <v>50725</v>
      </c>
      <c r="E54" s="46">
        <v>0</v>
      </c>
      <c r="F54" s="46">
        <v>0</v>
      </c>
      <c r="G54" s="46">
        <v>0</v>
      </c>
      <c r="H54" s="46">
        <v>0</v>
      </c>
      <c r="I54" s="46">
        <v>7376</v>
      </c>
      <c r="J54" s="46">
        <v>0</v>
      </c>
      <c r="K54" s="46">
        <v>5087</v>
      </c>
      <c r="L54" s="46">
        <v>2349</v>
      </c>
      <c r="M54" s="46">
        <v>0</v>
      </c>
      <c r="N54" s="46">
        <f t="shared" si="10"/>
        <v>65537</v>
      </c>
      <c r="O54" s="47">
        <f t="shared" si="9"/>
        <v>5.271213705461272</v>
      </c>
      <c r="P54" s="9"/>
    </row>
    <row r="55" spans="1:119">
      <c r="A55" s="12"/>
      <c r="B55" s="25">
        <v>361.3</v>
      </c>
      <c r="C55" s="20" t="s">
        <v>61</v>
      </c>
      <c r="D55" s="46">
        <v>-52071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-72012</v>
      </c>
      <c r="L55" s="46">
        <v>0</v>
      </c>
      <c r="M55" s="46">
        <v>0</v>
      </c>
      <c r="N55" s="46">
        <f t="shared" ref="N55:N61" si="13">SUM(D55:M55)</f>
        <v>-124083</v>
      </c>
      <c r="O55" s="47">
        <f t="shared" si="9"/>
        <v>-9.9801335156438515</v>
      </c>
      <c r="P55" s="9"/>
    </row>
    <row r="56" spans="1:119">
      <c r="A56" s="12"/>
      <c r="B56" s="25">
        <v>362</v>
      </c>
      <c r="C56" s="20" t="s">
        <v>62</v>
      </c>
      <c r="D56" s="46">
        <v>122248</v>
      </c>
      <c r="E56" s="46">
        <v>0</v>
      </c>
      <c r="F56" s="46">
        <v>0</v>
      </c>
      <c r="G56" s="46">
        <v>0</v>
      </c>
      <c r="H56" s="46">
        <v>0</v>
      </c>
      <c r="I56" s="46">
        <v>134060</v>
      </c>
      <c r="J56" s="46">
        <v>0</v>
      </c>
      <c r="K56" s="46">
        <v>314727</v>
      </c>
      <c r="L56" s="46">
        <v>0</v>
      </c>
      <c r="M56" s="46">
        <v>0</v>
      </c>
      <c r="N56" s="46">
        <f t="shared" si="13"/>
        <v>571035</v>
      </c>
      <c r="O56" s="47">
        <f t="shared" si="9"/>
        <v>45.928979329204537</v>
      </c>
      <c r="P56" s="9"/>
    </row>
    <row r="57" spans="1:119">
      <c r="A57" s="12"/>
      <c r="B57" s="25">
        <v>364</v>
      </c>
      <c r="C57" s="20" t="s">
        <v>63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-29005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-29005</v>
      </c>
      <c r="O57" s="47">
        <f t="shared" si="9"/>
        <v>-2.3329043674093137</v>
      </c>
      <c r="P57" s="9"/>
    </row>
    <row r="58" spans="1:119">
      <c r="A58" s="12"/>
      <c r="B58" s="25">
        <v>365</v>
      </c>
      <c r="C58" s="20" t="s">
        <v>64</v>
      </c>
      <c r="D58" s="46">
        <v>43700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43700</v>
      </c>
      <c r="O58" s="47">
        <f t="shared" si="9"/>
        <v>3.5148395399340466</v>
      </c>
      <c r="P58" s="9"/>
    </row>
    <row r="59" spans="1:119">
      <c r="A59" s="12"/>
      <c r="B59" s="25">
        <v>366</v>
      </c>
      <c r="C59" s="20" t="s">
        <v>65</v>
      </c>
      <c r="D59" s="46">
        <v>12860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12860</v>
      </c>
      <c r="O59" s="47">
        <f t="shared" si="9"/>
        <v>1.0343440842918041</v>
      </c>
      <c r="P59" s="9"/>
    </row>
    <row r="60" spans="1:119">
      <c r="A60" s="12"/>
      <c r="B60" s="25">
        <v>368</v>
      </c>
      <c r="C60" s="20" t="s">
        <v>66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1812848</v>
      </c>
      <c r="L60" s="46">
        <v>0</v>
      </c>
      <c r="M60" s="46">
        <v>0</v>
      </c>
      <c r="N60" s="46">
        <f t="shared" si="13"/>
        <v>1812848</v>
      </c>
      <c r="O60" s="47">
        <f t="shared" si="9"/>
        <v>145.80937826751386</v>
      </c>
      <c r="P60" s="9"/>
    </row>
    <row r="61" spans="1:119">
      <c r="A61" s="12"/>
      <c r="B61" s="25">
        <v>369.9</v>
      </c>
      <c r="C61" s="20" t="s">
        <v>67</v>
      </c>
      <c r="D61" s="46">
        <v>220034</v>
      </c>
      <c r="E61" s="46">
        <v>0</v>
      </c>
      <c r="F61" s="46">
        <v>0</v>
      </c>
      <c r="G61" s="46">
        <v>0</v>
      </c>
      <c r="H61" s="46">
        <v>0</v>
      </c>
      <c r="I61" s="46">
        <v>90386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310420</v>
      </c>
      <c r="O61" s="47">
        <f t="shared" si="9"/>
        <v>24.967425400144776</v>
      </c>
      <c r="P61" s="9"/>
    </row>
    <row r="62" spans="1:119" ht="15.75">
      <c r="A62" s="29" t="s">
        <v>42</v>
      </c>
      <c r="B62" s="30"/>
      <c r="C62" s="31"/>
      <c r="D62" s="32">
        <f t="shared" ref="D62:M62" si="14">SUM(D63:D63)</f>
        <v>0</v>
      </c>
      <c r="E62" s="32">
        <f t="shared" si="14"/>
        <v>0</v>
      </c>
      <c r="F62" s="32">
        <f t="shared" si="14"/>
        <v>0</v>
      </c>
      <c r="G62" s="32">
        <f t="shared" si="14"/>
        <v>454111</v>
      </c>
      <c r="H62" s="32">
        <f t="shared" si="14"/>
        <v>0</v>
      </c>
      <c r="I62" s="32">
        <f t="shared" si="14"/>
        <v>0</v>
      </c>
      <c r="J62" s="32">
        <f t="shared" si="14"/>
        <v>0</v>
      </c>
      <c r="K62" s="32">
        <f t="shared" si="14"/>
        <v>0</v>
      </c>
      <c r="L62" s="32">
        <f t="shared" si="14"/>
        <v>0</v>
      </c>
      <c r="M62" s="32">
        <f t="shared" si="14"/>
        <v>0</v>
      </c>
      <c r="N62" s="32">
        <f>SUM(D62:M62)</f>
        <v>454111</v>
      </c>
      <c r="O62" s="45">
        <f t="shared" si="9"/>
        <v>36.52465213544599</v>
      </c>
      <c r="P62" s="9"/>
    </row>
    <row r="63" spans="1:119" ht="15.75" thickBot="1">
      <c r="A63" s="12"/>
      <c r="B63" s="25">
        <v>381</v>
      </c>
      <c r="C63" s="20" t="s">
        <v>68</v>
      </c>
      <c r="D63" s="46">
        <v>0</v>
      </c>
      <c r="E63" s="46">
        <v>0</v>
      </c>
      <c r="F63" s="46">
        <v>0</v>
      </c>
      <c r="G63" s="46">
        <v>454111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454111</v>
      </c>
      <c r="O63" s="47">
        <f t="shared" si="9"/>
        <v>36.52465213544599</v>
      </c>
      <c r="P63" s="9"/>
    </row>
    <row r="64" spans="1:119" ht="16.5" thickBot="1">
      <c r="A64" s="14" t="s">
        <v>54</v>
      </c>
      <c r="B64" s="23"/>
      <c r="C64" s="22"/>
      <c r="D64" s="15">
        <f t="shared" ref="D64:M64" si="15">SUM(D5,D16,D24,D36,D48,D53,D62)</f>
        <v>19994324</v>
      </c>
      <c r="E64" s="15">
        <f t="shared" si="15"/>
        <v>1817416</v>
      </c>
      <c r="F64" s="15">
        <f t="shared" si="15"/>
        <v>0</v>
      </c>
      <c r="G64" s="15">
        <f t="shared" si="15"/>
        <v>648212</v>
      </c>
      <c r="H64" s="15">
        <f t="shared" si="15"/>
        <v>0</v>
      </c>
      <c r="I64" s="15">
        <f t="shared" si="15"/>
        <v>3383230</v>
      </c>
      <c r="J64" s="15">
        <f t="shared" si="15"/>
        <v>0</v>
      </c>
      <c r="K64" s="15">
        <f t="shared" si="15"/>
        <v>2060650</v>
      </c>
      <c r="L64" s="15">
        <f t="shared" si="15"/>
        <v>2349</v>
      </c>
      <c r="M64" s="15">
        <f t="shared" si="15"/>
        <v>0</v>
      </c>
      <c r="N64" s="15">
        <f>SUM(D64:M64)</f>
        <v>27906181</v>
      </c>
      <c r="O64" s="38">
        <f t="shared" si="9"/>
        <v>2244.5251347221106</v>
      </c>
      <c r="P64" s="6"/>
      <c r="Q64" s="2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</row>
    <row r="65" spans="1:15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9"/>
    </row>
    <row r="66" spans="1:15">
      <c r="A66" s="40"/>
      <c r="B66" s="41"/>
      <c r="C66" s="41"/>
      <c r="D66" s="42"/>
      <c r="E66" s="42"/>
      <c r="F66" s="42"/>
      <c r="G66" s="42"/>
      <c r="H66" s="42"/>
      <c r="I66" s="42"/>
      <c r="J66" s="42"/>
      <c r="K66" s="42"/>
      <c r="L66" s="48" t="s">
        <v>75</v>
      </c>
      <c r="M66" s="48"/>
      <c r="N66" s="48"/>
      <c r="O66" s="43">
        <v>12433</v>
      </c>
    </row>
    <row r="67" spans="1:15">
      <c r="A67" s="49"/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1"/>
    </row>
    <row r="68" spans="1:15" ht="15.75" customHeight="1" thickBot="1">
      <c r="A68" s="52" t="s">
        <v>87</v>
      </c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4"/>
    </row>
  </sheetData>
  <mergeCells count="10">
    <mergeCell ref="A68:O68"/>
    <mergeCell ref="A67:O67"/>
    <mergeCell ref="L66:N66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69</v>
      </c>
      <c r="B3" s="62"/>
      <c r="C3" s="63"/>
      <c r="D3" s="67" t="s">
        <v>36</v>
      </c>
      <c r="E3" s="68"/>
      <c r="F3" s="68"/>
      <c r="G3" s="68"/>
      <c r="H3" s="69"/>
      <c r="I3" s="67" t="s">
        <v>37</v>
      </c>
      <c r="J3" s="69"/>
      <c r="K3" s="67" t="s">
        <v>39</v>
      </c>
      <c r="L3" s="69"/>
      <c r="M3" s="36"/>
      <c r="N3" s="37"/>
      <c r="O3" s="70" t="s">
        <v>74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70</v>
      </c>
      <c r="F4" s="34" t="s">
        <v>71</v>
      </c>
      <c r="G4" s="34" t="s">
        <v>72</v>
      </c>
      <c r="H4" s="34" t="s">
        <v>5</v>
      </c>
      <c r="I4" s="34" t="s">
        <v>6</v>
      </c>
      <c r="J4" s="35" t="s">
        <v>73</v>
      </c>
      <c r="K4" s="35" t="s">
        <v>7</v>
      </c>
      <c r="L4" s="35" t="s">
        <v>8</v>
      </c>
      <c r="M4" s="35" t="s">
        <v>9</v>
      </c>
      <c r="N4" s="35" t="s">
        <v>38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14441813</v>
      </c>
      <c r="E5" s="27">
        <f t="shared" si="0"/>
        <v>321142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14762955</v>
      </c>
      <c r="O5" s="33">
        <f t="shared" ref="O5:O36" si="1">(N5/O$65)</f>
        <v>1178.208699122107</v>
      </c>
      <c r="P5" s="6"/>
    </row>
    <row r="6" spans="1:133">
      <c r="A6" s="12"/>
      <c r="B6" s="25">
        <v>311</v>
      </c>
      <c r="C6" s="20" t="s">
        <v>2</v>
      </c>
      <c r="D6" s="46">
        <v>11915355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11915355</v>
      </c>
      <c r="O6" s="47">
        <f t="shared" si="1"/>
        <v>950.94612928970469</v>
      </c>
      <c r="P6" s="9"/>
    </row>
    <row r="7" spans="1:133">
      <c r="A7" s="12"/>
      <c r="B7" s="25">
        <v>312.10000000000002</v>
      </c>
      <c r="C7" s="20" t="s">
        <v>10</v>
      </c>
      <c r="D7" s="46">
        <v>189886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189886</v>
      </c>
      <c r="O7" s="47">
        <f t="shared" si="1"/>
        <v>15.154509177972866</v>
      </c>
      <c r="P7" s="9"/>
    </row>
    <row r="8" spans="1:133">
      <c r="A8" s="12"/>
      <c r="B8" s="25">
        <v>312.41000000000003</v>
      </c>
      <c r="C8" s="20" t="s">
        <v>11</v>
      </c>
      <c r="D8" s="46">
        <v>88763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88763</v>
      </c>
      <c r="O8" s="47">
        <f t="shared" si="1"/>
        <v>7.0840383080606548</v>
      </c>
      <c r="P8" s="9"/>
    </row>
    <row r="9" spans="1:133">
      <c r="A9" s="12"/>
      <c r="B9" s="25">
        <v>312.51</v>
      </c>
      <c r="C9" s="20" t="s">
        <v>76</v>
      </c>
      <c r="D9" s="46">
        <v>0</v>
      </c>
      <c r="E9" s="46">
        <v>230655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230655</v>
      </c>
      <c r="O9" s="47">
        <f t="shared" si="1"/>
        <v>18.408220271348764</v>
      </c>
      <c r="P9" s="9"/>
    </row>
    <row r="10" spans="1:133">
      <c r="A10" s="12"/>
      <c r="B10" s="25">
        <v>312.52</v>
      </c>
      <c r="C10" s="20" t="s">
        <v>77</v>
      </c>
      <c r="D10" s="46">
        <v>0</v>
      </c>
      <c r="E10" s="46">
        <v>90487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90487</v>
      </c>
      <c r="O10" s="47">
        <f t="shared" si="1"/>
        <v>7.2216280925778129</v>
      </c>
      <c r="P10" s="9"/>
    </row>
    <row r="11" spans="1:133">
      <c r="A11" s="12"/>
      <c r="B11" s="25">
        <v>314.10000000000002</v>
      </c>
      <c r="C11" s="20" t="s">
        <v>12</v>
      </c>
      <c r="D11" s="46">
        <v>942223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942223</v>
      </c>
      <c r="O11" s="47">
        <f t="shared" si="1"/>
        <v>75.197366320830014</v>
      </c>
      <c r="P11" s="9"/>
    </row>
    <row r="12" spans="1:133">
      <c r="A12" s="12"/>
      <c r="B12" s="25">
        <v>314.2</v>
      </c>
      <c r="C12" s="20" t="s">
        <v>14</v>
      </c>
      <c r="D12" s="46">
        <v>772577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772577</v>
      </c>
      <c r="O12" s="47">
        <f t="shared" si="1"/>
        <v>61.658180367118916</v>
      </c>
      <c r="P12" s="9"/>
    </row>
    <row r="13" spans="1:133">
      <c r="A13" s="12"/>
      <c r="B13" s="25">
        <v>314.3</v>
      </c>
      <c r="C13" s="20" t="s">
        <v>13</v>
      </c>
      <c r="D13" s="46">
        <v>248592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248592</v>
      </c>
      <c r="O13" s="47">
        <f t="shared" si="1"/>
        <v>19.839744612928971</v>
      </c>
      <c r="P13" s="9"/>
    </row>
    <row r="14" spans="1:133">
      <c r="A14" s="12"/>
      <c r="B14" s="25">
        <v>314.39999999999998</v>
      </c>
      <c r="C14" s="20" t="s">
        <v>15</v>
      </c>
      <c r="D14" s="46">
        <v>54679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54679</v>
      </c>
      <c r="O14" s="47">
        <f t="shared" si="1"/>
        <v>4.3638467677573827</v>
      </c>
      <c r="P14" s="9"/>
    </row>
    <row r="15" spans="1:133">
      <c r="A15" s="12"/>
      <c r="B15" s="25">
        <v>316</v>
      </c>
      <c r="C15" s="20" t="s">
        <v>16</v>
      </c>
      <c r="D15" s="46">
        <v>229738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229738</v>
      </c>
      <c r="O15" s="47">
        <f t="shared" si="1"/>
        <v>18.335035913806863</v>
      </c>
      <c r="P15" s="9"/>
    </row>
    <row r="16" spans="1:133" ht="15.75">
      <c r="A16" s="29" t="s">
        <v>91</v>
      </c>
      <c r="B16" s="30"/>
      <c r="C16" s="31"/>
      <c r="D16" s="32">
        <f t="shared" ref="D16:M16" si="3">SUM(D17:D21)</f>
        <v>1806103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2" si="4">SUM(D16:M16)</f>
        <v>1806103</v>
      </c>
      <c r="O16" s="45">
        <f t="shared" si="1"/>
        <v>144.14229848363925</v>
      </c>
      <c r="P16" s="10"/>
    </row>
    <row r="17" spans="1:16">
      <c r="A17" s="12"/>
      <c r="B17" s="25">
        <v>322</v>
      </c>
      <c r="C17" s="20" t="s">
        <v>0</v>
      </c>
      <c r="D17" s="46">
        <v>566783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566783</v>
      </c>
      <c r="O17" s="47">
        <f t="shared" si="1"/>
        <v>45.234078212290505</v>
      </c>
      <c r="P17" s="9"/>
    </row>
    <row r="18" spans="1:16">
      <c r="A18" s="12"/>
      <c r="B18" s="25">
        <v>323.10000000000002</v>
      </c>
      <c r="C18" s="20" t="s">
        <v>18</v>
      </c>
      <c r="D18" s="46">
        <v>975594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975594</v>
      </c>
      <c r="O18" s="47">
        <f t="shared" si="1"/>
        <v>77.860654429369518</v>
      </c>
      <c r="P18" s="9"/>
    </row>
    <row r="19" spans="1:16">
      <c r="A19" s="12"/>
      <c r="B19" s="25">
        <v>323.3</v>
      </c>
      <c r="C19" s="20" t="s">
        <v>19</v>
      </c>
      <c r="D19" s="46">
        <v>222854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222854</v>
      </c>
      <c r="O19" s="47">
        <f t="shared" si="1"/>
        <v>17.78563447725459</v>
      </c>
      <c r="P19" s="9"/>
    </row>
    <row r="20" spans="1:16">
      <c r="A20" s="12"/>
      <c r="B20" s="25">
        <v>323.39999999999998</v>
      </c>
      <c r="C20" s="20" t="s">
        <v>20</v>
      </c>
      <c r="D20" s="46">
        <v>14114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14114</v>
      </c>
      <c r="O20" s="47">
        <f t="shared" si="1"/>
        <v>1.126416600159617</v>
      </c>
      <c r="P20" s="9"/>
    </row>
    <row r="21" spans="1:16">
      <c r="A21" s="12"/>
      <c r="B21" s="25">
        <v>329</v>
      </c>
      <c r="C21" s="20" t="s">
        <v>92</v>
      </c>
      <c r="D21" s="46">
        <v>26758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26758</v>
      </c>
      <c r="O21" s="47">
        <f t="shared" si="1"/>
        <v>2.1355147645650439</v>
      </c>
      <c r="P21" s="9"/>
    </row>
    <row r="22" spans="1:16" ht="15.75">
      <c r="A22" s="29" t="s">
        <v>24</v>
      </c>
      <c r="B22" s="30"/>
      <c r="C22" s="31"/>
      <c r="D22" s="32">
        <f t="shared" ref="D22:M22" si="5">SUM(D23:D31)</f>
        <v>1516625</v>
      </c>
      <c r="E22" s="32">
        <f t="shared" si="5"/>
        <v>270326</v>
      </c>
      <c r="F22" s="32">
        <f t="shared" si="5"/>
        <v>0</v>
      </c>
      <c r="G22" s="32">
        <f t="shared" si="5"/>
        <v>430062</v>
      </c>
      <c r="H22" s="32">
        <f t="shared" si="5"/>
        <v>0</v>
      </c>
      <c r="I22" s="32">
        <f t="shared" si="5"/>
        <v>13609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2230622</v>
      </c>
      <c r="O22" s="45">
        <f t="shared" si="1"/>
        <v>178.02250598563447</v>
      </c>
      <c r="P22" s="10"/>
    </row>
    <row r="23" spans="1:16">
      <c r="A23" s="12"/>
      <c r="B23" s="25">
        <v>331.9</v>
      </c>
      <c r="C23" s="20" t="s">
        <v>26</v>
      </c>
      <c r="D23" s="46">
        <v>37390</v>
      </c>
      <c r="E23" s="46">
        <v>38951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8" si="6">SUM(D23:M23)</f>
        <v>76341</v>
      </c>
      <c r="O23" s="47">
        <f t="shared" si="1"/>
        <v>6.0926576217079011</v>
      </c>
      <c r="P23" s="9"/>
    </row>
    <row r="24" spans="1:16">
      <c r="A24" s="12"/>
      <c r="B24" s="25">
        <v>334.7</v>
      </c>
      <c r="C24" s="20" t="s">
        <v>28</v>
      </c>
      <c r="D24" s="46">
        <v>173716</v>
      </c>
      <c r="E24" s="46">
        <v>104639</v>
      </c>
      <c r="F24" s="46">
        <v>0</v>
      </c>
      <c r="G24" s="46">
        <v>430062</v>
      </c>
      <c r="H24" s="46">
        <v>0</v>
      </c>
      <c r="I24" s="46">
        <v>13609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722026</v>
      </c>
      <c r="O24" s="47">
        <f t="shared" si="1"/>
        <v>57.623782920989626</v>
      </c>
      <c r="P24" s="9"/>
    </row>
    <row r="25" spans="1:16">
      <c r="A25" s="12"/>
      <c r="B25" s="25">
        <v>335.12</v>
      </c>
      <c r="C25" s="20" t="s">
        <v>29</v>
      </c>
      <c r="D25" s="46">
        <v>332780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332780</v>
      </c>
      <c r="O25" s="47">
        <f t="shared" si="1"/>
        <v>26.558659217877096</v>
      </c>
      <c r="P25" s="9"/>
    </row>
    <row r="26" spans="1:16">
      <c r="A26" s="12"/>
      <c r="B26" s="25">
        <v>335.15</v>
      </c>
      <c r="C26" s="20" t="s">
        <v>30</v>
      </c>
      <c r="D26" s="46">
        <v>11750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11750</v>
      </c>
      <c r="O26" s="47">
        <f t="shared" si="1"/>
        <v>0.93774940143655228</v>
      </c>
      <c r="P26" s="9"/>
    </row>
    <row r="27" spans="1:16">
      <c r="A27" s="12"/>
      <c r="B27" s="25">
        <v>335.18</v>
      </c>
      <c r="C27" s="20" t="s">
        <v>31</v>
      </c>
      <c r="D27" s="46">
        <v>872240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872240</v>
      </c>
      <c r="O27" s="47">
        <f t="shared" si="1"/>
        <v>69.612130885873896</v>
      </c>
      <c r="P27" s="9"/>
    </row>
    <row r="28" spans="1:16">
      <c r="A28" s="12"/>
      <c r="B28" s="25">
        <v>335.49</v>
      </c>
      <c r="C28" s="20" t="s">
        <v>32</v>
      </c>
      <c r="D28" s="46">
        <v>10571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10571</v>
      </c>
      <c r="O28" s="47">
        <f t="shared" si="1"/>
        <v>0.84365522745411015</v>
      </c>
      <c r="P28" s="9"/>
    </row>
    <row r="29" spans="1:16">
      <c r="A29" s="12"/>
      <c r="B29" s="25">
        <v>337.2</v>
      </c>
      <c r="C29" s="20" t="s">
        <v>33</v>
      </c>
      <c r="D29" s="46">
        <v>0</v>
      </c>
      <c r="E29" s="46">
        <v>13003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13003</v>
      </c>
      <c r="O29" s="47">
        <f t="shared" si="1"/>
        <v>1.0377494014365523</v>
      </c>
      <c r="P29" s="9"/>
    </row>
    <row r="30" spans="1:16">
      <c r="A30" s="12"/>
      <c r="B30" s="25">
        <v>337.3</v>
      </c>
      <c r="C30" s="20" t="s">
        <v>93</v>
      </c>
      <c r="D30" s="46">
        <v>10356</v>
      </c>
      <c r="E30" s="46">
        <v>113733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124089</v>
      </c>
      <c r="O30" s="47">
        <f t="shared" si="1"/>
        <v>9.9033519553072633</v>
      </c>
      <c r="P30" s="9"/>
    </row>
    <row r="31" spans="1:16">
      <c r="A31" s="12"/>
      <c r="B31" s="25">
        <v>338</v>
      </c>
      <c r="C31" s="20" t="s">
        <v>35</v>
      </c>
      <c r="D31" s="46">
        <v>67822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67822</v>
      </c>
      <c r="O31" s="47">
        <f t="shared" si="1"/>
        <v>5.412769353551476</v>
      </c>
      <c r="P31" s="9"/>
    </row>
    <row r="32" spans="1:16" ht="15.75">
      <c r="A32" s="29" t="s">
        <v>40</v>
      </c>
      <c r="B32" s="30"/>
      <c r="C32" s="31"/>
      <c r="D32" s="32">
        <f t="shared" ref="D32:M32" si="7">SUM(D33:D43)</f>
        <v>1118989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3420132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>SUM(D32:M32)</f>
        <v>4539121</v>
      </c>
      <c r="O32" s="45">
        <f t="shared" si="1"/>
        <v>362.26025538707103</v>
      </c>
      <c r="P32" s="10"/>
    </row>
    <row r="33" spans="1:16">
      <c r="A33" s="12"/>
      <c r="B33" s="25">
        <v>341.9</v>
      </c>
      <c r="C33" s="20" t="s">
        <v>43</v>
      </c>
      <c r="D33" s="46">
        <v>34708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6" si="8">SUM(D33:M33)</f>
        <v>34708</v>
      </c>
      <c r="O33" s="47">
        <f t="shared" si="1"/>
        <v>2.7699920191540301</v>
      </c>
      <c r="P33" s="9"/>
    </row>
    <row r="34" spans="1:16">
      <c r="A34" s="12"/>
      <c r="B34" s="25">
        <v>342.1</v>
      </c>
      <c r="C34" s="20" t="s">
        <v>44</v>
      </c>
      <c r="D34" s="46">
        <v>1119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1119</v>
      </c>
      <c r="O34" s="47">
        <f t="shared" si="1"/>
        <v>8.9305666400638473E-2</v>
      </c>
      <c r="P34" s="9"/>
    </row>
    <row r="35" spans="1:16">
      <c r="A35" s="12"/>
      <c r="B35" s="25">
        <v>342.5</v>
      </c>
      <c r="C35" s="20" t="s">
        <v>45</v>
      </c>
      <c r="D35" s="46">
        <v>25510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25510</v>
      </c>
      <c r="O35" s="47">
        <f t="shared" si="1"/>
        <v>2.0359138068635274</v>
      </c>
      <c r="P35" s="9"/>
    </row>
    <row r="36" spans="1:16">
      <c r="A36" s="12"/>
      <c r="B36" s="25">
        <v>342.6</v>
      </c>
      <c r="C36" s="20" t="s">
        <v>46</v>
      </c>
      <c r="D36" s="46">
        <v>195520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195520</v>
      </c>
      <c r="O36" s="47">
        <f t="shared" si="1"/>
        <v>15.60415003990423</v>
      </c>
      <c r="P36" s="9"/>
    </row>
    <row r="37" spans="1:16">
      <c r="A37" s="12"/>
      <c r="B37" s="25">
        <v>342.9</v>
      </c>
      <c r="C37" s="20" t="s">
        <v>47</v>
      </c>
      <c r="D37" s="46">
        <v>23075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23075</v>
      </c>
      <c r="O37" s="47">
        <f t="shared" ref="O37:O63" si="9">(N37/O$65)</f>
        <v>1.8415802075019951</v>
      </c>
      <c r="P37" s="9"/>
    </row>
    <row r="38" spans="1:16">
      <c r="A38" s="12"/>
      <c r="B38" s="25">
        <v>343.4</v>
      </c>
      <c r="C38" s="20" t="s">
        <v>48</v>
      </c>
      <c r="D38" s="46">
        <v>249948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249948</v>
      </c>
      <c r="O38" s="47">
        <f t="shared" si="9"/>
        <v>19.947964884277734</v>
      </c>
      <c r="P38" s="9"/>
    </row>
    <row r="39" spans="1:16">
      <c r="A39" s="12"/>
      <c r="B39" s="25">
        <v>347.1</v>
      </c>
      <c r="C39" s="20" t="s">
        <v>49</v>
      </c>
      <c r="D39" s="46">
        <v>11822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11822</v>
      </c>
      <c r="O39" s="47">
        <f t="shared" si="9"/>
        <v>0.94349561053471664</v>
      </c>
      <c r="P39" s="9"/>
    </row>
    <row r="40" spans="1:16">
      <c r="A40" s="12"/>
      <c r="B40" s="25">
        <v>347.2</v>
      </c>
      <c r="C40" s="20" t="s">
        <v>50</v>
      </c>
      <c r="D40" s="46">
        <v>296035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296035</v>
      </c>
      <c r="O40" s="47">
        <f t="shared" si="9"/>
        <v>23.626097366320831</v>
      </c>
      <c r="P40" s="9"/>
    </row>
    <row r="41" spans="1:16">
      <c r="A41" s="12"/>
      <c r="B41" s="25">
        <v>347.4</v>
      </c>
      <c r="C41" s="20" t="s">
        <v>51</v>
      </c>
      <c r="D41" s="46">
        <v>49491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49491</v>
      </c>
      <c r="O41" s="47">
        <f t="shared" si="9"/>
        <v>3.9498004788507584</v>
      </c>
      <c r="P41" s="9"/>
    </row>
    <row r="42" spans="1:16">
      <c r="A42" s="12"/>
      <c r="B42" s="25">
        <v>347.5</v>
      </c>
      <c r="C42" s="20" t="s">
        <v>52</v>
      </c>
      <c r="D42" s="46">
        <v>195197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195197</v>
      </c>
      <c r="O42" s="47">
        <f t="shared" si="9"/>
        <v>15.578371907422186</v>
      </c>
      <c r="P42" s="9"/>
    </row>
    <row r="43" spans="1:16">
      <c r="A43" s="12"/>
      <c r="B43" s="25">
        <v>347.9</v>
      </c>
      <c r="C43" s="20" t="s">
        <v>53</v>
      </c>
      <c r="D43" s="46">
        <v>36564</v>
      </c>
      <c r="E43" s="46">
        <v>0</v>
      </c>
      <c r="F43" s="46">
        <v>0</v>
      </c>
      <c r="G43" s="46">
        <v>0</v>
      </c>
      <c r="H43" s="46">
        <v>0</v>
      </c>
      <c r="I43" s="46">
        <v>3420132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3456696</v>
      </c>
      <c r="O43" s="47">
        <f t="shared" si="9"/>
        <v>275.87358339984036</v>
      </c>
      <c r="P43" s="9"/>
    </row>
    <row r="44" spans="1:16" ht="15.75">
      <c r="A44" s="29" t="s">
        <v>41</v>
      </c>
      <c r="B44" s="30"/>
      <c r="C44" s="31"/>
      <c r="D44" s="32">
        <f t="shared" ref="D44:M44" si="10">SUM(D45:D48)</f>
        <v>180516</v>
      </c>
      <c r="E44" s="32">
        <f t="shared" si="10"/>
        <v>0</v>
      </c>
      <c r="F44" s="32">
        <f t="shared" si="10"/>
        <v>0</v>
      </c>
      <c r="G44" s="32">
        <f t="shared" si="10"/>
        <v>0</v>
      </c>
      <c r="H44" s="32">
        <f t="shared" si="10"/>
        <v>0</v>
      </c>
      <c r="I44" s="32">
        <f t="shared" si="10"/>
        <v>0</v>
      </c>
      <c r="J44" s="32">
        <f t="shared" si="10"/>
        <v>0</v>
      </c>
      <c r="K44" s="32">
        <f t="shared" si="10"/>
        <v>0</v>
      </c>
      <c r="L44" s="32">
        <f t="shared" si="10"/>
        <v>0</v>
      </c>
      <c r="M44" s="32">
        <f t="shared" si="10"/>
        <v>0</v>
      </c>
      <c r="N44" s="32">
        <f t="shared" si="8"/>
        <v>180516</v>
      </c>
      <c r="O44" s="45">
        <f t="shared" si="9"/>
        <v>14.406703910614524</v>
      </c>
      <c r="P44" s="10"/>
    </row>
    <row r="45" spans="1:16">
      <c r="A45" s="13"/>
      <c r="B45" s="39">
        <v>351.9</v>
      </c>
      <c r="C45" s="21" t="s">
        <v>59</v>
      </c>
      <c r="D45" s="46">
        <v>87885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87885</v>
      </c>
      <c r="O45" s="47">
        <f t="shared" si="9"/>
        <v>7.0139664804469275</v>
      </c>
      <c r="P45" s="9"/>
    </row>
    <row r="46" spans="1:16">
      <c r="A46" s="13"/>
      <c r="B46" s="39">
        <v>352</v>
      </c>
      <c r="C46" s="21" t="s">
        <v>56</v>
      </c>
      <c r="D46" s="46">
        <v>10722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10722</v>
      </c>
      <c r="O46" s="47">
        <f t="shared" si="9"/>
        <v>0.855706304868316</v>
      </c>
      <c r="P46" s="9"/>
    </row>
    <row r="47" spans="1:16">
      <c r="A47" s="13"/>
      <c r="B47" s="39">
        <v>354</v>
      </c>
      <c r="C47" s="21" t="s">
        <v>57</v>
      </c>
      <c r="D47" s="46">
        <v>36355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36355</v>
      </c>
      <c r="O47" s="47">
        <f t="shared" si="9"/>
        <v>2.9014365522745411</v>
      </c>
      <c r="P47" s="9"/>
    </row>
    <row r="48" spans="1:16">
      <c r="A48" s="13"/>
      <c r="B48" s="39">
        <v>359</v>
      </c>
      <c r="C48" s="21" t="s">
        <v>58</v>
      </c>
      <c r="D48" s="46">
        <v>45554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45554</v>
      </c>
      <c r="O48" s="47">
        <f t="shared" si="9"/>
        <v>3.6355945730247408</v>
      </c>
      <c r="P48" s="9"/>
    </row>
    <row r="49" spans="1:119" ht="15.75">
      <c r="A49" s="29" t="s">
        <v>3</v>
      </c>
      <c r="B49" s="30"/>
      <c r="C49" s="31"/>
      <c r="D49" s="32">
        <f t="shared" ref="D49:M49" si="11">SUM(D50:D60)</f>
        <v>682255</v>
      </c>
      <c r="E49" s="32">
        <f t="shared" si="11"/>
        <v>0</v>
      </c>
      <c r="F49" s="32">
        <f t="shared" si="11"/>
        <v>0</v>
      </c>
      <c r="G49" s="32">
        <f t="shared" si="11"/>
        <v>0</v>
      </c>
      <c r="H49" s="32">
        <f t="shared" si="11"/>
        <v>0</v>
      </c>
      <c r="I49" s="32">
        <f t="shared" si="11"/>
        <v>231725</v>
      </c>
      <c r="J49" s="32">
        <f t="shared" si="11"/>
        <v>0</v>
      </c>
      <c r="K49" s="32">
        <f t="shared" si="11"/>
        <v>141110</v>
      </c>
      <c r="L49" s="32">
        <f t="shared" si="11"/>
        <v>16991</v>
      </c>
      <c r="M49" s="32">
        <f t="shared" si="11"/>
        <v>0</v>
      </c>
      <c r="N49" s="32">
        <f>SUM(D49:M49)</f>
        <v>1072081</v>
      </c>
      <c r="O49" s="45">
        <f t="shared" si="9"/>
        <v>85.561133280127692</v>
      </c>
      <c r="P49" s="10"/>
    </row>
    <row r="50" spans="1:119">
      <c r="A50" s="12"/>
      <c r="B50" s="25">
        <v>361.1</v>
      </c>
      <c r="C50" s="20" t="s">
        <v>60</v>
      </c>
      <c r="D50" s="46">
        <v>295557</v>
      </c>
      <c r="E50" s="46">
        <v>0</v>
      </c>
      <c r="F50" s="46">
        <v>0</v>
      </c>
      <c r="G50" s="46">
        <v>0</v>
      </c>
      <c r="H50" s="46">
        <v>0</v>
      </c>
      <c r="I50" s="46">
        <v>36431</v>
      </c>
      <c r="J50" s="46">
        <v>0</v>
      </c>
      <c r="K50" s="46">
        <v>15012</v>
      </c>
      <c r="L50" s="46">
        <v>16991</v>
      </c>
      <c r="M50" s="46">
        <v>0</v>
      </c>
      <c r="N50" s="46">
        <f>SUM(D50:M50)</f>
        <v>363991</v>
      </c>
      <c r="O50" s="47">
        <f t="shared" si="9"/>
        <v>29.049561053471667</v>
      </c>
      <c r="P50" s="9"/>
    </row>
    <row r="51" spans="1:119">
      <c r="A51" s="12"/>
      <c r="B51" s="25">
        <v>361.2</v>
      </c>
      <c r="C51" s="20" t="s">
        <v>82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380683</v>
      </c>
      <c r="L51" s="46">
        <v>0</v>
      </c>
      <c r="M51" s="46">
        <v>0</v>
      </c>
      <c r="N51" s="46">
        <f t="shared" ref="N51:N60" si="12">SUM(D51:M51)</f>
        <v>380683</v>
      </c>
      <c r="O51" s="47">
        <f t="shared" si="9"/>
        <v>30.381723862729448</v>
      </c>
      <c r="P51" s="9"/>
    </row>
    <row r="52" spans="1:119">
      <c r="A52" s="12"/>
      <c r="B52" s="25">
        <v>361.3</v>
      </c>
      <c r="C52" s="20" t="s">
        <v>61</v>
      </c>
      <c r="D52" s="46">
        <v>-100905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-2260216</v>
      </c>
      <c r="L52" s="46">
        <v>0</v>
      </c>
      <c r="M52" s="46">
        <v>0</v>
      </c>
      <c r="N52" s="46">
        <f t="shared" si="12"/>
        <v>-2361121</v>
      </c>
      <c r="O52" s="47">
        <f t="shared" si="9"/>
        <v>-188.43743016759777</v>
      </c>
      <c r="P52" s="9"/>
    </row>
    <row r="53" spans="1:119">
      <c r="A53" s="12"/>
      <c r="B53" s="25">
        <v>362</v>
      </c>
      <c r="C53" s="20" t="s">
        <v>62</v>
      </c>
      <c r="D53" s="46">
        <v>118687</v>
      </c>
      <c r="E53" s="46">
        <v>0</v>
      </c>
      <c r="F53" s="46">
        <v>0</v>
      </c>
      <c r="G53" s="46">
        <v>0</v>
      </c>
      <c r="H53" s="46">
        <v>0</v>
      </c>
      <c r="I53" s="46">
        <v>122880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241567</v>
      </c>
      <c r="O53" s="47">
        <f t="shared" si="9"/>
        <v>19.279090183559457</v>
      </c>
      <c r="P53" s="9"/>
    </row>
    <row r="54" spans="1:119">
      <c r="A54" s="12"/>
      <c r="B54" s="25">
        <v>363.11</v>
      </c>
      <c r="C54" s="20" t="s">
        <v>22</v>
      </c>
      <c r="D54" s="46">
        <v>7496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7496</v>
      </c>
      <c r="O54" s="47">
        <f t="shared" si="9"/>
        <v>0.59824421388667204</v>
      </c>
      <c r="P54" s="9"/>
    </row>
    <row r="55" spans="1:119">
      <c r="A55" s="12"/>
      <c r="B55" s="25">
        <v>363.27</v>
      </c>
      <c r="C55" s="20" t="s">
        <v>94</v>
      </c>
      <c r="D55" s="46">
        <v>250000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250000</v>
      </c>
      <c r="O55" s="47">
        <f t="shared" si="9"/>
        <v>19.952114924181963</v>
      </c>
      <c r="P55" s="9"/>
    </row>
    <row r="56" spans="1:119">
      <c r="A56" s="12"/>
      <c r="B56" s="25">
        <v>364</v>
      </c>
      <c r="C56" s="20" t="s">
        <v>63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-1083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-1083</v>
      </c>
      <c r="O56" s="47">
        <f t="shared" si="9"/>
        <v>-8.6432561851556261E-2</v>
      </c>
      <c r="P56" s="9"/>
    </row>
    <row r="57" spans="1:119">
      <c r="A57" s="12"/>
      <c r="B57" s="25">
        <v>365</v>
      </c>
      <c r="C57" s="20" t="s">
        <v>64</v>
      </c>
      <c r="D57" s="46">
        <v>52300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52300</v>
      </c>
      <c r="O57" s="47">
        <f t="shared" si="9"/>
        <v>4.1739824421388665</v>
      </c>
      <c r="P57" s="9"/>
    </row>
    <row r="58" spans="1:119">
      <c r="A58" s="12"/>
      <c r="B58" s="25">
        <v>366</v>
      </c>
      <c r="C58" s="20" t="s">
        <v>65</v>
      </c>
      <c r="D58" s="46">
        <v>27383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27383</v>
      </c>
      <c r="O58" s="47">
        <f t="shared" si="9"/>
        <v>2.1853950518754988</v>
      </c>
      <c r="P58" s="9"/>
    </row>
    <row r="59" spans="1:119">
      <c r="A59" s="12"/>
      <c r="B59" s="25">
        <v>368</v>
      </c>
      <c r="C59" s="20" t="s">
        <v>66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2005631</v>
      </c>
      <c r="L59" s="46">
        <v>0</v>
      </c>
      <c r="M59" s="46">
        <v>0</v>
      </c>
      <c r="N59" s="46">
        <f t="shared" si="12"/>
        <v>2005631</v>
      </c>
      <c r="O59" s="47">
        <f t="shared" si="9"/>
        <v>160.06632083000798</v>
      </c>
      <c r="P59" s="9"/>
    </row>
    <row r="60" spans="1:119">
      <c r="A60" s="12"/>
      <c r="B60" s="25">
        <v>369.9</v>
      </c>
      <c r="C60" s="20" t="s">
        <v>67</v>
      </c>
      <c r="D60" s="46">
        <v>31737</v>
      </c>
      <c r="E60" s="46">
        <v>0</v>
      </c>
      <c r="F60" s="46">
        <v>0</v>
      </c>
      <c r="G60" s="46">
        <v>0</v>
      </c>
      <c r="H60" s="46">
        <v>0</v>
      </c>
      <c r="I60" s="46">
        <v>73497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105234</v>
      </c>
      <c r="O60" s="47">
        <f t="shared" si="9"/>
        <v>8.3985634477254596</v>
      </c>
      <c r="P60" s="9"/>
    </row>
    <row r="61" spans="1:119" ht="15.75">
      <c r="A61" s="29" t="s">
        <v>42</v>
      </c>
      <c r="B61" s="30"/>
      <c r="C61" s="31"/>
      <c r="D61" s="32">
        <f t="shared" ref="D61:M61" si="13">SUM(D62:D62)</f>
        <v>49296</v>
      </c>
      <c r="E61" s="32">
        <f t="shared" si="13"/>
        <v>641356</v>
      </c>
      <c r="F61" s="32">
        <f t="shared" si="13"/>
        <v>0</v>
      </c>
      <c r="G61" s="32">
        <f t="shared" si="13"/>
        <v>613596</v>
      </c>
      <c r="H61" s="32">
        <f t="shared" si="13"/>
        <v>0</v>
      </c>
      <c r="I61" s="32">
        <f t="shared" si="13"/>
        <v>0</v>
      </c>
      <c r="J61" s="32">
        <f t="shared" si="13"/>
        <v>0</v>
      </c>
      <c r="K61" s="32">
        <f t="shared" si="13"/>
        <v>0</v>
      </c>
      <c r="L61" s="32">
        <f t="shared" si="13"/>
        <v>0</v>
      </c>
      <c r="M61" s="32">
        <f t="shared" si="13"/>
        <v>0</v>
      </c>
      <c r="N61" s="32">
        <f>SUM(D61:M61)</f>
        <v>1304248</v>
      </c>
      <c r="O61" s="45">
        <f t="shared" si="9"/>
        <v>104.09002394253791</v>
      </c>
      <c r="P61" s="9"/>
    </row>
    <row r="62" spans="1:119" ht="15.75" thickBot="1">
      <c r="A62" s="12"/>
      <c r="B62" s="25">
        <v>381</v>
      </c>
      <c r="C62" s="20" t="s">
        <v>68</v>
      </c>
      <c r="D62" s="46">
        <v>49296</v>
      </c>
      <c r="E62" s="46">
        <v>641356</v>
      </c>
      <c r="F62" s="46">
        <v>0</v>
      </c>
      <c r="G62" s="46">
        <v>613596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1304248</v>
      </c>
      <c r="O62" s="47">
        <f t="shared" si="9"/>
        <v>104.09002394253791</v>
      </c>
      <c r="P62" s="9"/>
    </row>
    <row r="63" spans="1:119" ht="16.5" thickBot="1">
      <c r="A63" s="14" t="s">
        <v>54</v>
      </c>
      <c r="B63" s="23"/>
      <c r="C63" s="22"/>
      <c r="D63" s="15">
        <f t="shared" ref="D63:M63" si="14">SUM(D5,D16,D22,D32,D44,D49,D61)</f>
        <v>19795597</v>
      </c>
      <c r="E63" s="15">
        <f t="shared" si="14"/>
        <v>1232824</v>
      </c>
      <c r="F63" s="15">
        <f t="shared" si="14"/>
        <v>0</v>
      </c>
      <c r="G63" s="15">
        <f t="shared" si="14"/>
        <v>1043658</v>
      </c>
      <c r="H63" s="15">
        <f t="shared" si="14"/>
        <v>0</v>
      </c>
      <c r="I63" s="15">
        <f t="shared" si="14"/>
        <v>3665466</v>
      </c>
      <c r="J63" s="15">
        <f t="shared" si="14"/>
        <v>0</v>
      </c>
      <c r="K63" s="15">
        <f t="shared" si="14"/>
        <v>141110</v>
      </c>
      <c r="L63" s="15">
        <f t="shared" si="14"/>
        <v>16991</v>
      </c>
      <c r="M63" s="15">
        <f t="shared" si="14"/>
        <v>0</v>
      </c>
      <c r="N63" s="15">
        <f>SUM(D63:M63)</f>
        <v>25895646</v>
      </c>
      <c r="O63" s="38">
        <f t="shared" si="9"/>
        <v>2066.6916201117319</v>
      </c>
      <c r="P63" s="6"/>
      <c r="Q63" s="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</row>
    <row r="64" spans="1:119">
      <c r="A64" s="16"/>
      <c r="B64" s="18"/>
      <c r="C64" s="1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9"/>
    </row>
    <row r="65" spans="1:15">
      <c r="A65" s="40"/>
      <c r="B65" s="41"/>
      <c r="C65" s="41"/>
      <c r="D65" s="42"/>
      <c r="E65" s="42"/>
      <c r="F65" s="42"/>
      <c r="G65" s="42"/>
      <c r="H65" s="42"/>
      <c r="I65" s="42"/>
      <c r="J65" s="42"/>
      <c r="K65" s="42"/>
      <c r="L65" s="48" t="s">
        <v>95</v>
      </c>
      <c r="M65" s="48"/>
      <c r="N65" s="48"/>
      <c r="O65" s="43">
        <v>12530</v>
      </c>
    </row>
    <row r="66" spans="1:15">
      <c r="A66" s="49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1"/>
    </row>
    <row r="67" spans="1:15" ht="15.75" customHeight="1" thickBot="1">
      <c r="A67" s="52" t="s">
        <v>87</v>
      </c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4"/>
    </row>
  </sheetData>
  <mergeCells count="10">
    <mergeCell ref="L65:N65"/>
    <mergeCell ref="A66:O66"/>
    <mergeCell ref="A67:O6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6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78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141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69</v>
      </c>
      <c r="B3" s="62"/>
      <c r="C3" s="63"/>
      <c r="D3" s="67" t="s">
        <v>36</v>
      </c>
      <c r="E3" s="68"/>
      <c r="F3" s="68"/>
      <c r="G3" s="68"/>
      <c r="H3" s="69"/>
      <c r="I3" s="67" t="s">
        <v>37</v>
      </c>
      <c r="J3" s="69"/>
      <c r="K3" s="67" t="s">
        <v>39</v>
      </c>
      <c r="L3" s="68"/>
      <c r="M3" s="69"/>
      <c r="N3" s="36"/>
      <c r="O3" s="37"/>
      <c r="P3" s="70" t="s">
        <v>126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70</v>
      </c>
      <c r="F4" s="34" t="s">
        <v>71</v>
      </c>
      <c r="G4" s="34" t="s">
        <v>72</v>
      </c>
      <c r="H4" s="34" t="s">
        <v>5</v>
      </c>
      <c r="I4" s="34" t="s">
        <v>6</v>
      </c>
      <c r="J4" s="35" t="s">
        <v>73</v>
      </c>
      <c r="K4" s="35" t="s">
        <v>7</v>
      </c>
      <c r="L4" s="35" t="s">
        <v>8</v>
      </c>
      <c r="M4" s="35" t="s">
        <v>127</v>
      </c>
      <c r="N4" s="35" t="s">
        <v>9</v>
      </c>
      <c r="O4" s="35" t="s">
        <v>128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129</v>
      </c>
      <c r="B5" s="26"/>
      <c r="C5" s="26"/>
      <c r="D5" s="27">
        <f t="shared" ref="D5:N5" si="0">SUM(D6:D16)</f>
        <v>21143074</v>
      </c>
      <c r="E5" s="27">
        <f t="shared" si="0"/>
        <v>1643203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22786277</v>
      </c>
      <c r="P5" s="33">
        <f t="shared" ref="P5:P36" si="1">(O5/P$67)</f>
        <v>1730.6909463770317</v>
      </c>
      <c r="Q5" s="6"/>
    </row>
    <row r="6" spans="1:134">
      <c r="A6" s="12"/>
      <c r="B6" s="25">
        <v>311</v>
      </c>
      <c r="C6" s="20" t="s">
        <v>2</v>
      </c>
      <c r="D6" s="46">
        <v>17833603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17833603</v>
      </c>
      <c r="P6" s="47">
        <f t="shared" si="1"/>
        <v>1354.519444022482</v>
      </c>
      <c r="Q6" s="9"/>
    </row>
    <row r="7" spans="1:134">
      <c r="A7" s="12"/>
      <c r="B7" s="25">
        <v>312.41000000000003</v>
      </c>
      <c r="C7" s="20" t="s">
        <v>130</v>
      </c>
      <c r="D7" s="46">
        <v>204061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6" si="2">SUM(D7:N7)</f>
        <v>204061</v>
      </c>
      <c r="P7" s="47">
        <f t="shared" si="1"/>
        <v>15.499088561446149</v>
      </c>
      <c r="Q7" s="9"/>
    </row>
    <row r="8" spans="1:134">
      <c r="A8" s="12"/>
      <c r="B8" s="25">
        <v>312.43</v>
      </c>
      <c r="C8" s="20" t="s">
        <v>131</v>
      </c>
      <c r="D8" s="46">
        <v>93045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93045</v>
      </c>
      <c r="P8" s="47">
        <f t="shared" si="1"/>
        <v>7.0670666869208567</v>
      </c>
      <c r="Q8" s="9"/>
    </row>
    <row r="9" spans="1:134">
      <c r="A9" s="12"/>
      <c r="B9" s="25">
        <v>312.51</v>
      </c>
      <c r="C9" s="20" t="s">
        <v>76</v>
      </c>
      <c r="D9" s="46">
        <v>0</v>
      </c>
      <c r="E9" s="46">
        <v>260028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260028</v>
      </c>
      <c r="P9" s="47">
        <f t="shared" si="1"/>
        <v>19.749962023393589</v>
      </c>
      <c r="Q9" s="9"/>
    </row>
    <row r="10" spans="1:134">
      <c r="A10" s="12"/>
      <c r="B10" s="25">
        <v>312.52</v>
      </c>
      <c r="C10" s="20" t="s">
        <v>97</v>
      </c>
      <c r="D10" s="46">
        <v>0</v>
      </c>
      <c r="E10" s="46">
        <v>154484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154484</v>
      </c>
      <c r="P10" s="47">
        <f t="shared" si="1"/>
        <v>11.733556129424274</v>
      </c>
      <c r="Q10" s="9"/>
    </row>
    <row r="11" spans="1:134">
      <c r="A11" s="12"/>
      <c r="B11" s="25">
        <v>312.63</v>
      </c>
      <c r="C11" s="20" t="s">
        <v>132</v>
      </c>
      <c r="D11" s="46">
        <v>0</v>
      </c>
      <c r="E11" s="46">
        <v>1228691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1228691</v>
      </c>
      <c r="P11" s="47">
        <f t="shared" si="1"/>
        <v>93.3230290141273</v>
      </c>
      <c r="Q11" s="9"/>
    </row>
    <row r="12" spans="1:134">
      <c r="A12" s="12"/>
      <c r="B12" s="25">
        <v>314.10000000000002</v>
      </c>
      <c r="C12" s="20" t="s">
        <v>12</v>
      </c>
      <c r="D12" s="46">
        <v>1411486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1411486</v>
      </c>
      <c r="P12" s="47">
        <f t="shared" si="1"/>
        <v>107.20689655172414</v>
      </c>
      <c r="Q12" s="9"/>
    </row>
    <row r="13" spans="1:134">
      <c r="A13" s="12"/>
      <c r="B13" s="25">
        <v>314.3</v>
      </c>
      <c r="C13" s="20" t="s">
        <v>13</v>
      </c>
      <c r="D13" s="46">
        <v>515010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515010</v>
      </c>
      <c r="P13" s="47">
        <f t="shared" si="1"/>
        <v>39.116664134892908</v>
      </c>
      <c r="Q13" s="9"/>
    </row>
    <row r="14" spans="1:134">
      <c r="A14" s="12"/>
      <c r="B14" s="25">
        <v>314.39999999999998</v>
      </c>
      <c r="C14" s="20" t="s">
        <v>15</v>
      </c>
      <c r="D14" s="46">
        <v>98112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98112</v>
      </c>
      <c r="P14" s="47">
        <f t="shared" si="1"/>
        <v>7.4519216162843689</v>
      </c>
      <c r="Q14" s="9"/>
    </row>
    <row r="15" spans="1:134">
      <c r="A15" s="12"/>
      <c r="B15" s="25">
        <v>315.10000000000002</v>
      </c>
      <c r="C15" s="20" t="s">
        <v>133</v>
      </c>
      <c r="D15" s="46">
        <v>702347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2"/>
        <v>702347</v>
      </c>
      <c r="P15" s="47">
        <f t="shared" si="1"/>
        <v>53.345511165122282</v>
      </c>
      <c r="Q15" s="9"/>
    </row>
    <row r="16" spans="1:134">
      <c r="A16" s="12"/>
      <c r="B16" s="25">
        <v>316</v>
      </c>
      <c r="C16" s="20" t="s">
        <v>99</v>
      </c>
      <c r="D16" s="46">
        <v>285410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2"/>
        <v>285410</v>
      </c>
      <c r="P16" s="47">
        <f t="shared" si="1"/>
        <v>21.677806471213731</v>
      </c>
      <c r="Q16" s="9"/>
    </row>
    <row r="17" spans="1:17" ht="15.75">
      <c r="A17" s="29" t="s">
        <v>17</v>
      </c>
      <c r="B17" s="30"/>
      <c r="C17" s="31"/>
      <c r="D17" s="32">
        <f t="shared" ref="D17:N17" si="3">SUM(D18:D23)</f>
        <v>3213087</v>
      </c>
      <c r="E17" s="32">
        <f t="shared" si="3"/>
        <v>0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479459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32">
        <f t="shared" si="3"/>
        <v>0</v>
      </c>
      <c r="O17" s="44">
        <f t="shared" ref="O17:O33" si="4">SUM(D17:N17)</f>
        <v>3692546</v>
      </c>
      <c r="P17" s="45">
        <f t="shared" si="1"/>
        <v>280.46073218897158</v>
      </c>
      <c r="Q17" s="10"/>
    </row>
    <row r="18" spans="1:17">
      <c r="A18" s="12"/>
      <c r="B18" s="25">
        <v>322</v>
      </c>
      <c r="C18" s="20" t="s">
        <v>134</v>
      </c>
      <c r="D18" s="46">
        <v>1451129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1451129</v>
      </c>
      <c r="P18" s="47">
        <f t="shared" si="1"/>
        <v>110.21790976758317</v>
      </c>
      <c r="Q18" s="9"/>
    </row>
    <row r="19" spans="1:17">
      <c r="A19" s="12"/>
      <c r="B19" s="25">
        <v>322.89999999999998</v>
      </c>
      <c r="C19" s="20" t="s">
        <v>135</v>
      </c>
      <c r="D19" s="46">
        <v>269622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269622</v>
      </c>
      <c r="P19" s="47">
        <f t="shared" si="1"/>
        <v>20.478657147197328</v>
      </c>
      <c r="Q19" s="9"/>
    </row>
    <row r="20" spans="1:17">
      <c r="A20" s="12"/>
      <c r="B20" s="25">
        <v>323.10000000000002</v>
      </c>
      <c r="C20" s="20" t="s">
        <v>18</v>
      </c>
      <c r="D20" s="46">
        <v>1091363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1091363</v>
      </c>
      <c r="P20" s="47">
        <f t="shared" si="1"/>
        <v>82.892526203858424</v>
      </c>
      <c r="Q20" s="9"/>
    </row>
    <row r="21" spans="1:17">
      <c r="A21" s="12"/>
      <c r="B21" s="25">
        <v>323.3</v>
      </c>
      <c r="C21" s="20" t="s">
        <v>19</v>
      </c>
      <c r="D21" s="46">
        <v>366579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366579</v>
      </c>
      <c r="P21" s="47">
        <f t="shared" si="1"/>
        <v>27.842852802673551</v>
      </c>
      <c r="Q21" s="9"/>
    </row>
    <row r="22" spans="1:17">
      <c r="A22" s="12"/>
      <c r="B22" s="25">
        <v>323.39999999999998</v>
      </c>
      <c r="C22" s="20" t="s">
        <v>20</v>
      </c>
      <c r="D22" s="46">
        <v>34394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34394</v>
      </c>
      <c r="P22" s="47">
        <f t="shared" si="1"/>
        <v>2.6123348017621146</v>
      </c>
      <c r="Q22" s="9"/>
    </row>
    <row r="23" spans="1:17">
      <c r="A23" s="12"/>
      <c r="B23" s="25">
        <v>325.2</v>
      </c>
      <c r="C23" s="20" t="s">
        <v>142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479459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479459</v>
      </c>
      <c r="P23" s="47">
        <f t="shared" si="1"/>
        <v>36.416451465897005</v>
      </c>
      <c r="Q23" s="9"/>
    </row>
    <row r="24" spans="1:17" ht="15.75">
      <c r="A24" s="29" t="s">
        <v>136</v>
      </c>
      <c r="B24" s="30"/>
      <c r="C24" s="31"/>
      <c r="D24" s="32">
        <f t="shared" ref="D24:N24" si="5">SUM(D25:D32)</f>
        <v>1937885</v>
      </c>
      <c r="E24" s="32">
        <f t="shared" si="5"/>
        <v>6574706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32">
        <f t="shared" si="5"/>
        <v>0</v>
      </c>
      <c r="O24" s="44">
        <f t="shared" si="4"/>
        <v>8512591</v>
      </c>
      <c r="P24" s="45">
        <f t="shared" si="1"/>
        <v>646.55863588029774</v>
      </c>
      <c r="Q24" s="10"/>
    </row>
    <row r="25" spans="1:17">
      <c r="A25" s="12"/>
      <c r="B25" s="25">
        <v>331.2</v>
      </c>
      <c r="C25" s="20" t="s">
        <v>81</v>
      </c>
      <c r="D25" s="46">
        <v>0</v>
      </c>
      <c r="E25" s="46">
        <v>6574706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6574706</v>
      </c>
      <c r="P25" s="47">
        <f t="shared" si="1"/>
        <v>499.37004405286342</v>
      </c>
      <c r="Q25" s="9"/>
    </row>
    <row r="26" spans="1:17">
      <c r="A26" s="12"/>
      <c r="B26" s="25">
        <v>331.9</v>
      </c>
      <c r="C26" s="20" t="s">
        <v>26</v>
      </c>
      <c r="D26" s="46">
        <v>1237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1237</v>
      </c>
      <c r="P26" s="47">
        <f t="shared" si="1"/>
        <v>9.3954124259456179E-2</v>
      </c>
      <c r="Q26" s="9"/>
    </row>
    <row r="27" spans="1:17">
      <c r="A27" s="12"/>
      <c r="B27" s="25">
        <v>334.7</v>
      </c>
      <c r="C27" s="20" t="s">
        <v>28</v>
      </c>
      <c r="D27" s="46">
        <v>32247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32247</v>
      </c>
      <c r="P27" s="47">
        <f t="shared" si="1"/>
        <v>2.4492632538356371</v>
      </c>
      <c r="Q27" s="9"/>
    </row>
    <row r="28" spans="1:17">
      <c r="A28" s="12"/>
      <c r="B28" s="25">
        <v>335.125</v>
      </c>
      <c r="C28" s="20" t="s">
        <v>137</v>
      </c>
      <c r="D28" s="46">
        <v>532084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4"/>
        <v>532084</v>
      </c>
      <c r="P28" s="47">
        <f t="shared" si="1"/>
        <v>40.413489290596992</v>
      </c>
      <c r="Q28" s="9"/>
    </row>
    <row r="29" spans="1:17">
      <c r="A29" s="12"/>
      <c r="B29" s="25">
        <v>335.15</v>
      </c>
      <c r="C29" s="20" t="s">
        <v>101</v>
      </c>
      <c r="D29" s="46">
        <v>19643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4"/>
        <v>19643</v>
      </c>
      <c r="P29" s="47">
        <f t="shared" si="1"/>
        <v>1.4919489594409843</v>
      </c>
      <c r="Q29" s="9"/>
    </row>
    <row r="30" spans="1:17">
      <c r="A30" s="12"/>
      <c r="B30" s="25">
        <v>335.18</v>
      </c>
      <c r="C30" s="20" t="s">
        <v>138</v>
      </c>
      <c r="D30" s="46">
        <v>1307052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4"/>
        <v>1307052</v>
      </c>
      <c r="P30" s="47">
        <f t="shared" si="1"/>
        <v>99.274798723986024</v>
      </c>
      <c r="Q30" s="9"/>
    </row>
    <row r="31" spans="1:17">
      <c r="A31" s="12"/>
      <c r="B31" s="25">
        <v>335.48</v>
      </c>
      <c r="C31" s="20" t="s">
        <v>32</v>
      </c>
      <c r="D31" s="46">
        <v>10029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4"/>
        <v>10029</v>
      </c>
      <c r="P31" s="47">
        <f t="shared" si="1"/>
        <v>0.76173477138082946</v>
      </c>
      <c r="Q31" s="9"/>
    </row>
    <row r="32" spans="1:17">
      <c r="A32" s="12"/>
      <c r="B32" s="25">
        <v>338</v>
      </c>
      <c r="C32" s="20" t="s">
        <v>35</v>
      </c>
      <c r="D32" s="46">
        <v>35593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4"/>
        <v>35593</v>
      </c>
      <c r="P32" s="47">
        <f t="shared" si="1"/>
        <v>2.7034027039343762</v>
      </c>
      <c r="Q32" s="9"/>
    </row>
    <row r="33" spans="1:17" ht="15.75">
      <c r="A33" s="29" t="s">
        <v>40</v>
      </c>
      <c r="B33" s="30"/>
      <c r="C33" s="31"/>
      <c r="D33" s="32">
        <f t="shared" ref="D33:N33" si="6">SUM(D34:D44)</f>
        <v>1589859</v>
      </c>
      <c r="E33" s="32">
        <f t="shared" si="6"/>
        <v>0</v>
      </c>
      <c r="F33" s="32">
        <f t="shared" si="6"/>
        <v>0</v>
      </c>
      <c r="G33" s="32">
        <f t="shared" si="6"/>
        <v>0</v>
      </c>
      <c r="H33" s="32">
        <f t="shared" si="6"/>
        <v>0</v>
      </c>
      <c r="I33" s="32">
        <f t="shared" si="6"/>
        <v>6833669</v>
      </c>
      <c r="J33" s="32">
        <f t="shared" si="6"/>
        <v>0</v>
      </c>
      <c r="K33" s="32">
        <f t="shared" si="6"/>
        <v>0</v>
      </c>
      <c r="L33" s="32">
        <f t="shared" si="6"/>
        <v>0</v>
      </c>
      <c r="M33" s="32">
        <f t="shared" si="6"/>
        <v>0</v>
      </c>
      <c r="N33" s="32">
        <f t="shared" si="6"/>
        <v>0</v>
      </c>
      <c r="O33" s="32">
        <f t="shared" si="4"/>
        <v>8423528</v>
      </c>
      <c r="P33" s="45">
        <f t="shared" si="1"/>
        <v>639.7940148868297</v>
      </c>
      <c r="Q33" s="10"/>
    </row>
    <row r="34" spans="1:17">
      <c r="A34" s="12"/>
      <c r="B34" s="25">
        <v>341.9</v>
      </c>
      <c r="C34" s="20" t="s">
        <v>103</v>
      </c>
      <c r="D34" s="46">
        <v>50410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ref="O34:O44" si="7">SUM(D34:N34)</f>
        <v>50410</v>
      </c>
      <c r="P34" s="47">
        <f t="shared" si="1"/>
        <v>3.8288014583016863</v>
      </c>
      <c r="Q34" s="9"/>
    </row>
    <row r="35" spans="1:17">
      <c r="A35" s="12"/>
      <c r="B35" s="25">
        <v>342.1</v>
      </c>
      <c r="C35" s="20" t="s">
        <v>44</v>
      </c>
      <c r="D35" s="46">
        <v>1391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7"/>
        <v>1391</v>
      </c>
      <c r="P35" s="47">
        <f t="shared" si="1"/>
        <v>0.10565091903387513</v>
      </c>
      <c r="Q35" s="9"/>
    </row>
    <row r="36" spans="1:17">
      <c r="A36" s="12"/>
      <c r="B36" s="25">
        <v>342.5</v>
      </c>
      <c r="C36" s="20" t="s">
        <v>45</v>
      </c>
      <c r="D36" s="46">
        <v>122070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7"/>
        <v>122070</v>
      </c>
      <c r="P36" s="47">
        <f t="shared" si="1"/>
        <v>9.2716086890475466</v>
      </c>
      <c r="Q36" s="9"/>
    </row>
    <row r="37" spans="1:17">
      <c r="A37" s="12"/>
      <c r="B37" s="25">
        <v>342.6</v>
      </c>
      <c r="C37" s="20" t="s">
        <v>46</v>
      </c>
      <c r="D37" s="46">
        <v>392117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7"/>
        <v>392117</v>
      </c>
      <c r="P37" s="47">
        <f t="shared" ref="P37:P65" si="8">(O37/P$67)</f>
        <v>29.782545951693756</v>
      </c>
      <c r="Q37" s="9"/>
    </row>
    <row r="38" spans="1:17">
      <c r="A38" s="12"/>
      <c r="B38" s="25">
        <v>342.9</v>
      </c>
      <c r="C38" s="20" t="s">
        <v>47</v>
      </c>
      <c r="D38" s="46">
        <v>15700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7"/>
        <v>15700</v>
      </c>
      <c r="P38" s="47">
        <f t="shared" si="8"/>
        <v>1.1924654412881666</v>
      </c>
      <c r="Q38" s="9"/>
    </row>
    <row r="39" spans="1:17">
      <c r="A39" s="12"/>
      <c r="B39" s="25">
        <v>343.4</v>
      </c>
      <c r="C39" s="20" t="s">
        <v>48</v>
      </c>
      <c r="D39" s="46">
        <v>464084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7"/>
        <v>464084</v>
      </c>
      <c r="P39" s="47">
        <f t="shared" si="8"/>
        <v>35.248670818775636</v>
      </c>
      <c r="Q39" s="9"/>
    </row>
    <row r="40" spans="1:17">
      <c r="A40" s="12"/>
      <c r="B40" s="25">
        <v>347.1</v>
      </c>
      <c r="C40" s="20" t="s">
        <v>49</v>
      </c>
      <c r="D40" s="46">
        <v>4955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7"/>
        <v>4955</v>
      </c>
      <c r="P40" s="47">
        <f t="shared" si="8"/>
        <v>0.376348169527571</v>
      </c>
      <c r="Q40" s="9"/>
    </row>
    <row r="41" spans="1:17">
      <c r="A41" s="12"/>
      <c r="B41" s="25">
        <v>347.2</v>
      </c>
      <c r="C41" s="20" t="s">
        <v>50</v>
      </c>
      <c r="D41" s="46">
        <v>161433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7"/>
        <v>161433</v>
      </c>
      <c r="P41" s="47">
        <f t="shared" si="8"/>
        <v>12.261355005316725</v>
      </c>
      <c r="Q41" s="9"/>
    </row>
    <row r="42" spans="1:17">
      <c r="A42" s="12"/>
      <c r="B42" s="25">
        <v>347.4</v>
      </c>
      <c r="C42" s="20" t="s">
        <v>51</v>
      </c>
      <c r="D42" s="46">
        <v>10825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7"/>
        <v>10825</v>
      </c>
      <c r="P42" s="47">
        <f t="shared" si="8"/>
        <v>0.82219352878626761</v>
      </c>
      <c r="Q42" s="9"/>
    </row>
    <row r="43" spans="1:17">
      <c r="A43" s="12"/>
      <c r="B43" s="25">
        <v>347.5</v>
      </c>
      <c r="C43" s="20" t="s">
        <v>52</v>
      </c>
      <c r="D43" s="46">
        <v>315608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7"/>
        <v>315608</v>
      </c>
      <c r="P43" s="47">
        <f t="shared" si="8"/>
        <v>23.971441591979342</v>
      </c>
      <c r="Q43" s="9"/>
    </row>
    <row r="44" spans="1:17">
      <c r="A44" s="12"/>
      <c r="B44" s="25">
        <v>347.9</v>
      </c>
      <c r="C44" s="20" t="s">
        <v>53</v>
      </c>
      <c r="D44" s="46">
        <v>51266</v>
      </c>
      <c r="E44" s="46">
        <v>0</v>
      </c>
      <c r="F44" s="46">
        <v>0</v>
      </c>
      <c r="G44" s="46">
        <v>0</v>
      </c>
      <c r="H44" s="46">
        <v>0</v>
      </c>
      <c r="I44" s="46">
        <v>6833669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7"/>
        <v>6884935</v>
      </c>
      <c r="P44" s="47">
        <f t="shared" si="8"/>
        <v>522.93293331307916</v>
      </c>
      <c r="Q44" s="9"/>
    </row>
    <row r="45" spans="1:17" ht="15.75">
      <c r="A45" s="29" t="s">
        <v>41</v>
      </c>
      <c r="B45" s="30"/>
      <c r="C45" s="31"/>
      <c r="D45" s="32">
        <f t="shared" ref="D45:N45" si="9">SUM(D46:D49)</f>
        <v>157095</v>
      </c>
      <c r="E45" s="32">
        <f t="shared" si="9"/>
        <v>0</v>
      </c>
      <c r="F45" s="32">
        <f t="shared" si="9"/>
        <v>0</v>
      </c>
      <c r="G45" s="32">
        <f t="shared" si="9"/>
        <v>0</v>
      </c>
      <c r="H45" s="32">
        <f t="shared" si="9"/>
        <v>0</v>
      </c>
      <c r="I45" s="32">
        <f t="shared" si="9"/>
        <v>0</v>
      </c>
      <c r="J45" s="32">
        <f t="shared" si="9"/>
        <v>0</v>
      </c>
      <c r="K45" s="32">
        <f t="shared" si="9"/>
        <v>0</v>
      </c>
      <c r="L45" s="32">
        <f t="shared" si="9"/>
        <v>0</v>
      </c>
      <c r="M45" s="32">
        <f t="shared" si="9"/>
        <v>0</v>
      </c>
      <c r="N45" s="32">
        <f t="shared" si="9"/>
        <v>0</v>
      </c>
      <c r="O45" s="32">
        <f t="shared" ref="O45:O51" si="10">SUM(D45:N45)</f>
        <v>157095</v>
      </c>
      <c r="P45" s="45">
        <f t="shared" si="8"/>
        <v>11.931869968099651</v>
      </c>
      <c r="Q45" s="10"/>
    </row>
    <row r="46" spans="1:17">
      <c r="A46" s="13"/>
      <c r="B46" s="39">
        <v>351.9</v>
      </c>
      <c r="C46" s="21" t="s">
        <v>139</v>
      </c>
      <c r="D46" s="46">
        <v>53626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0"/>
        <v>53626</v>
      </c>
      <c r="P46" s="47">
        <f t="shared" si="8"/>
        <v>4.0730669907337083</v>
      </c>
      <c r="Q46" s="9"/>
    </row>
    <row r="47" spans="1:17">
      <c r="A47" s="13"/>
      <c r="B47" s="39">
        <v>352</v>
      </c>
      <c r="C47" s="21" t="s">
        <v>56</v>
      </c>
      <c r="D47" s="46">
        <v>175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0"/>
        <v>175</v>
      </c>
      <c r="P47" s="47">
        <f t="shared" si="8"/>
        <v>1.3291812243657906E-2</v>
      </c>
      <c r="Q47" s="9"/>
    </row>
    <row r="48" spans="1:17">
      <c r="A48" s="13"/>
      <c r="B48" s="39">
        <v>354</v>
      </c>
      <c r="C48" s="21" t="s">
        <v>57</v>
      </c>
      <c r="D48" s="46">
        <v>74852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0"/>
        <v>74852</v>
      </c>
      <c r="P48" s="47">
        <f t="shared" si="8"/>
        <v>5.6852498860701806</v>
      </c>
      <c r="Q48" s="9"/>
    </row>
    <row r="49" spans="1:17">
      <c r="A49" s="13"/>
      <c r="B49" s="39">
        <v>359</v>
      </c>
      <c r="C49" s="21" t="s">
        <v>58</v>
      </c>
      <c r="D49" s="46">
        <v>28442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0"/>
        <v>28442</v>
      </c>
      <c r="P49" s="47">
        <f t="shared" si="8"/>
        <v>2.1602612790521039</v>
      </c>
      <c r="Q49" s="9"/>
    </row>
    <row r="50" spans="1:17" ht="15.75">
      <c r="A50" s="29" t="s">
        <v>3</v>
      </c>
      <c r="B50" s="30"/>
      <c r="C50" s="31"/>
      <c r="D50" s="32">
        <f t="shared" ref="D50:N50" si="11">SUM(D51:D59)</f>
        <v>241266</v>
      </c>
      <c r="E50" s="32">
        <f t="shared" si="11"/>
        <v>23526</v>
      </c>
      <c r="F50" s="32">
        <f t="shared" si="11"/>
        <v>0</v>
      </c>
      <c r="G50" s="32">
        <f t="shared" si="11"/>
        <v>0</v>
      </c>
      <c r="H50" s="32">
        <f t="shared" si="11"/>
        <v>0</v>
      </c>
      <c r="I50" s="32">
        <f t="shared" si="11"/>
        <v>13752</v>
      </c>
      <c r="J50" s="32">
        <f t="shared" si="11"/>
        <v>0</v>
      </c>
      <c r="K50" s="32">
        <f t="shared" si="11"/>
        <v>-6487932</v>
      </c>
      <c r="L50" s="32">
        <f t="shared" si="11"/>
        <v>0</v>
      </c>
      <c r="M50" s="32">
        <f t="shared" si="11"/>
        <v>2789</v>
      </c>
      <c r="N50" s="32">
        <f t="shared" si="11"/>
        <v>0</v>
      </c>
      <c r="O50" s="32">
        <f t="shared" si="10"/>
        <v>-6206599</v>
      </c>
      <c r="P50" s="45">
        <f t="shared" si="8"/>
        <v>-471.41113474099956</v>
      </c>
      <c r="Q50" s="10"/>
    </row>
    <row r="51" spans="1:17">
      <c r="A51" s="12"/>
      <c r="B51" s="25">
        <v>361.1</v>
      </c>
      <c r="C51" s="20" t="s">
        <v>60</v>
      </c>
      <c r="D51" s="46">
        <v>279054</v>
      </c>
      <c r="E51" s="46">
        <v>23526</v>
      </c>
      <c r="F51" s="46">
        <v>0</v>
      </c>
      <c r="G51" s="46">
        <v>0</v>
      </c>
      <c r="H51" s="46">
        <v>0</v>
      </c>
      <c r="I51" s="46">
        <v>17995</v>
      </c>
      <c r="J51" s="46">
        <v>0</v>
      </c>
      <c r="K51" s="46">
        <v>0</v>
      </c>
      <c r="L51" s="46">
        <v>0</v>
      </c>
      <c r="M51" s="46">
        <v>2789</v>
      </c>
      <c r="N51" s="46">
        <v>0</v>
      </c>
      <c r="O51" s="46">
        <f t="shared" si="10"/>
        <v>323364</v>
      </c>
      <c r="P51" s="47">
        <f t="shared" si="8"/>
        <v>24.56053471061826</v>
      </c>
      <c r="Q51" s="9"/>
    </row>
    <row r="52" spans="1:17">
      <c r="A52" s="12"/>
      <c r="B52" s="25">
        <v>361.2</v>
      </c>
      <c r="C52" s="20" t="s">
        <v>82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1076543</v>
      </c>
      <c r="L52" s="46">
        <v>0</v>
      </c>
      <c r="M52" s="46">
        <v>0</v>
      </c>
      <c r="N52" s="46">
        <v>0</v>
      </c>
      <c r="O52" s="46">
        <f t="shared" ref="O52:O64" si="12">SUM(D52:N52)</f>
        <v>1076543</v>
      </c>
      <c r="P52" s="47">
        <f t="shared" si="8"/>
        <v>81.766899589852656</v>
      </c>
      <c r="Q52" s="9"/>
    </row>
    <row r="53" spans="1:17">
      <c r="A53" s="12"/>
      <c r="B53" s="25">
        <v>361.3</v>
      </c>
      <c r="C53" s="20" t="s">
        <v>61</v>
      </c>
      <c r="D53" s="46">
        <v>-551306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-9295382</v>
      </c>
      <c r="L53" s="46">
        <v>0</v>
      </c>
      <c r="M53" s="46">
        <v>0</v>
      </c>
      <c r="N53" s="46">
        <v>0</v>
      </c>
      <c r="O53" s="46">
        <f t="shared" si="12"/>
        <v>-9846688</v>
      </c>
      <c r="P53" s="47">
        <f t="shared" si="8"/>
        <v>-747.88758924502508</v>
      </c>
      <c r="Q53" s="9"/>
    </row>
    <row r="54" spans="1:17">
      <c r="A54" s="12"/>
      <c r="B54" s="25">
        <v>362</v>
      </c>
      <c r="C54" s="20" t="s">
        <v>62</v>
      </c>
      <c r="D54" s="46">
        <v>149510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2"/>
        <v>149510</v>
      </c>
      <c r="P54" s="47">
        <f t="shared" si="8"/>
        <v>11.355764848853106</v>
      </c>
      <c r="Q54" s="9"/>
    </row>
    <row r="55" spans="1:17">
      <c r="A55" s="12"/>
      <c r="B55" s="25">
        <v>364</v>
      </c>
      <c r="C55" s="20" t="s">
        <v>112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-4243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2"/>
        <v>-4243</v>
      </c>
      <c r="P55" s="47">
        <f t="shared" si="8"/>
        <v>-0.32226948199908856</v>
      </c>
      <c r="Q55" s="9"/>
    </row>
    <row r="56" spans="1:17">
      <c r="A56" s="12"/>
      <c r="B56" s="25">
        <v>365</v>
      </c>
      <c r="C56" s="20" t="s">
        <v>105</v>
      </c>
      <c r="D56" s="46">
        <v>129583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2"/>
        <v>129583</v>
      </c>
      <c r="P56" s="47">
        <f t="shared" si="8"/>
        <v>9.8422451769709856</v>
      </c>
      <c r="Q56" s="9"/>
    </row>
    <row r="57" spans="1:17">
      <c r="A57" s="12"/>
      <c r="B57" s="25">
        <v>366</v>
      </c>
      <c r="C57" s="20" t="s">
        <v>65</v>
      </c>
      <c r="D57" s="46">
        <v>116244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2"/>
        <v>116244</v>
      </c>
      <c r="P57" s="47">
        <f t="shared" si="8"/>
        <v>8.8291052711529705</v>
      </c>
      <c r="Q57" s="9"/>
    </row>
    <row r="58" spans="1:17">
      <c r="A58" s="12"/>
      <c r="B58" s="25">
        <v>368</v>
      </c>
      <c r="C58" s="20" t="s">
        <v>66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1730907</v>
      </c>
      <c r="L58" s="46">
        <v>0</v>
      </c>
      <c r="M58" s="46">
        <v>0</v>
      </c>
      <c r="N58" s="46">
        <v>0</v>
      </c>
      <c r="O58" s="46">
        <f t="shared" si="12"/>
        <v>1730907</v>
      </c>
      <c r="P58" s="47">
        <f t="shared" si="8"/>
        <v>131.46794774418959</v>
      </c>
      <c r="Q58" s="9"/>
    </row>
    <row r="59" spans="1:17">
      <c r="A59" s="12"/>
      <c r="B59" s="25">
        <v>369.9</v>
      </c>
      <c r="C59" s="20" t="s">
        <v>67</v>
      </c>
      <c r="D59" s="46">
        <v>118181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2"/>
        <v>118181</v>
      </c>
      <c r="P59" s="47">
        <f t="shared" si="8"/>
        <v>8.976226644387058</v>
      </c>
      <c r="Q59" s="9"/>
    </row>
    <row r="60" spans="1:17" ht="15.75">
      <c r="A60" s="29" t="s">
        <v>42</v>
      </c>
      <c r="B60" s="30"/>
      <c r="C60" s="31"/>
      <c r="D60" s="32">
        <f t="shared" ref="D60:N60" si="13">SUM(D61:D64)</f>
        <v>1215112</v>
      </c>
      <c r="E60" s="32">
        <f t="shared" si="13"/>
        <v>253315</v>
      </c>
      <c r="F60" s="32">
        <f t="shared" si="13"/>
        <v>0</v>
      </c>
      <c r="G60" s="32">
        <f t="shared" si="13"/>
        <v>2660000</v>
      </c>
      <c r="H60" s="32">
        <f t="shared" si="13"/>
        <v>0</v>
      </c>
      <c r="I60" s="32">
        <f t="shared" si="13"/>
        <v>810811</v>
      </c>
      <c r="J60" s="32">
        <f t="shared" si="13"/>
        <v>0</v>
      </c>
      <c r="K60" s="32">
        <f t="shared" si="13"/>
        <v>0</v>
      </c>
      <c r="L60" s="32">
        <f t="shared" si="13"/>
        <v>0</v>
      </c>
      <c r="M60" s="32">
        <f t="shared" si="13"/>
        <v>0</v>
      </c>
      <c r="N60" s="32">
        <f t="shared" si="13"/>
        <v>0</v>
      </c>
      <c r="O60" s="32">
        <f t="shared" si="12"/>
        <v>4939238</v>
      </c>
      <c r="P60" s="45">
        <f t="shared" si="8"/>
        <v>375.15099498708793</v>
      </c>
      <c r="Q60" s="9"/>
    </row>
    <row r="61" spans="1:17">
      <c r="A61" s="12"/>
      <c r="B61" s="25">
        <v>381</v>
      </c>
      <c r="C61" s="20" t="s">
        <v>68</v>
      </c>
      <c r="D61" s="46">
        <v>0</v>
      </c>
      <c r="E61" s="46">
        <v>253315</v>
      </c>
      <c r="F61" s="46">
        <v>0</v>
      </c>
      <c r="G61" s="46">
        <v>2660000</v>
      </c>
      <c r="H61" s="46">
        <v>0</v>
      </c>
      <c r="I61" s="46">
        <v>378550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2"/>
        <v>3291865</v>
      </c>
      <c r="P61" s="47">
        <f t="shared" si="8"/>
        <v>250.02772292267963</v>
      </c>
      <c r="Q61" s="9"/>
    </row>
    <row r="62" spans="1:17">
      <c r="A62" s="12"/>
      <c r="B62" s="25">
        <v>383.1</v>
      </c>
      <c r="C62" s="20" t="s">
        <v>148</v>
      </c>
      <c r="D62" s="46">
        <v>1215112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2"/>
        <v>1215112</v>
      </c>
      <c r="P62" s="47">
        <f t="shared" si="8"/>
        <v>92.291660337232258</v>
      </c>
      <c r="Q62" s="9"/>
    </row>
    <row r="63" spans="1:17">
      <c r="A63" s="12"/>
      <c r="B63" s="25">
        <v>389.6</v>
      </c>
      <c r="C63" s="20" t="s">
        <v>143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50000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2"/>
        <v>50000</v>
      </c>
      <c r="P63" s="47">
        <f t="shared" si="8"/>
        <v>3.7976606410451161</v>
      </c>
      <c r="Q63" s="9"/>
    </row>
    <row r="64" spans="1:17" ht="15.75" thickBot="1">
      <c r="A64" s="12"/>
      <c r="B64" s="25">
        <v>389.7</v>
      </c>
      <c r="C64" s="20" t="s">
        <v>144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382261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2"/>
        <v>382261</v>
      </c>
      <c r="P64" s="47">
        <f t="shared" si="8"/>
        <v>29.033951086130944</v>
      </c>
      <c r="Q64" s="9"/>
    </row>
    <row r="65" spans="1:120" ht="16.5" thickBot="1">
      <c r="A65" s="14" t="s">
        <v>54</v>
      </c>
      <c r="B65" s="23"/>
      <c r="C65" s="22"/>
      <c r="D65" s="15">
        <f t="shared" ref="D65:N65" si="14">SUM(D5,D17,D24,D33,D45,D50,D60)</f>
        <v>29497378</v>
      </c>
      <c r="E65" s="15">
        <f t="shared" si="14"/>
        <v>8494750</v>
      </c>
      <c r="F65" s="15">
        <f t="shared" si="14"/>
        <v>0</v>
      </c>
      <c r="G65" s="15">
        <f t="shared" si="14"/>
        <v>2660000</v>
      </c>
      <c r="H65" s="15">
        <f t="shared" si="14"/>
        <v>0</v>
      </c>
      <c r="I65" s="15">
        <f t="shared" si="14"/>
        <v>8137691</v>
      </c>
      <c r="J65" s="15">
        <f t="shared" si="14"/>
        <v>0</v>
      </c>
      <c r="K65" s="15">
        <f t="shared" si="14"/>
        <v>-6487932</v>
      </c>
      <c r="L65" s="15">
        <f t="shared" si="14"/>
        <v>0</v>
      </c>
      <c r="M65" s="15">
        <f t="shared" si="14"/>
        <v>2789</v>
      </c>
      <c r="N65" s="15">
        <f t="shared" si="14"/>
        <v>0</v>
      </c>
      <c r="O65" s="15">
        <f>SUM(D65:N65)</f>
        <v>42304676</v>
      </c>
      <c r="P65" s="38">
        <f t="shared" si="8"/>
        <v>3213.1760595473188</v>
      </c>
      <c r="Q65" s="6"/>
      <c r="R65" s="2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</row>
    <row r="66" spans="1:120">
      <c r="A66" s="16"/>
      <c r="B66" s="18"/>
      <c r="C66" s="18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9"/>
    </row>
    <row r="67" spans="1:120">
      <c r="A67" s="40"/>
      <c r="B67" s="41"/>
      <c r="C67" s="41"/>
      <c r="D67" s="42"/>
      <c r="E67" s="42"/>
      <c r="F67" s="42"/>
      <c r="G67" s="42"/>
      <c r="H67" s="42"/>
      <c r="I67" s="42"/>
      <c r="J67" s="42"/>
      <c r="K67" s="42"/>
      <c r="L67" s="42"/>
      <c r="M67" s="48" t="s">
        <v>145</v>
      </c>
      <c r="N67" s="48"/>
      <c r="O67" s="48"/>
      <c r="P67" s="43">
        <v>13166</v>
      </c>
    </row>
    <row r="68" spans="1:120">
      <c r="A68" s="49"/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1"/>
    </row>
    <row r="69" spans="1:120" ht="15.75" customHeight="1" thickBot="1">
      <c r="A69" s="52" t="s">
        <v>87</v>
      </c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4"/>
    </row>
  </sheetData>
  <mergeCells count="10">
    <mergeCell ref="M67:O67"/>
    <mergeCell ref="A68:P68"/>
    <mergeCell ref="A69:P6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6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78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125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69</v>
      </c>
      <c r="B3" s="62"/>
      <c r="C3" s="63"/>
      <c r="D3" s="67" t="s">
        <v>36</v>
      </c>
      <c r="E3" s="68"/>
      <c r="F3" s="68"/>
      <c r="G3" s="68"/>
      <c r="H3" s="69"/>
      <c r="I3" s="67" t="s">
        <v>37</v>
      </c>
      <c r="J3" s="69"/>
      <c r="K3" s="67" t="s">
        <v>39</v>
      </c>
      <c r="L3" s="68"/>
      <c r="M3" s="69"/>
      <c r="N3" s="36"/>
      <c r="O3" s="37"/>
      <c r="P3" s="70" t="s">
        <v>126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70</v>
      </c>
      <c r="F4" s="34" t="s">
        <v>71</v>
      </c>
      <c r="G4" s="34" t="s">
        <v>72</v>
      </c>
      <c r="H4" s="34" t="s">
        <v>5</v>
      </c>
      <c r="I4" s="34" t="s">
        <v>6</v>
      </c>
      <c r="J4" s="35" t="s">
        <v>73</v>
      </c>
      <c r="K4" s="35" t="s">
        <v>7</v>
      </c>
      <c r="L4" s="35" t="s">
        <v>8</v>
      </c>
      <c r="M4" s="35" t="s">
        <v>127</v>
      </c>
      <c r="N4" s="35" t="s">
        <v>9</v>
      </c>
      <c r="O4" s="35" t="s">
        <v>128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129</v>
      </c>
      <c r="B5" s="26"/>
      <c r="C5" s="26"/>
      <c r="D5" s="27">
        <f t="shared" ref="D5:N5" si="0">SUM(D6:D16)</f>
        <v>20744843</v>
      </c>
      <c r="E5" s="27">
        <f t="shared" si="0"/>
        <v>1362404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22107247</v>
      </c>
      <c r="P5" s="33">
        <f t="shared" ref="P5:P36" si="1">(O5/P$63)</f>
        <v>1678.9889116731222</v>
      </c>
      <c r="Q5" s="6"/>
    </row>
    <row r="6" spans="1:134">
      <c r="A6" s="12"/>
      <c r="B6" s="25">
        <v>311</v>
      </c>
      <c r="C6" s="20" t="s">
        <v>2</v>
      </c>
      <c r="D6" s="46">
        <v>17629392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17629392</v>
      </c>
      <c r="P6" s="47">
        <f t="shared" si="1"/>
        <v>1338.9072681704261</v>
      </c>
      <c r="Q6" s="9"/>
    </row>
    <row r="7" spans="1:134">
      <c r="A7" s="12"/>
      <c r="B7" s="25">
        <v>312.41000000000003</v>
      </c>
      <c r="C7" s="20" t="s">
        <v>130</v>
      </c>
      <c r="D7" s="46">
        <v>194613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6" si="2">SUM(D7:N7)</f>
        <v>194613</v>
      </c>
      <c r="P7" s="47">
        <f t="shared" si="1"/>
        <v>14.780359990886307</v>
      </c>
      <c r="Q7" s="9"/>
    </row>
    <row r="8" spans="1:134">
      <c r="A8" s="12"/>
      <c r="B8" s="25">
        <v>312.43</v>
      </c>
      <c r="C8" s="20" t="s">
        <v>131</v>
      </c>
      <c r="D8" s="46">
        <v>88620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88620</v>
      </c>
      <c r="P8" s="47">
        <f t="shared" si="1"/>
        <v>6.7304625199362045</v>
      </c>
      <c r="Q8" s="9"/>
    </row>
    <row r="9" spans="1:134">
      <c r="A9" s="12"/>
      <c r="B9" s="25">
        <v>312.51</v>
      </c>
      <c r="C9" s="20" t="s">
        <v>76</v>
      </c>
      <c r="D9" s="46">
        <v>0</v>
      </c>
      <c r="E9" s="46">
        <v>197043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197043</v>
      </c>
      <c r="P9" s="47">
        <f t="shared" si="1"/>
        <v>14.964912280701755</v>
      </c>
      <c r="Q9" s="9"/>
    </row>
    <row r="10" spans="1:134">
      <c r="A10" s="12"/>
      <c r="B10" s="25">
        <v>312.52</v>
      </c>
      <c r="C10" s="20" t="s">
        <v>97</v>
      </c>
      <c r="D10" s="46">
        <v>0</v>
      </c>
      <c r="E10" s="46">
        <v>153734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153734</v>
      </c>
      <c r="P10" s="47">
        <f t="shared" si="1"/>
        <v>11.675704412546517</v>
      </c>
      <c r="Q10" s="9"/>
    </row>
    <row r="11" spans="1:134">
      <c r="A11" s="12"/>
      <c r="B11" s="25">
        <v>312.63</v>
      </c>
      <c r="C11" s="20" t="s">
        <v>132</v>
      </c>
      <c r="D11" s="46">
        <v>0</v>
      </c>
      <c r="E11" s="46">
        <v>1011627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1011627</v>
      </c>
      <c r="P11" s="47">
        <f t="shared" si="1"/>
        <v>76.830485304169514</v>
      </c>
      <c r="Q11" s="9"/>
    </row>
    <row r="12" spans="1:134">
      <c r="A12" s="12"/>
      <c r="B12" s="25">
        <v>314.10000000000002</v>
      </c>
      <c r="C12" s="20" t="s">
        <v>12</v>
      </c>
      <c r="D12" s="46">
        <v>1347482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1347482</v>
      </c>
      <c r="P12" s="47">
        <f t="shared" si="1"/>
        <v>102.33781423255107</v>
      </c>
      <c r="Q12" s="9"/>
    </row>
    <row r="13" spans="1:134">
      <c r="A13" s="12"/>
      <c r="B13" s="25">
        <v>314.3</v>
      </c>
      <c r="C13" s="20" t="s">
        <v>13</v>
      </c>
      <c r="D13" s="46">
        <v>427220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427220</v>
      </c>
      <c r="P13" s="47">
        <f t="shared" si="1"/>
        <v>32.446267183109292</v>
      </c>
      <c r="Q13" s="9"/>
    </row>
    <row r="14" spans="1:134">
      <c r="A14" s="12"/>
      <c r="B14" s="25">
        <v>314.39999999999998</v>
      </c>
      <c r="C14" s="20" t="s">
        <v>15</v>
      </c>
      <c r="D14" s="46">
        <v>89340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89340</v>
      </c>
      <c r="P14" s="47">
        <f t="shared" si="1"/>
        <v>6.7851446798815216</v>
      </c>
      <c r="Q14" s="9"/>
    </row>
    <row r="15" spans="1:134">
      <c r="A15" s="12"/>
      <c r="B15" s="25">
        <v>315.10000000000002</v>
      </c>
      <c r="C15" s="20" t="s">
        <v>133</v>
      </c>
      <c r="D15" s="46">
        <v>675133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2"/>
        <v>675133</v>
      </c>
      <c r="P15" s="47">
        <f t="shared" si="1"/>
        <v>51.274625958836488</v>
      </c>
      <c r="Q15" s="9"/>
    </row>
    <row r="16" spans="1:134">
      <c r="A16" s="12"/>
      <c r="B16" s="25">
        <v>316</v>
      </c>
      <c r="C16" s="20" t="s">
        <v>99</v>
      </c>
      <c r="D16" s="46">
        <v>293043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2"/>
        <v>293043</v>
      </c>
      <c r="P16" s="47">
        <f t="shared" si="1"/>
        <v>22.255866940077468</v>
      </c>
      <c r="Q16" s="9"/>
    </row>
    <row r="17" spans="1:17" ht="15.75">
      <c r="A17" s="29" t="s">
        <v>17</v>
      </c>
      <c r="B17" s="30"/>
      <c r="C17" s="31"/>
      <c r="D17" s="32">
        <f t="shared" ref="D17:N17" si="3">SUM(D18:D23)</f>
        <v>2899953</v>
      </c>
      <c r="E17" s="32">
        <f t="shared" si="3"/>
        <v>0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0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32">
        <f t="shared" si="3"/>
        <v>0</v>
      </c>
      <c r="O17" s="44">
        <f t="shared" ref="O17:O32" si="4">SUM(D17:N17)</f>
        <v>2899953</v>
      </c>
      <c r="P17" s="45">
        <f t="shared" si="1"/>
        <v>220.24401913875599</v>
      </c>
      <c r="Q17" s="10"/>
    </row>
    <row r="18" spans="1:17">
      <c r="A18" s="12"/>
      <c r="B18" s="25">
        <v>322</v>
      </c>
      <c r="C18" s="20" t="s">
        <v>134</v>
      </c>
      <c r="D18" s="46">
        <v>1261288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1261288</v>
      </c>
      <c r="P18" s="47">
        <f t="shared" si="1"/>
        <v>95.791600212652838</v>
      </c>
      <c r="Q18" s="9"/>
    </row>
    <row r="19" spans="1:17">
      <c r="A19" s="12"/>
      <c r="B19" s="25">
        <v>322.89999999999998</v>
      </c>
      <c r="C19" s="20" t="s">
        <v>135</v>
      </c>
      <c r="D19" s="46">
        <v>284158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284158</v>
      </c>
      <c r="P19" s="47">
        <f t="shared" si="1"/>
        <v>21.581073896863369</v>
      </c>
      <c r="Q19" s="9"/>
    </row>
    <row r="20" spans="1:17">
      <c r="A20" s="12"/>
      <c r="B20" s="25">
        <v>323.10000000000002</v>
      </c>
      <c r="C20" s="20" t="s">
        <v>18</v>
      </c>
      <c r="D20" s="46">
        <v>940611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940611</v>
      </c>
      <c r="P20" s="47">
        <f t="shared" si="1"/>
        <v>71.43700159489633</v>
      </c>
      <c r="Q20" s="9"/>
    </row>
    <row r="21" spans="1:17">
      <c r="A21" s="12"/>
      <c r="B21" s="25">
        <v>323.3</v>
      </c>
      <c r="C21" s="20" t="s">
        <v>19</v>
      </c>
      <c r="D21" s="46">
        <v>371167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371167</v>
      </c>
      <c r="P21" s="47">
        <f t="shared" si="1"/>
        <v>28.189185083921927</v>
      </c>
      <c r="Q21" s="9"/>
    </row>
    <row r="22" spans="1:17">
      <c r="A22" s="12"/>
      <c r="B22" s="25">
        <v>323.39999999999998</v>
      </c>
      <c r="C22" s="20" t="s">
        <v>20</v>
      </c>
      <c r="D22" s="46">
        <v>42332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42332</v>
      </c>
      <c r="P22" s="47">
        <f t="shared" si="1"/>
        <v>3.2150072150072151</v>
      </c>
      <c r="Q22" s="9"/>
    </row>
    <row r="23" spans="1:17">
      <c r="A23" s="12"/>
      <c r="B23" s="25">
        <v>325.10000000000002</v>
      </c>
      <c r="C23" s="20" t="s">
        <v>22</v>
      </c>
      <c r="D23" s="46">
        <v>397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397</v>
      </c>
      <c r="P23" s="47">
        <f t="shared" si="1"/>
        <v>3.0151135414293311E-2</v>
      </c>
      <c r="Q23" s="9"/>
    </row>
    <row r="24" spans="1:17" ht="15.75">
      <c r="A24" s="29" t="s">
        <v>136</v>
      </c>
      <c r="B24" s="30"/>
      <c r="C24" s="31"/>
      <c r="D24" s="32">
        <f t="shared" ref="D24:N24" si="5">SUM(D25:D31)</f>
        <v>1826787</v>
      </c>
      <c r="E24" s="32">
        <f t="shared" si="5"/>
        <v>0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32">
        <f t="shared" si="5"/>
        <v>0</v>
      </c>
      <c r="O24" s="44">
        <f t="shared" si="4"/>
        <v>1826787</v>
      </c>
      <c r="P24" s="45">
        <f t="shared" si="1"/>
        <v>138.73980405559354</v>
      </c>
      <c r="Q24" s="10"/>
    </row>
    <row r="25" spans="1:17">
      <c r="A25" s="12"/>
      <c r="B25" s="25">
        <v>331.9</v>
      </c>
      <c r="C25" s="20" t="s">
        <v>26</v>
      </c>
      <c r="D25" s="46">
        <v>233464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233464</v>
      </c>
      <c r="P25" s="47">
        <f t="shared" si="1"/>
        <v>17.730994152046783</v>
      </c>
      <c r="Q25" s="9"/>
    </row>
    <row r="26" spans="1:17">
      <c r="A26" s="12"/>
      <c r="B26" s="25">
        <v>334.7</v>
      </c>
      <c r="C26" s="20" t="s">
        <v>28</v>
      </c>
      <c r="D26" s="46">
        <v>13110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13110</v>
      </c>
      <c r="P26" s="47">
        <f t="shared" si="1"/>
        <v>0.99567099567099571</v>
      </c>
      <c r="Q26" s="9"/>
    </row>
    <row r="27" spans="1:17">
      <c r="A27" s="12"/>
      <c r="B27" s="25">
        <v>335.125</v>
      </c>
      <c r="C27" s="20" t="s">
        <v>137</v>
      </c>
      <c r="D27" s="46">
        <v>426512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426512</v>
      </c>
      <c r="P27" s="47">
        <f t="shared" si="1"/>
        <v>32.39249639249639</v>
      </c>
      <c r="Q27" s="9"/>
    </row>
    <row r="28" spans="1:17">
      <c r="A28" s="12"/>
      <c r="B28" s="25">
        <v>335.15</v>
      </c>
      <c r="C28" s="20" t="s">
        <v>101</v>
      </c>
      <c r="D28" s="46">
        <v>11297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4"/>
        <v>11297</v>
      </c>
      <c r="P28" s="47">
        <f t="shared" si="1"/>
        <v>0.85797827903091062</v>
      </c>
      <c r="Q28" s="9"/>
    </row>
    <row r="29" spans="1:17">
      <c r="A29" s="12"/>
      <c r="B29" s="25">
        <v>335.18</v>
      </c>
      <c r="C29" s="20" t="s">
        <v>138</v>
      </c>
      <c r="D29" s="46">
        <v>1103595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4"/>
        <v>1103595</v>
      </c>
      <c r="P29" s="47">
        <f t="shared" si="1"/>
        <v>83.815219867851454</v>
      </c>
      <c r="Q29" s="9"/>
    </row>
    <row r="30" spans="1:17">
      <c r="A30" s="12"/>
      <c r="B30" s="25">
        <v>335.48</v>
      </c>
      <c r="C30" s="20" t="s">
        <v>32</v>
      </c>
      <c r="D30" s="46">
        <v>6926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4"/>
        <v>6926</v>
      </c>
      <c r="P30" s="47">
        <f t="shared" si="1"/>
        <v>0.52601199969621026</v>
      </c>
      <c r="Q30" s="9"/>
    </row>
    <row r="31" spans="1:17">
      <c r="A31" s="12"/>
      <c r="B31" s="25">
        <v>338</v>
      </c>
      <c r="C31" s="20" t="s">
        <v>35</v>
      </c>
      <c r="D31" s="46">
        <v>31883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4"/>
        <v>31883</v>
      </c>
      <c r="P31" s="47">
        <f t="shared" si="1"/>
        <v>2.4214323688007897</v>
      </c>
      <c r="Q31" s="9"/>
    </row>
    <row r="32" spans="1:17" ht="15.75">
      <c r="A32" s="29" t="s">
        <v>40</v>
      </c>
      <c r="B32" s="30"/>
      <c r="C32" s="31"/>
      <c r="D32" s="32">
        <f t="shared" ref="D32:N32" si="6">SUM(D33:D42)</f>
        <v>1338705</v>
      </c>
      <c r="E32" s="32">
        <f t="shared" si="6"/>
        <v>0</v>
      </c>
      <c r="F32" s="32">
        <f t="shared" si="6"/>
        <v>0</v>
      </c>
      <c r="G32" s="32">
        <f t="shared" si="6"/>
        <v>0</v>
      </c>
      <c r="H32" s="32">
        <f t="shared" si="6"/>
        <v>0</v>
      </c>
      <c r="I32" s="32">
        <f t="shared" si="6"/>
        <v>5903220</v>
      </c>
      <c r="J32" s="32">
        <f t="shared" si="6"/>
        <v>0</v>
      </c>
      <c r="K32" s="32">
        <f t="shared" si="6"/>
        <v>0</v>
      </c>
      <c r="L32" s="32">
        <f t="shared" si="6"/>
        <v>0</v>
      </c>
      <c r="M32" s="32">
        <f t="shared" si="6"/>
        <v>0</v>
      </c>
      <c r="N32" s="32">
        <f t="shared" si="6"/>
        <v>0</v>
      </c>
      <c r="O32" s="32">
        <f t="shared" si="4"/>
        <v>7241925</v>
      </c>
      <c r="P32" s="45">
        <f t="shared" si="1"/>
        <v>550.00569605832766</v>
      </c>
      <c r="Q32" s="10"/>
    </row>
    <row r="33" spans="1:17">
      <c r="A33" s="12"/>
      <c r="B33" s="25">
        <v>341.9</v>
      </c>
      <c r="C33" s="20" t="s">
        <v>103</v>
      </c>
      <c r="D33" s="46">
        <v>59151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ref="O33:O42" si="7">SUM(D33:N33)</f>
        <v>59151</v>
      </c>
      <c r="P33" s="47">
        <f t="shared" si="1"/>
        <v>4.4923672818409663</v>
      </c>
      <c r="Q33" s="9"/>
    </row>
    <row r="34" spans="1:17">
      <c r="A34" s="12"/>
      <c r="B34" s="25">
        <v>342.1</v>
      </c>
      <c r="C34" s="20" t="s">
        <v>44</v>
      </c>
      <c r="D34" s="46">
        <v>704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7"/>
        <v>704</v>
      </c>
      <c r="P34" s="47">
        <f t="shared" si="1"/>
        <v>5.3467000835421885E-2</v>
      </c>
      <c r="Q34" s="9"/>
    </row>
    <row r="35" spans="1:17">
      <c r="A35" s="12"/>
      <c r="B35" s="25">
        <v>342.5</v>
      </c>
      <c r="C35" s="20" t="s">
        <v>45</v>
      </c>
      <c r="D35" s="46">
        <v>117277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7"/>
        <v>117277</v>
      </c>
      <c r="P35" s="47">
        <f t="shared" si="1"/>
        <v>8.9068884332042231</v>
      </c>
      <c r="Q35" s="9"/>
    </row>
    <row r="36" spans="1:17">
      <c r="A36" s="12"/>
      <c r="B36" s="25">
        <v>342.6</v>
      </c>
      <c r="C36" s="20" t="s">
        <v>46</v>
      </c>
      <c r="D36" s="46">
        <v>306997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7"/>
        <v>306997</v>
      </c>
      <c r="P36" s="47">
        <f t="shared" si="1"/>
        <v>23.315637578795474</v>
      </c>
      <c r="Q36" s="9"/>
    </row>
    <row r="37" spans="1:17">
      <c r="A37" s="12"/>
      <c r="B37" s="25">
        <v>342.9</v>
      </c>
      <c r="C37" s="20" t="s">
        <v>47</v>
      </c>
      <c r="D37" s="46">
        <v>18625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7"/>
        <v>18625</v>
      </c>
      <c r="P37" s="47">
        <f t="shared" ref="P37:P61" si="8">(O37/P$63)</f>
        <v>1.4145211513632567</v>
      </c>
      <c r="Q37" s="9"/>
    </row>
    <row r="38" spans="1:17">
      <c r="A38" s="12"/>
      <c r="B38" s="25">
        <v>343.4</v>
      </c>
      <c r="C38" s="20" t="s">
        <v>48</v>
      </c>
      <c r="D38" s="46">
        <v>460769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7"/>
        <v>460769</v>
      </c>
      <c r="P38" s="47">
        <f t="shared" si="8"/>
        <v>34.994227994227991</v>
      </c>
      <c r="Q38" s="9"/>
    </row>
    <row r="39" spans="1:17">
      <c r="A39" s="12"/>
      <c r="B39" s="25">
        <v>347.1</v>
      </c>
      <c r="C39" s="20" t="s">
        <v>49</v>
      </c>
      <c r="D39" s="46">
        <v>2881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7"/>
        <v>2881</v>
      </c>
      <c r="P39" s="47">
        <f t="shared" si="8"/>
        <v>0.21880458722563986</v>
      </c>
      <c r="Q39" s="9"/>
    </row>
    <row r="40" spans="1:17">
      <c r="A40" s="12"/>
      <c r="B40" s="25">
        <v>347.2</v>
      </c>
      <c r="C40" s="20" t="s">
        <v>50</v>
      </c>
      <c r="D40" s="46">
        <v>84659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7"/>
        <v>84659</v>
      </c>
      <c r="P40" s="47">
        <f t="shared" si="8"/>
        <v>6.4296346927925878</v>
      </c>
      <c r="Q40" s="9"/>
    </row>
    <row r="41" spans="1:17">
      <c r="A41" s="12"/>
      <c r="B41" s="25">
        <v>347.5</v>
      </c>
      <c r="C41" s="20" t="s">
        <v>52</v>
      </c>
      <c r="D41" s="46">
        <v>268588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7"/>
        <v>268588</v>
      </c>
      <c r="P41" s="47">
        <f t="shared" si="8"/>
        <v>20.398572188045872</v>
      </c>
      <c r="Q41" s="9"/>
    </row>
    <row r="42" spans="1:17">
      <c r="A42" s="12"/>
      <c r="B42" s="25">
        <v>347.9</v>
      </c>
      <c r="C42" s="20" t="s">
        <v>53</v>
      </c>
      <c r="D42" s="46">
        <v>19054</v>
      </c>
      <c r="E42" s="46">
        <v>0</v>
      </c>
      <c r="F42" s="46">
        <v>0</v>
      </c>
      <c r="G42" s="46">
        <v>0</v>
      </c>
      <c r="H42" s="46">
        <v>0</v>
      </c>
      <c r="I42" s="46">
        <v>5903220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7"/>
        <v>5922274</v>
      </c>
      <c r="P42" s="47">
        <f t="shared" si="8"/>
        <v>449.78157514999623</v>
      </c>
      <c r="Q42" s="9"/>
    </row>
    <row r="43" spans="1:17" ht="15.75">
      <c r="A43" s="29" t="s">
        <v>41</v>
      </c>
      <c r="B43" s="30"/>
      <c r="C43" s="31"/>
      <c r="D43" s="32">
        <f t="shared" ref="D43:N43" si="9">SUM(D44:D47)</f>
        <v>142069</v>
      </c>
      <c r="E43" s="32">
        <f t="shared" si="9"/>
        <v>0</v>
      </c>
      <c r="F43" s="32">
        <f t="shared" si="9"/>
        <v>0</v>
      </c>
      <c r="G43" s="32">
        <f t="shared" si="9"/>
        <v>0</v>
      </c>
      <c r="H43" s="32">
        <f t="shared" si="9"/>
        <v>0</v>
      </c>
      <c r="I43" s="32">
        <f t="shared" si="9"/>
        <v>0</v>
      </c>
      <c r="J43" s="32">
        <f t="shared" si="9"/>
        <v>0</v>
      </c>
      <c r="K43" s="32">
        <f t="shared" si="9"/>
        <v>0</v>
      </c>
      <c r="L43" s="32">
        <f t="shared" si="9"/>
        <v>0</v>
      </c>
      <c r="M43" s="32">
        <f t="shared" si="9"/>
        <v>0</v>
      </c>
      <c r="N43" s="32">
        <f t="shared" si="9"/>
        <v>0</v>
      </c>
      <c r="O43" s="32">
        <f t="shared" ref="O43:O49" si="10">SUM(D43:N43)</f>
        <v>142069</v>
      </c>
      <c r="P43" s="45">
        <f t="shared" si="8"/>
        <v>10.789777473988</v>
      </c>
      <c r="Q43" s="10"/>
    </row>
    <row r="44" spans="1:17">
      <c r="A44" s="13"/>
      <c r="B44" s="39">
        <v>351.9</v>
      </c>
      <c r="C44" s="21" t="s">
        <v>139</v>
      </c>
      <c r="D44" s="46">
        <v>36922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0"/>
        <v>36922</v>
      </c>
      <c r="P44" s="47">
        <f t="shared" si="8"/>
        <v>2.8041315409736463</v>
      </c>
      <c r="Q44" s="9"/>
    </row>
    <row r="45" spans="1:17">
      <c r="A45" s="13"/>
      <c r="B45" s="39">
        <v>352</v>
      </c>
      <c r="C45" s="21" t="s">
        <v>56</v>
      </c>
      <c r="D45" s="46">
        <v>14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0"/>
        <v>14</v>
      </c>
      <c r="P45" s="47">
        <f t="shared" si="8"/>
        <v>1.0632642211589581E-3</v>
      </c>
      <c r="Q45" s="9"/>
    </row>
    <row r="46" spans="1:17">
      <c r="A46" s="13"/>
      <c r="B46" s="39">
        <v>354</v>
      </c>
      <c r="C46" s="21" t="s">
        <v>57</v>
      </c>
      <c r="D46" s="46">
        <v>72792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0"/>
        <v>72792</v>
      </c>
      <c r="P46" s="47">
        <f t="shared" si="8"/>
        <v>5.5283663704716339</v>
      </c>
      <c r="Q46" s="9"/>
    </row>
    <row r="47" spans="1:17">
      <c r="A47" s="13"/>
      <c r="B47" s="39">
        <v>359</v>
      </c>
      <c r="C47" s="21" t="s">
        <v>58</v>
      </c>
      <c r="D47" s="46">
        <v>32341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0"/>
        <v>32341</v>
      </c>
      <c r="P47" s="47">
        <f t="shared" si="8"/>
        <v>2.4562162983215616</v>
      </c>
      <c r="Q47" s="9"/>
    </row>
    <row r="48" spans="1:17" ht="15.75">
      <c r="A48" s="29" t="s">
        <v>3</v>
      </c>
      <c r="B48" s="30"/>
      <c r="C48" s="31"/>
      <c r="D48" s="32">
        <f t="shared" ref="D48:N48" si="11">SUM(D49:D57)</f>
        <v>503379</v>
      </c>
      <c r="E48" s="32">
        <f t="shared" si="11"/>
        <v>10446</v>
      </c>
      <c r="F48" s="32">
        <f t="shared" si="11"/>
        <v>0</v>
      </c>
      <c r="G48" s="32">
        <f t="shared" si="11"/>
        <v>0</v>
      </c>
      <c r="H48" s="32">
        <f t="shared" si="11"/>
        <v>0</v>
      </c>
      <c r="I48" s="32">
        <f t="shared" si="11"/>
        <v>-933</v>
      </c>
      <c r="J48" s="32">
        <f t="shared" si="11"/>
        <v>0</v>
      </c>
      <c r="K48" s="32">
        <f t="shared" si="11"/>
        <v>10721436</v>
      </c>
      <c r="L48" s="32">
        <f t="shared" si="11"/>
        <v>0</v>
      </c>
      <c r="M48" s="32">
        <f t="shared" si="11"/>
        <v>3211</v>
      </c>
      <c r="N48" s="32">
        <f t="shared" si="11"/>
        <v>0</v>
      </c>
      <c r="O48" s="32">
        <f t="shared" si="10"/>
        <v>11237539</v>
      </c>
      <c r="P48" s="45">
        <f t="shared" si="8"/>
        <v>853.46236804131536</v>
      </c>
      <c r="Q48" s="10"/>
    </row>
    <row r="49" spans="1:120">
      <c r="A49" s="12"/>
      <c r="B49" s="25">
        <v>361.1</v>
      </c>
      <c r="C49" s="20" t="s">
        <v>60</v>
      </c>
      <c r="D49" s="46">
        <v>166827</v>
      </c>
      <c r="E49" s="46">
        <v>10446</v>
      </c>
      <c r="F49" s="46">
        <v>0</v>
      </c>
      <c r="G49" s="46">
        <v>0</v>
      </c>
      <c r="H49" s="46">
        <v>0</v>
      </c>
      <c r="I49" s="46">
        <v>134</v>
      </c>
      <c r="J49" s="46">
        <v>0</v>
      </c>
      <c r="K49" s="46">
        <v>0</v>
      </c>
      <c r="L49" s="46">
        <v>0</v>
      </c>
      <c r="M49" s="46">
        <v>3211</v>
      </c>
      <c r="N49" s="46">
        <v>0</v>
      </c>
      <c r="O49" s="46">
        <f t="shared" si="10"/>
        <v>180618</v>
      </c>
      <c r="P49" s="47">
        <f t="shared" si="8"/>
        <v>13.71747550694919</v>
      </c>
      <c r="Q49" s="9"/>
    </row>
    <row r="50" spans="1:120">
      <c r="A50" s="12"/>
      <c r="B50" s="25">
        <v>361.2</v>
      </c>
      <c r="C50" s="20" t="s">
        <v>82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987916</v>
      </c>
      <c r="L50" s="46">
        <v>0</v>
      </c>
      <c r="M50" s="46">
        <v>0</v>
      </c>
      <c r="N50" s="46">
        <v>0</v>
      </c>
      <c r="O50" s="46">
        <f t="shared" ref="O50:O57" si="12">SUM(D50:N50)</f>
        <v>987916</v>
      </c>
      <c r="P50" s="47">
        <f t="shared" si="8"/>
        <v>75.029695450748079</v>
      </c>
      <c r="Q50" s="9"/>
    </row>
    <row r="51" spans="1:120">
      <c r="A51" s="12"/>
      <c r="B51" s="25">
        <v>361.3</v>
      </c>
      <c r="C51" s="20" t="s">
        <v>61</v>
      </c>
      <c r="D51" s="46">
        <v>-95935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7967120</v>
      </c>
      <c r="L51" s="46">
        <v>0</v>
      </c>
      <c r="M51" s="46">
        <v>0</v>
      </c>
      <c r="N51" s="46">
        <v>0</v>
      </c>
      <c r="O51" s="46">
        <f t="shared" si="12"/>
        <v>7871185</v>
      </c>
      <c r="P51" s="47">
        <f t="shared" si="8"/>
        <v>597.79638490164803</v>
      </c>
      <c r="Q51" s="9"/>
    </row>
    <row r="52" spans="1:120">
      <c r="A52" s="12"/>
      <c r="B52" s="25">
        <v>362</v>
      </c>
      <c r="C52" s="20" t="s">
        <v>62</v>
      </c>
      <c r="D52" s="46">
        <v>150712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2"/>
        <v>150712</v>
      </c>
      <c r="P52" s="47">
        <f t="shared" si="8"/>
        <v>11.446191235664919</v>
      </c>
      <c r="Q52" s="9"/>
    </row>
    <row r="53" spans="1:120">
      <c r="A53" s="12"/>
      <c r="B53" s="25">
        <v>364</v>
      </c>
      <c r="C53" s="20" t="s">
        <v>112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-1067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2"/>
        <v>-1067</v>
      </c>
      <c r="P53" s="47">
        <f t="shared" si="8"/>
        <v>-8.1035923141186295E-2</v>
      </c>
      <c r="Q53" s="9"/>
    </row>
    <row r="54" spans="1:120">
      <c r="A54" s="12"/>
      <c r="B54" s="25">
        <v>365</v>
      </c>
      <c r="C54" s="20" t="s">
        <v>105</v>
      </c>
      <c r="D54" s="46">
        <v>68903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2"/>
        <v>68903</v>
      </c>
      <c r="P54" s="47">
        <f t="shared" si="8"/>
        <v>5.2330067593225484</v>
      </c>
      <c r="Q54" s="9"/>
    </row>
    <row r="55" spans="1:120">
      <c r="A55" s="12"/>
      <c r="B55" s="25">
        <v>366</v>
      </c>
      <c r="C55" s="20" t="s">
        <v>65</v>
      </c>
      <c r="D55" s="46">
        <v>7387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2"/>
        <v>7387</v>
      </c>
      <c r="P55" s="47">
        <f t="shared" si="8"/>
        <v>0.56102377155008731</v>
      </c>
      <c r="Q55" s="9"/>
    </row>
    <row r="56" spans="1:120">
      <c r="A56" s="12"/>
      <c r="B56" s="25">
        <v>368</v>
      </c>
      <c r="C56" s="20" t="s">
        <v>66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1766400</v>
      </c>
      <c r="L56" s="46">
        <v>0</v>
      </c>
      <c r="M56" s="46">
        <v>0</v>
      </c>
      <c r="N56" s="46">
        <v>0</v>
      </c>
      <c r="O56" s="46">
        <f t="shared" si="12"/>
        <v>1766400</v>
      </c>
      <c r="P56" s="47">
        <f t="shared" si="8"/>
        <v>134.1535657325131</v>
      </c>
      <c r="Q56" s="9"/>
    </row>
    <row r="57" spans="1:120">
      <c r="A57" s="12"/>
      <c r="B57" s="25">
        <v>369.9</v>
      </c>
      <c r="C57" s="20" t="s">
        <v>67</v>
      </c>
      <c r="D57" s="46">
        <v>205485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2"/>
        <v>205485</v>
      </c>
      <c r="P57" s="47">
        <f t="shared" si="8"/>
        <v>15.606060606060606</v>
      </c>
      <c r="Q57" s="9"/>
    </row>
    <row r="58" spans="1:120" ht="15.75">
      <c r="A58" s="29" t="s">
        <v>42</v>
      </c>
      <c r="B58" s="30"/>
      <c r="C58" s="31"/>
      <c r="D58" s="32">
        <f t="shared" ref="D58:N58" si="13">SUM(D59:D60)</f>
        <v>1682018</v>
      </c>
      <c r="E58" s="32">
        <f t="shared" si="13"/>
        <v>115280</v>
      </c>
      <c r="F58" s="32">
        <f t="shared" si="13"/>
        <v>0</v>
      </c>
      <c r="G58" s="32">
        <f t="shared" si="13"/>
        <v>510000</v>
      </c>
      <c r="H58" s="32">
        <f t="shared" si="13"/>
        <v>0</v>
      </c>
      <c r="I58" s="32">
        <f t="shared" si="13"/>
        <v>3528697</v>
      </c>
      <c r="J58" s="32">
        <f t="shared" si="13"/>
        <v>0</v>
      </c>
      <c r="K58" s="32">
        <f t="shared" si="13"/>
        <v>0</v>
      </c>
      <c r="L58" s="32">
        <f t="shared" si="13"/>
        <v>0</v>
      </c>
      <c r="M58" s="32">
        <f t="shared" si="13"/>
        <v>0</v>
      </c>
      <c r="N58" s="32">
        <f t="shared" si="13"/>
        <v>0</v>
      </c>
      <c r="O58" s="32">
        <f>SUM(D58:N58)</f>
        <v>5835995</v>
      </c>
      <c r="P58" s="45">
        <f t="shared" si="8"/>
        <v>443.22890559732667</v>
      </c>
      <c r="Q58" s="9"/>
    </row>
    <row r="59" spans="1:120">
      <c r="A59" s="12"/>
      <c r="B59" s="25">
        <v>381</v>
      </c>
      <c r="C59" s="20" t="s">
        <v>68</v>
      </c>
      <c r="D59" s="46">
        <v>0</v>
      </c>
      <c r="E59" s="46">
        <v>115280</v>
      </c>
      <c r="F59" s="46">
        <v>0</v>
      </c>
      <c r="G59" s="46">
        <v>510000</v>
      </c>
      <c r="H59" s="46">
        <v>0</v>
      </c>
      <c r="I59" s="46">
        <v>3528697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>SUM(D59:N59)</f>
        <v>4153977</v>
      </c>
      <c r="P59" s="47">
        <f t="shared" si="8"/>
        <v>315.48393711551608</v>
      </c>
      <c r="Q59" s="9"/>
    </row>
    <row r="60" spans="1:120" ht="15.75" thickBot="1">
      <c r="A60" s="12"/>
      <c r="B60" s="25">
        <v>384</v>
      </c>
      <c r="C60" s="20" t="s">
        <v>115</v>
      </c>
      <c r="D60" s="46">
        <v>1682018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>SUM(D60:N60)</f>
        <v>1682018</v>
      </c>
      <c r="P60" s="47">
        <f t="shared" si="8"/>
        <v>127.74496848181059</v>
      </c>
      <c r="Q60" s="9"/>
    </row>
    <row r="61" spans="1:120" ht="16.5" thickBot="1">
      <c r="A61" s="14" t="s">
        <v>54</v>
      </c>
      <c r="B61" s="23"/>
      <c r="C61" s="22"/>
      <c r="D61" s="15">
        <f t="shared" ref="D61:N61" si="14">SUM(D5,D17,D24,D32,D43,D48,D58)</f>
        <v>29137754</v>
      </c>
      <c r="E61" s="15">
        <f t="shared" si="14"/>
        <v>1488130</v>
      </c>
      <c r="F61" s="15">
        <f t="shared" si="14"/>
        <v>0</v>
      </c>
      <c r="G61" s="15">
        <f t="shared" si="14"/>
        <v>510000</v>
      </c>
      <c r="H61" s="15">
        <f t="shared" si="14"/>
        <v>0</v>
      </c>
      <c r="I61" s="15">
        <f t="shared" si="14"/>
        <v>9430984</v>
      </c>
      <c r="J61" s="15">
        <f t="shared" si="14"/>
        <v>0</v>
      </c>
      <c r="K61" s="15">
        <f t="shared" si="14"/>
        <v>10721436</v>
      </c>
      <c r="L61" s="15">
        <f t="shared" si="14"/>
        <v>0</v>
      </c>
      <c r="M61" s="15">
        <f t="shared" si="14"/>
        <v>3211</v>
      </c>
      <c r="N61" s="15">
        <f t="shared" si="14"/>
        <v>0</v>
      </c>
      <c r="O61" s="15">
        <f>SUM(D61:N61)</f>
        <v>51291515</v>
      </c>
      <c r="P61" s="38">
        <f t="shared" si="8"/>
        <v>3895.4594820384295</v>
      </c>
      <c r="Q61" s="6"/>
      <c r="R61" s="2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</row>
    <row r="62" spans="1:120">
      <c r="A62" s="16"/>
      <c r="B62" s="18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9"/>
    </row>
    <row r="63" spans="1:120">
      <c r="A63" s="40"/>
      <c r="B63" s="41"/>
      <c r="C63" s="41"/>
      <c r="D63" s="42"/>
      <c r="E63" s="42"/>
      <c r="F63" s="42"/>
      <c r="G63" s="42"/>
      <c r="H63" s="42"/>
      <c r="I63" s="42"/>
      <c r="J63" s="42"/>
      <c r="K63" s="42"/>
      <c r="L63" s="42"/>
      <c r="M63" s="48" t="s">
        <v>140</v>
      </c>
      <c r="N63" s="48"/>
      <c r="O63" s="48"/>
      <c r="P63" s="43">
        <v>13167</v>
      </c>
    </row>
    <row r="64" spans="1:120">
      <c r="A64" s="49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1"/>
    </row>
    <row r="65" spans="1:16" ht="15.75" customHeight="1" thickBot="1">
      <c r="A65" s="52" t="s">
        <v>87</v>
      </c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4"/>
    </row>
  </sheetData>
  <mergeCells count="10">
    <mergeCell ref="M63:O63"/>
    <mergeCell ref="A64:P64"/>
    <mergeCell ref="A65:P6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69</v>
      </c>
      <c r="B3" s="62"/>
      <c r="C3" s="63"/>
      <c r="D3" s="67" t="s">
        <v>36</v>
      </c>
      <c r="E3" s="68"/>
      <c r="F3" s="68"/>
      <c r="G3" s="68"/>
      <c r="H3" s="69"/>
      <c r="I3" s="67" t="s">
        <v>37</v>
      </c>
      <c r="J3" s="69"/>
      <c r="K3" s="67" t="s">
        <v>39</v>
      </c>
      <c r="L3" s="69"/>
      <c r="M3" s="36"/>
      <c r="N3" s="37"/>
      <c r="O3" s="70" t="s">
        <v>74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70</v>
      </c>
      <c r="F4" s="34" t="s">
        <v>71</v>
      </c>
      <c r="G4" s="34" t="s">
        <v>72</v>
      </c>
      <c r="H4" s="34" t="s">
        <v>5</v>
      </c>
      <c r="I4" s="34" t="s">
        <v>6</v>
      </c>
      <c r="J4" s="35" t="s">
        <v>73</v>
      </c>
      <c r="K4" s="35" t="s">
        <v>7</v>
      </c>
      <c r="L4" s="35" t="s">
        <v>8</v>
      </c>
      <c r="M4" s="35" t="s">
        <v>9</v>
      </c>
      <c r="N4" s="35" t="s">
        <v>38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SUM(D6:D16)</f>
        <v>20151695</v>
      </c>
      <c r="E5" s="27">
        <f t="shared" si="0"/>
        <v>1209334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21361029</v>
      </c>
      <c r="O5" s="33">
        <f t="shared" ref="O5:O36" si="1">(N5/O$67)</f>
        <v>1667.1372044017794</v>
      </c>
      <c r="P5" s="6"/>
    </row>
    <row r="6" spans="1:133">
      <c r="A6" s="12"/>
      <c r="B6" s="25">
        <v>311</v>
      </c>
      <c r="C6" s="20" t="s">
        <v>2</v>
      </c>
      <c r="D6" s="46">
        <v>16991315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16991315</v>
      </c>
      <c r="O6" s="47">
        <f t="shared" si="1"/>
        <v>1326.0996644033403</v>
      </c>
      <c r="P6" s="9"/>
    </row>
    <row r="7" spans="1:133">
      <c r="A7" s="12"/>
      <c r="B7" s="25">
        <v>312.41000000000003</v>
      </c>
      <c r="C7" s="20" t="s">
        <v>11</v>
      </c>
      <c r="D7" s="46">
        <v>187304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187304</v>
      </c>
      <c r="O7" s="47">
        <f t="shared" si="1"/>
        <v>14.618278311090299</v>
      </c>
      <c r="P7" s="9"/>
    </row>
    <row r="8" spans="1:133">
      <c r="A8" s="12"/>
      <c r="B8" s="25">
        <v>312.42</v>
      </c>
      <c r="C8" s="20" t="s">
        <v>122</v>
      </c>
      <c r="D8" s="46">
        <v>86124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86124</v>
      </c>
      <c r="O8" s="47">
        <f t="shared" si="1"/>
        <v>6.7216108639662844</v>
      </c>
      <c r="P8" s="9"/>
    </row>
    <row r="9" spans="1:133">
      <c r="A9" s="12"/>
      <c r="B9" s="25">
        <v>312.51</v>
      </c>
      <c r="C9" s="20" t="s">
        <v>76</v>
      </c>
      <c r="D9" s="46">
        <v>0</v>
      </c>
      <c r="E9" s="46">
        <v>141734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141734</v>
      </c>
      <c r="O9" s="47">
        <f t="shared" si="1"/>
        <v>11.061734176227269</v>
      </c>
      <c r="P9" s="9"/>
    </row>
    <row r="10" spans="1:133">
      <c r="A10" s="12"/>
      <c r="B10" s="25">
        <v>312.52</v>
      </c>
      <c r="C10" s="20" t="s">
        <v>97</v>
      </c>
      <c r="D10" s="46">
        <v>0</v>
      </c>
      <c r="E10" s="46">
        <v>197748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197748</v>
      </c>
      <c r="O10" s="47">
        <f t="shared" si="1"/>
        <v>15.433387965347693</v>
      </c>
      <c r="P10" s="9"/>
    </row>
    <row r="11" spans="1:133">
      <c r="A11" s="12"/>
      <c r="B11" s="25">
        <v>312.60000000000002</v>
      </c>
      <c r="C11" s="20" t="s">
        <v>123</v>
      </c>
      <c r="D11" s="46">
        <v>0</v>
      </c>
      <c r="E11" s="46">
        <v>869852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869852</v>
      </c>
      <c r="O11" s="47">
        <f t="shared" si="1"/>
        <v>67.88823850776555</v>
      </c>
      <c r="P11" s="9"/>
    </row>
    <row r="12" spans="1:133">
      <c r="A12" s="12"/>
      <c r="B12" s="25">
        <v>314.10000000000002</v>
      </c>
      <c r="C12" s="20" t="s">
        <v>12</v>
      </c>
      <c r="D12" s="46">
        <v>1341427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1341427</v>
      </c>
      <c r="O12" s="47">
        <f t="shared" si="1"/>
        <v>104.69265589635526</v>
      </c>
      <c r="P12" s="9"/>
    </row>
    <row r="13" spans="1:133">
      <c r="A13" s="12"/>
      <c r="B13" s="25">
        <v>314.3</v>
      </c>
      <c r="C13" s="20" t="s">
        <v>13</v>
      </c>
      <c r="D13" s="46">
        <v>417281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417281</v>
      </c>
      <c r="O13" s="47">
        <f t="shared" si="1"/>
        <v>32.567002263326309</v>
      </c>
      <c r="P13" s="9"/>
    </row>
    <row r="14" spans="1:133">
      <c r="A14" s="12"/>
      <c r="B14" s="25">
        <v>314.39999999999998</v>
      </c>
      <c r="C14" s="20" t="s">
        <v>15</v>
      </c>
      <c r="D14" s="46">
        <v>81129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81129</v>
      </c>
      <c r="O14" s="47">
        <f t="shared" si="1"/>
        <v>6.3317724186373212</v>
      </c>
      <c r="P14" s="9"/>
    </row>
    <row r="15" spans="1:133">
      <c r="A15" s="12"/>
      <c r="B15" s="25">
        <v>315</v>
      </c>
      <c r="C15" s="20" t="s">
        <v>98</v>
      </c>
      <c r="D15" s="46">
        <v>718255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718255</v>
      </c>
      <c r="O15" s="47">
        <f t="shared" si="1"/>
        <v>56.056739249200028</v>
      </c>
      <c r="P15" s="9"/>
    </row>
    <row r="16" spans="1:133">
      <c r="A16" s="12"/>
      <c r="B16" s="25">
        <v>316</v>
      </c>
      <c r="C16" s="20" t="s">
        <v>99</v>
      </c>
      <c r="D16" s="46">
        <v>328860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328860</v>
      </c>
      <c r="O16" s="47">
        <f t="shared" si="1"/>
        <v>25.666120346523062</v>
      </c>
      <c r="P16" s="9"/>
    </row>
    <row r="17" spans="1:16" ht="15.75">
      <c r="A17" s="29" t="s">
        <v>17</v>
      </c>
      <c r="B17" s="30"/>
      <c r="C17" s="31"/>
      <c r="D17" s="32">
        <f t="shared" ref="D17:M17" si="3">SUM(D18:D23)</f>
        <v>2494287</v>
      </c>
      <c r="E17" s="32">
        <f t="shared" si="3"/>
        <v>0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0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 t="shared" ref="N17:N35" si="4">SUM(D17:M17)</f>
        <v>2494287</v>
      </c>
      <c r="O17" s="45">
        <f t="shared" si="1"/>
        <v>194.66846171856707</v>
      </c>
      <c r="P17" s="10"/>
    </row>
    <row r="18" spans="1:16">
      <c r="A18" s="12"/>
      <c r="B18" s="25">
        <v>322</v>
      </c>
      <c r="C18" s="20" t="s">
        <v>0</v>
      </c>
      <c r="D18" s="46">
        <v>981293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981293</v>
      </c>
      <c r="O18" s="47">
        <f t="shared" si="1"/>
        <v>76.585733239678447</v>
      </c>
      <c r="P18" s="9"/>
    </row>
    <row r="19" spans="1:16">
      <c r="A19" s="12"/>
      <c r="B19" s="25">
        <v>323.10000000000002</v>
      </c>
      <c r="C19" s="20" t="s">
        <v>18</v>
      </c>
      <c r="D19" s="46">
        <v>904544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904544</v>
      </c>
      <c r="O19" s="47">
        <f t="shared" si="1"/>
        <v>70.595801139467724</v>
      </c>
      <c r="P19" s="9"/>
    </row>
    <row r="20" spans="1:16">
      <c r="A20" s="12"/>
      <c r="B20" s="25">
        <v>323.3</v>
      </c>
      <c r="C20" s="20" t="s">
        <v>19</v>
      </c>
      <c r="D20" s="46">
        <v>363231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363231</v>
      </c>
      <c r="O20" s="47">
        <f t="shared" si="1"/>
        <v>28.348630297354248</v>
      </c>
      <c r="P20" s="9"/>
    </row>
    <row r="21" spans="1:16">
      <c r="A21" s="12"/>
      <c r="B21" s="25">
        <v>323.39999999999998</v>
      </c>
      <c r="C21" s="20" t="s">
        <v>20</v>
      </c>
      <c r="D21" s="46">
        <v>37161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37161</v>
      </c>
      <c r="O21" s="47">
        <f t="shared" si="1"/>
        <v>2.9002575509248421</v>
      </c>
      <c r="P21" s="9"/>
    </row>
    <row r="22" spans="1:16">
      <c r="A22" s="12"/>
      <c r="B22" s="25">
        <v>325.10000000000002</v>
      </c>
      <c r="C22" s="20" t="s">
        <v>22</v>
      </c>
      <c r="D22" s="46">
        <v>200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200</v>
      </c>
      <c r="O22" s="47">
        <f t="shared" si="1"/>
        <v>1.560914696011863E-2</v>
      </c>
      <c r="P22" s="9"/>
    </row>
    <row r="23" spans="1:16">
      <c r="A23" s="12"/>
      <c r="B23" s="25">
        <v>329</v>
      </c>
      <c r="C23" s="20" t="s">
        <v>23</v>
      </c>
      <c r="D23" s="46">
        <v>207858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207858</v>
      </c>
      <c r="O23" s="47">
        <f t="shared" si="1"/>
        <v>16.222430344181692</v>
      </c>
      <c r="P23" s="9"/>
    </row>
    <row r="24" spans="1:16" ht="15.75">
      <c r="A24" s="29" t="s">
        <v>24</v>
      </c>
      <c r="B24" s="30"/>
      <c r="C24" s="31"/>
      <c r="D24" s="32">
        <f t="shared" ref="D24:M24" si="5">SUM(D25:D34)</f>
        <v>2057271</v>
      </c>
      <c r="E24" s="32">
        <f t="shared" si="5"/>
        <v>540624</v>
      </c>
      <c r="F24" s="32">
        <f t="shared" si="5"/>
        <v>0</v>
      </c>
      <c r="G24" s="32">
        <f t="shared" si="5"/>
        <v>50000</v>
      </c>
      <c r="H24" s="32">
        <f t="shared" si="5"/>
        <v>0</v>
      </c>
      <c r="I24" s="32">
        <f t="shared" si="5"/>
        <v>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4">
        <f t="shared" si="4"/>
        <v>2647895</v>
      </c>
      <c r="O24" s="45">
        <f t="shared" si="1"/>
        <v>206.65691094981659</v>
      </c>
      <c r="P24" s="10"/>
    </row>
    <row r="25" spans="1:16">
      <c r="A25" s="12"/>
      <c r="B25" s="25">
        <v>331.7</v>
      </c>
      <c r="C25" s="20" t="s">
        <v>25</v>
      </c>
      <c r="D25" s="46">
        <v>0</v>
      </c>
      <c r="E25" s="46">
        <v>319019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319019</v>
      </c>
      <c r="O25" s="47">
        <f t="shared" si="1"/>
        <v>24.898072270350426</v>
      </c>
      <c r="P25" s="9"/>
    </row>
    <row r="26" spans="1:16">
      <c r="A26" s="12"/>
      <c r="B26" s="25">
        <v>331.9</v>
      </c>
      <c r="C26" s="20" t="s">
        <v>26</v>
      </c>
      <c r="D26" s="46">
        <v>662053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662053</v>
      </c>
      <c r="O26" s="47">
        <f t="shared" si="1"/>
        <v>51.670412861937095</v>
      </c>
      <c r="P26" s="9"/>
    </row>
    <row r="27" spans="1:16">
      <c r="A27" s="12"/>
      <c r="B27" s="25">
        <v>334.7</v>
      </c>
      <c r="C27" s="20" t="s">
        <v>28</v>
      </c>
      <c r="D27" s="46">
        <v>19179</v>
      </c>
      <c r="E27" s="46">
        <v>0</v>
      </c>
      <c r="F27" s="46">
        <v>0</v>
      </c>
      <c r="G27" s="46">
        <v>50000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69179</v>
      </c>
      <c r="O27" s="47">
        <f t="shared" si="1"/>
        <v>5.3991258877702331</v>
      </c>
      <c r="P27" s="9"/>
    </row>
    <row r="28" spans="1:16">
      <c r="A28" s="12"/>
      <c r="B28" s="25">
        <v>335.12</v>
      </c>
      <c r="C28" s="20" t="s">
        <v>100</v>
      </c>
      <c r="D28" s="46">
        <v>377807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377807</v>
      </c>
      <c r="O28" s="47">
        <f t="shared" si="1"/>
        <v>29.486224927807694</v>
      </c>
      <c r="P28" s="9"/>
    </row>
    <row r="29" spans="1:16">
      <c r="A29" s="12"/>
      <c r="B29" s="25">
        <v>335.15</v>
      </c>
      <c r="C29" s="20" t="s">
        <v>101</v>
      </c>
      <c r="D29" s="46">
        <v>12762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12762</v>
      </c>
      <c r="O29" s="47">
        <f t="shared" si="1"/>
        <v>0.99601966752516979</v>
      </c>
      <c r="P29" s="9"/>
    </row>
    <row r="30" spans="1:16">
      <c r="A30" s="12"/>
      <c r="B30" s="25">
        <v>335.18</v>
      </c>
      <c r="C30" s="20" t="s">
        <v>102</v>
      </c>
      <c r="D30" s="46">
        <v>945486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945486</v>
      </c>
      <c r="O30" s="47">
        <f t="shared" si="1"/>
        <v>73.79114961367361</v>
      </c>
      <c r="P30" s="9"/>
    </row>
    <row r="31" spans="1:16">
      <c r="A31" s="12"/>
      <c r="B31" s="25">
        <v>335.49</v>
      </c>
      <c r="C31" s="20" t="s">
        <v>32</v>
      </c>
      <c r="D31" s="46">
        <v>9453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9453</v>
      </c>
      <c r="O31" s="47">
        <f t="shared" si="1"/>
        <v>0.737766331070007</v>
      </c>
      <c r="P31" s="9"/>
    </row>
    <row r="32" spans="1:16">
      <c r="A32" s="12"/>
      <c r="B32" s="25">
        <v>337.2</v>
      </c>
      <c r="C32" s="20" t="s">
        <v>33</v>
      </c>
      <c r="D32" s="46">
        <v>0</v>
      </c>
      <c r="E32" s="46">
        <v>21605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21605</v>
      </c>
      <c r="O32" s="47">
        <f t="shared" si="1"/>
        <v>1.686178100366815</v>
      </c>
      <c r="P32" s="9"/>
    </row>
    <row r="33" spans="1:16">
      <c r="A33" s="12"/>
      <c r="B33" s="25">
        <v>337.7</v>
      </c>
      <c r="C33" s="20" t="s">
        <v>34</v>
      </c>
      <c r="D33" s="46">
        <v>0</v>
      </c>
      <c r="E33" s="46">
        <v>200000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200000</v>
      </c>
      <c r="O33" s="47">
        <f t="shared" si="1"/>
        <v>15.609146960118629</v>
      </c>
      <c r="P33" s="9"/>
    </row>
    <row r="34" spans="1:16">
      <c r="A34" s="12"/>
      <c r="B34" s="25">
        <v>338</v>
      </c>
      <c r="C34" s="20" t="s">
        <v>35</v>
      </c>
      <c r="D34" s="46">
        <v>30531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30531</v>
      </c>
      <c r="O34" s="47">
        <f t="shared" si="1"/>
        <v>2.3828143291969095</v>
      </c>
      <c r="P34" s="9"/>
    </row>
    <row r="35" spans="1:16" ht="15.75">
      <c r="A35" s="29" t="s">
        <v>40</v>
      </c>
      <c r="B35" s="30"/>
      <c r="C35" s="31"/>
      <c r="D35" s="32">
        <f t="shared" ref="D35:M35" si="6">SUM(D36:D46)</f>
        <v>1840139</v>
      </c>
      <c r="E35" s="32">
        <f t="shared" si="6"/>
        <v>0</v>
      </c>
      <c r="F35" s="32">
        <f t="shared" si="6"/>
        <v>0</v>
      </c>
      <c r="G35" s="32">
        <f t="shared" si="6"/>
        <v>0</v>
      </c>
      <c r="H35" s="32">
        <f t="shared" si="6"/>
        <v>0</v>
      </c>
      <c r="I35" s="32">
        <f t="shared" si="6"/>
        <v>3768449</v>
      </c>
      <c r="J35" s="32">
        <f t="shared" si="6"/>
        <v>0</v>
      </c>
      <c r="K35" s="32">
        <f t="shared" si="6"/>
        <v>0</v>
      </c>
      <c r="L35" s="32">
        <f t="shared" si="6"/>
        <v>0</v>
      </c>
      <c r="M35" s="32">
        <f t="shared" si="6"/>
        <v>0</v>
      </c>
      <c r="N35" s="32">
        <f t="shared" si="4"/>
        <v>5608588</v>
      </c>
      <c r="O35" s="45">
        <f t="shared" si="1"/>
        <v>437.7263716537891</v>
      </c>
      <c r="P35" s="10"/>
    </row>
    <row r="36" spans="1:16">
      <c r="A36" s="12"/>
      <c r="B36" s="25">
        <v>341.9</v>
      </c>
      <c r="C36" s="20" t="s">
        <v>103</v>
      </c>
      <c r="D36" s="46">
        <v>44090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6" si="7">SUM(D36:M36)</f>
        <v>44090</v>
      </c>
      <c r="O36" s="47">
        <f t="shared" si="1"/>
        <v>3.4410364473581518</v>
      </c>
      <c r="P36" s="9"/>
    </row>
    <row r="37" spans="1:16">
      <c r="A37" s="12"/>
      <c r="B37" s="25">
        <v>342.1</v>
      </c>
      <c r="C37" s="20" t="s">
        <v>44</v>
      </c>
      <c r="D37" s="46">
        <v>1040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1040</v>
      </c>
      <c r="O37" s="47">
        <f t="shared" ref="O37:O65" si="8">(N37/O$67)</f>
        <v>8.1167564192616878E-2</v>
      </c>
      <c r="P37" s="9"/>
    </row>
    <row r="38" spans="1:16">
      <c r="A38" s="12"/>
      <c r="B38" s="25">
        <v>342.5</v>
      </c>
      <c r="C38" s="20" t="s">
        <v>45</v>
      </c>
      <c r="D38" s="46">
        <v>88303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88303</v>
      </c>
      <c r="O38" s="47">
        <f t="shared" si="8"/>
        <v>6.891672520096777</v>
      </c>
      <c r="P38" s="9"/>
    </row>
    <row r="39" spans="1:16">
      <c r="A39" s="12"/>
      <c r="B39" s="25">
        <v>342.6</v>
      </c>
      <c r="C39" s="20" t="s">
        <v>46</v>
      </c>
      <c r="D39" s="46">
        <v>323117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323117</v>
      </c>
      <c r="O39" s="47">
        <f t="shared" si="8"/>
        <v>25.217903691563254</v>
      </c>
      <c r="P39" s="9"/>
    </row>
    <row r="40" spans="1:16">
      <c r="A40" s="12"/>
      <c r="B40" s="25">
        <v>342.9</v>
      </c>
      <c r="C40" s="20" t="s">
        <v>47</v>
      </c>
      <c r="D40" s="46">
        <v>20349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20349</v>
      </c>
      <c r="O40" s="47">
        <f t="shared" si="8"/>
        <v>1.58815265745727</v>
      </c>
      <c r="P40" s="9"/>
    </row>
    <row r="41" spans="1:16">
      <c r="A41" s="12"/>
      <c r="B41" s="25">
        <v>343.4</v>
      </c>
      <c r="C41" s="20" t="s">
        <v>48</v>
      </c>
      <c r="D41" s="46">
        <v>511716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511716</v>
      </c>
      <c r="O41" s="47">
        <f t="shared" si="8"/>
        <v>39.937251229220323</v>
      </c>
      <c r="P41" s="9"/>
    </row>
    <row r="42" spans="1:16">
      <c r="A42" s="12"/>
      <c r="B42" s="25">
        <v>347.1</v>
      </c>
      <c r="C42" s="20" t="s">
        <v>49</v>
      </c>
      <c r="D42" s="46">
        <v>1458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1458</v>
      </c>
      <c r="O42" s="47">
        <f t="shared" si="8"/>
        <v>0.11379068133926482</v>
      </c>
      <c r="P42" s="9"/>
    </row>
    <row r="43" spans="1:16">
      <c r="A43" s="12"/>
      <c r="B43" s="25">
        <v>347.2</v>
      </c>
      <c r="C43" s="20" t="s">
        <v>50</v>
      </c>
      <c r="D43" s="46">
        <v>558908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558908</v>
      </c>
      <c r="O43" s="47">
        <f t="shared" si="8"/>
        <v>43.620385545929913</v>
      </c>
      <c r="P43" s="9"/>
    </row>
    <row r="44" spans="1:16">
      <c r="A44" s="12"/>
      <c r="B44" s="25">
        <v>347.4</v>
      </c>
      <c r="C44" s="20" t="s">
        <v>51</v>
      </c>
      <c r="D44" s="46">
        <v>2733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2733</v>
      </c>
      <c r="O44" s="47">
        <f t="shared" si="8"/>
        <v>0.21329899321002108</v>
      </c>
      <c r="P44" s="9"/>
    </row>
    <row r="45" spans="1:16">
      <c r="A45" s="12"/>
      <c r="B45" s="25">
        <v>347.5</v>
      </c>
      <c r="C45" s="20" t="s">
        <v>52</v>
      </c>
      <c r="D45" s="46">
        <v>259987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7"/>
        <v>259987</v>
      </c>
      <c r="O45" s="47">
        <f t="shared" si="8"/>
        <v>20.290876453601811</v>
      </c>
      <c r="P45" s="9"/>
    </row>
    <row r="46" spans="1:16">
      <c r="A46" s="12"/>
      <c r="B46" s="25">
        <v>347.9</v>
      </c>
      <c r="C46" s="20" t="s">
        <v>53</v>
      </c>
      <c r="D46" s="46">
        <v>28438</v>
      </c>
      <c r="E46" s="46">
        <v>0</v>
      </c>
      <c r="F46" s="46">
        <v>0</v>
      </c>
      <c r="G46" s="46">
        <v>0</v>
      </c>
      <c r="H46" s="46">
        <v>0</v>
      </c>
      <c r="I46" s="46">
        <v>3768449</v>
      </c>
      <c r="J46" s="46">
        <v>0</v>
      </c>
      <c r="K46" s="46">
        <v>0</v>
      </c>
      <c r="L46" s="46">
        <v>0</v>
      </c>
      <c r="M46" s="46">
        <v>0</v>
      </c>
      <c r="N46" s="46">
        <f t="shared" si="7"/>
        <v>3796887</v>
      </c>
      <c r="O46" s="47">
        <f t="shared" si="8"/>
        <v>296.33083586981974</v>
      </c>
      <c r="P46" s="9"/>
    </row>
    <row r="47" spans="1:16" ht="15.75">
      <c r="A47" s="29" t="s">
        <v>41</v>
      </c>
      <c r="B47" s="30"/>
      <c r="C47" s="31"/>
      <c r="D47" s="32">
        <f t="shared" ref="D47:M47" si="9">SUM(D48:D51)</f>
        <v>190380</v>
      </c>
      <c r="E47" s="32">
        <f t="shared" si="9"/>
        <v>0</v>
      </c>
      <c r="F47" s="32">
        <f t="shared" si="9"/>
        <v>0</v>
      </c>
      <c r="G47" s="32">
        <f t="shared" si="9"/>
        <v>0</v>
      </c>
      <c r="H47" s="32">
        <f t="shared" si="9"/>
        <v>0</v>
      </c>
      <c r="I47" s="32">
        <f t="shared" si="9"/>
        <v>0</v>
      </c>
      <c r="J47" s="32">
        <f t="shared" si="9"/>
        <v>0</v>
      </c>
      <c r="K47" s="32">
        <f t="shared" si="9"/>
        <v>0</v>
      </c>
      <c r="L47" s="32">
        <f t="shared" si="9"/>
        <v>0</v>
      </c>
      <c r="M47" s="32">
        <f t="shared" si="9"/>
        <v>0</v>
      </c>
      <c r="N47" s="32">
        <f t="shared" ref="N47:N53" si="10">SUM(D47:M47)</f>
        <v>190380</v>
      </c>
      <c r="O47" s="45">
        <f t="shared" si="8"/>
        <v>14.858346991336923</v>
      </c>
      <c r="P47" s="10"/>
    </row>
    <row r="48" spans="1:16">
      <c r="A48" s="13"/>
      <c r="B48" s="39">
        <v>351.9</v>
      </c>
      <c r="C48" s="21" t="s">
        <v>104</v>
      </c>
      <c r="D48" s="46">
        <v>18302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18302</v>
      </c>
      <c r="O48" s="47">
        <f t="shared" si="8"/>
        <v>1.4283930383204557</v>
      </c>
      <c r="P48" s="9"/>
    </row>
    <row r="49" spans="1:16">
      <c r="A49" s="13"/>
      <c r="B49" s="39">
        <v>352</v>
      </c>
      <c r="C49" s="21" t="s">
        <v>56</v>
      </c>
      <c r="D49" s="46">
        <v>1512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1512</v>
      </c>
      <c r="O49" s="47">
        <f t="shared" si="8"/>
        <v>0.11800515101849685</v>
      </c>
      <c r="P49" s="9"/>
    </row>
    <row r="50" spans="1:16">
      <c r="A50" s="13"/>
      <c r="B50" s="39">
        <v>354</v>
      </c>
      <c r="C50" s="21" t="s">
        <v>57</v>
      </c>
      <c r="D50" s="46">
        <v>124375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124375</v>
      </c>
      <c r="O50" s="47">
        <f t="shared" si="8"/>
        <v>9.7069382658237728</v>
      </c>
      <c r="P50" s="9"/>
    </row>
    <row r="51" spans="1:16">
      <c r="A51" s="13"/>
      <c r="B51" s="39">
        <v>359</v>
      </c>
      <c r="C51" s="21" t="s">
        <v>58</v>
      </c>
      <c r="D51" s="46">
        <v>46191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46191</v>
      </c>
      <c r="O51" s="47">
        <f t="shared" si="8"/>
        <v>3.605010536174198</v>
      </c>
      <c r="P51" s="9"/>
    </row>
    <row r="52" spans="1:16" ht="15.75">
      <c r="A52" s="29" t="s">
        <v>3</v>
      </c>
      <c r="B52" s="30"/>
      <c r="C52" s="31"/>
      <c r="D52" s="32">
        <f t="shared" ref="D52:M52" si="11">SUM(D53:D61)</f>
        <v>789433</v>
      </c>
      <c r="E52" s="32">
        <f t="shared" si="11"/>
        <v>11625</v>
      </c>
      <c r="F52" s="32">
        <f t="shared" si="11"/>
        <v>0</v>
      </c>
      <c r="G52" s="32">
        <f t="shared" si="11"/>
        <v>212</v>
      </c>
      <c r="H52" s="32">
        <f t="shared" si="11"/>
        <v>0</v>
      </c>
      <c r="I52" s="32">
        <f t="shared" si="11"/>
        <v>1458</v>
      </c>
      <c r="J52" s="32">
        <f t="shared" si="11"/>
        <v>0</v>
      </c>
      <c r="K52" s="32">
        <f t="shared" si="11"/>
        <v>4794649</v>
      </c>
      <c r="L52" s="32">
        <f t="shared" si="11"/>
        <v>7802</v>
      </c>
      <c r="M52" s="32">
        <f t="shared" si="11"/>
        <v>0</v>
      </c>
      <c r="N52" s="32">
        <f t="shared" si="10"/>
        <v>5605179</v>
      </c>
      <c r="O52" s="45">
        <f t="shared" si="8"/>
        <v>437.46031374385387</v>
      </c>
      <c r="P52" s="10"/>
    </row>
    <row r="53" spans="1:16">
      <c r="A53" s="12"/>
      <c r="B53" s="25">
        <v>361.1</v>
      </c>
      <c r="C53" s="20" t="s">
        <v>60</v>
      </c>
      <c r="D53" s="46">
        <v>338872</v>
      </c>
      <c r="E53" s="46">
        <v>11625</v>
      </c>
      <c r="F53" s="46">
        <v>0</v>
      </c>
      <c r="G53" s="46">
        <v>212</v>
      </c>
      <c r="H53" s="46">
        <v>0</v>
      </c>
      <c r="I53" s="46">
        <v>0</v>
      </c>
      <c r="J53" s="46">
        <v>0</v>
      </c>
      <c r="K53" s="46">
        <v>0</v>
      </c>
      <c r="L53" s="46">
        <v>7802</v>
      </c>
      <c r="M53" s="46">
        <v>0</v>
      </c>
      <c r="N53" s="46">
        <f t="shared" si="10"/>
        <v>358511</v>
      </c>
      <c r="O53" s="47">
        <f t="shared" si="8"/>
        <v>27.980254429095449</v>
      </c>
      <c r="P53" s="9"/>
    </row>
    <row r="54" spans="1:16">
      <c r="A54" s="12"/>
      <c r="B54" s="25">
        <v>361.2</v>
      </c>
      <c r="C54" s="20" t="s">
        <v>82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1060248</v>
      </c>
      <c r="L54" s="46">
        <v>0</v>
      </c>
      <c r="M54" s="46">
        <v>0</v>
      </c>
      <c r="N54" s="46">
        <f t="shared" ref="N54:N61" si="12">SUM(D54:M54)</f>
        <v>1060248</v>
      </c>
      <c r="O54" s="47">
        <f t="shared" si="8"/>
        <v>82.747834230859283</v>
      </c>
      <c r="P54" s="9"/>
    </row>
    <row r="55" spans="1:16">
      <c r="A55" s="12"/>
      <c r="B55" s="25">
        <v>361.3</v>
      </c>
      <c r="C55" s="20" t="s">
        <v>61</v>
      </c>
      <c r="D55" s="46">
        <v>151625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1879638</v>
      </c>
      <c r="L55" s="46">
        <v>0</v>
      </c>
      <c r="M55" s="46">
        <v>0</v>
      </c>
      <c r="N55" s="46">
        <f t="shared" si="12"/>
        <v>2031263</v>
      </c>
      <c r="O55" s="47">
        <f t="shared" si="8"/>
        <v>158.53141340825724</v>
      </c>
      <c r="P55" s="9"/>
    </row>
    <row r="56" spans="1:16">
      <c r="A56" s="12"/>
      <c r="B56" s="25">
        <v>362</v>
      </c>
      <c r="C56" s="20" t="s">
        <v>62</v>
      </c>
      <c r="D56" s="46">
        <v>145903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145903</v>
      </c>
      <c r="O56" s="47">
        <f t="shared" si="8"/>
        <v>11.387106844610942</v>
      </c>
      <c r="P56" s="9"/>
    </row>
    <row r="57" spans="1:16">
      <c r="A57" s="12"/>
      <c r="B57" s="25">
        <v>364</v>
      </c>
      <c r="C57" s="20" t="s">
        <v>112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1458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1458</v>
      </c>
      <c r="O57" s="47">
        <f t="shared" si="8"/>
        <v>0.11379068133926482</v>
      </c>
      <c r="P57" s="9"/>
    </row>
    <row r="58" spans="1:16">
      <c r="A58" s="12"/>
      <c r="B58" s="25">
        <v>365</v>
      </c>
      <c r="C58" s="20" t="s">
        <v>105</v>
      </c>
      <c r="D58" s="46">
        <v>24153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24153</v>
      </c>
      <c r="O58" s="47">
        <f t="shared" si="8"/>
        <v>1.8850386326387263</v>
      </c>
      <c r="P58" s="9"/>
    </row>
    <row r="59" spans="1:16">
      <c r="A59" s="12"/>
      <c r="B59" s="25">
        <v>366</v>
      </c>
      <c r="C59" s="20" t="s">
        <v>65</v>
      </c>
      <c r="D59" s="46">
        <v>14733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14733</v>
      </c>
      <c r="O59" s="47">
        <f t="shared" si="8"/>
        <v>1.1498478108171388</v>
      </c>
      <c r="P59" s="9"/>
    </row>
    <row r="60" spans="1:16">
      <c r="A60" s="12"/>
      <c r="B60" s="25">
        <v>368</v>
      </c>
      <c r="C60" s="20" t="s">
        <v>66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1854763</v>
      </c>
      <c r="L60" s="46">
        <v>0</v>
      </c>
      <c r="M60" s="46">
        <v>0</v>
      </c>
      <c r="N60" s="46">
        <f t="shared" si="12"/>
        <v>1854763</v>
      </c>
      <c r="O60" s="47">
        <f t="shared" si="8"/>
        <v>144.75634121595255</v>
      </c>
      <c r="P60" s="9"/>
    </row>
    <row r="61" spans="1:16">
      <c r="A61" s="12"/>
      <c r="B61" s="25">
        <v>369.9</v>
      </c>
      <c r="C61" s="20" t="s">
        <v>67</v>
      </c>
      <c r="D61" s="46">
        <v>114147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2"/>
        <v>114147</v>
      </c>
      <c r="O61" s="47">
        <f t="shared" si="8"/>
        <v>8.9086864902833067</v>
      </c>
      <c r="P61" s="9"/>
    </row>
    <row r="62" spans="1:16" ht="15.75">
      <c r="A62" s="29" t="s">
        <v>42</v>
      </c>
      <c r="B62" s="30"/>
      <c r="C62" s="31"/>
      <c r="D62" s="32">
        <f t="shared" ref="D62:M62" si="13">SUM(D63:D64)</f>
        <v>1009529</v>
      </c>
      <c r="E62" s="32">
        <f t="shared" si="13"/>
        <v>200000</v>
      </c>
      <c r="F62" s="32">
        <f t="shared" si="13"/>
        <v>0</v>
      </c>
      <c r="G62" s="32">
        <f t="shared" si="13"/>
        <v>644475</v>
      </c>
      <c r="H62" s="32">
        <f t="shared" si="13"/>
        <v>0</v>
      </c>
      <c r="I62" s="32">
        <f t="shared" si="13"/>
        <v>0</v>
      </c>
      <c r="J62" s="32">
        <f t="shared" si="13"/>
        <v>0</v>
      </c>
      <c r="K62" s="32">
        <f t="shared" si="13"/>
        <v>0</v>
      </c>
      <c r="L62" s="32">
        <f t="shared" si="13"/>
        <v>0</v>
      </c>
      <c r="M62" s="32">
        <f t="shared" si="13"/>
        <v>0</v>
      </c>
      <c r="N62" s="32">
        <f>SUM(D62:M62)</f>
        <v>1854004</v>
      </c>
      <c r="O62" s="45">
        <f t="shared" si="8"/>
        <v>144.6971045032389</v>
      </c>
      <c r="P62" s="9"/>
    </row>
    <row r="63" spans="1:16">
      <c r="A63" s="12"/>
      <c r="B63" s="25">
        <v>381</v>
      </c>
      <c r="C63" s="20" t="s">
        <v>68</v>
      </c>
      <c r="D63" s="46">
        <v>0</v>
      </c>
      <c r="E63" s="46">
        <v>200000</v>
      </c>
      <c r="F63" s="46">
        <v>0</v>
      </c>
      <c r="G63" s="46">
        <v>644475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844475</v>
      </c>
      <c r="O63" s="47">
        <f t="shared" si="8"/>
        <v>65.9076718957309</v>
      </c>
      <c r="P63" s="9"/>
    </row>
    <row r="64" spans="1:16" ht="15.75" thickBot="1">
      <c r="A64" s="12"/>
      <c r="B64" s="25">
        <v>384</v>
      </c>
      <c r="C64" s="20" t="s">
        <v>115</v>
      </c>
      <c r="D64" s="46">
        <v>1009529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1009529</v>
      </c>
      <c r="O64" s="47">
        <f t="shared" si="8"/>
        <v>78.789432607508004</v>
      </c>
      <c r="P64" s="9"/>
    </row>
    <row r="65" spans="1:119" ht="16.5" thickBot="1">
      <c r="A65" s="14" t="s">
        <v>54</v>
      </c>
      <c r="B65" s="23"/>
      <c r="C65" s="22"/>
      <c r="D65" s="15">
        <f t="shared" ref="D65:M65" si="14">SUM(D5,D17,D24,D35,D47,D52,D62)</f>
        <v>28532734</v>
      </c>
      <c r="E65" s="15">
        <f t="shared" si="14"/>
        <v>1961583</v>
      </c>
      <c r="F65" s="15">
        <f t="shared" si="14"/>
        <v>0</v>
      </c>
      <c r="G65" s="15">
        <f t="shared" si="14"/>
        <v>694687</v>
      </c>
      <c r="H65" s="15">
        <f t="shared" si="14"/>
        <v>0</v>
      </c>
      <c r="I65" s="15">
        <f t="shared" si="14"/>
        <v>3769907</v>
      </c>
      <c r="J65" s="15">
        <f t="shared" si="14"/>
        <v>0</v>
      </c>
      <c r="K65" s="15">
        <f t="shared" si="14"/>
        <v>4794649</v>
      </c>
      <c r="L65" s="15">
        <f t="shared" si="14"/>
        <v>7802</v>
      </c>
      <c r="M65" s="15">
        <f t="shared" si="14"/>
        <v>0</v>
      </c>
      <c r="N65" s="15">
        <f>SUM(D65:M65)</f>
        <v>39761362</v>
      </c>
      <c r="O65" s="38">
        <f t="shared" si="8"/>
        <v>3103.2047139623819</v>
      </c>
      <c r="P65" s="6"/>
      <c r="Q65" s="2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</row>
    <row r="66" spans="1:119">
      <c r="A66" s="16"/>
      <c r="B66" s="18"/>
      <c r="C66" s="18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9"/>
    </row>
    <row r="67" spans="1:119">
      <c r="A67" s="40"/>
      <c r="B67" s="41"/>
      <c r="C67" s="41"/>
      <c r="D67" s="42"/>
      <c r="E67" s="42"/>
      <c r="F67" s="42"/>
      <c r="G67" s="42"/>
      <c r="H67" s="42"/>
      <c r="I67" s="42"/>
      <c r="J67" s="42"/>
      <c r="K67" s="42"/>
      <c r="L67" s="48" t="s">
        <v>124</v>
      </c>
      <c r="M67" s="48"/>
      <c r="N67" s="48"/>
      <c r="O67" s="43">
        <v>12813</v>
      </c>
    </row>
    <row r="68" spans="1:119">
      <c r="A68" s="49"/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1"/>
    </row>
    <row r="69" spans="1:119" ht="15.75" customHeight="1" thickBot="1">
      <c r="A69" s="52" t="s">
        <v>87</v>
      </c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4"/>
    </row>
  </sheetData>
  <mergeCells count="10">
    <mergeCell ref="L67:N67"/>
    <mergeCell ref="A68:O68"/>
    <mergeCell ref="A69:O6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69</v>
      </c>
      <c r="B3" s="62"/>
      <c r="C3" s="63"/>
      <c r="D3" s="67" t="s">
        <v>36</v>
      </c>
      <c r="E3" s="68"/>
      <c r="F3" s="68"/>
      <c r="G3" s="68"/>
      <c r="H3" s="69"/>
      <c r="I3" s="67" t="s">
        <v>37</v>
      </c>
      <c r="J3" s="69"/>
      <c r="K3" s="67" t="s">
        <v>39</v>
      </c>
      <c r="L3" s="69"/>
      <c r="M3" s="36"/>
      <c r="N3" s="37"/>
      <c r="O3" s="70" t="s">
        <v>74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70</v>
      </c>
      <c r="F4" s="34" t="s">
        <v>71</v>
      </c>
      <c r="G4" s="34" t="s">
        <v>72</v>
      </c>
      <c r="H4" s="34" t="s">
        <v>5</v>
      </c>
      <c r="I4" s="34" t="s">
        <v>6</v>
      </c>
      <c r="J4" s="35" t="s">
        <v>73</v>
      </c>
      <c r="K4" s="35" t="s">
        <v>7</v>
      </c>
      <c r="L4" s="35" t="s">
        <v>8</v>
      </c>
      <c r="M4" s="35" t="s">
        <v>9</v>
      </c>
      <c r="N4" s="35" t="s">
        <v>38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19308150</v>
      </c>
      <c r="E5" s="27">
        <f t="shared" si="0"/>
        <v>328826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19636976</v>
      </c>
      <c r="O5" s="33">
        <f t="shared" ref="O5:O36" si="1">(N5/O$64)</f>
        <v>1555.7737284107116</v>
      </c>
      <c r="P5" s="6"/>
    </row>
    <row r="6" spans="1:133">
      <c r="A6" s="12"/>
      <c r="B6" s="25">
        <v>311</v>
      </c>
      <c r="C6" s="20" t="s">
        <v>2</v>
      </c>
      <c r="D6" s="46">
        <v>16185283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16185283</v>
      </c>
      <c r="O6" s="47">
        <f t="shared" si="1"/>
        <v>1282.3073205514181</v>
      </c>
      <c r="P6" s="9"/>
    </row>
    <row r="7" spans="1:133">
      <c r="A7" s="12"/>
      <c r="B7" s="25">
        <v>312.10000000000002</v>
      </c>
      <c r="C7" s="20" t="s">
        <v>10</v>
      </c>
      <c r="D7" s="46">
        <v>209801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209801</v>
      </c>
      <c r="O7" s="47">
        <f t="shared" si="1"/>
        <v>16.621850736808746</v>
      </c>
      <c r="P7" s="9"/>
    </row>
    <row r="8" spans="1:133">
      <c r="A8" s="12"/>
      <c r="B8" s="25">
        <v>312.41000000000003</v>
      </c>
      <c r="C8" s="20" t="s">
        <v>11</v>
      </c>
      <c r="D8" s="46">
        <v>97329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97329</v>
      </c>
      <c r="O8" s="47">
        <f t="shared" si="1"/>
        <v>7.7110600538741876</v>
      </c>
      <c r="P8" s="9"/>
    </row>
    <row r="9" spans="1:133">
      <c r="A9" s="12"/>
      <c r="B9" s="25">
        <v>312.51</v>
      </c>
      <c r="C9" s="20" t="s">
        <v>76</v>
      </c>
      <c r="D9" s="46">
        <v>0</v>
      </c>
      <c r="E9" s="46">
        <v>139179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139179</v>
      </c>
      <c r="O9" s="47">
        <f t="shared" si="1"/>
        <v>11.026699413722072</v>
      </c>
      <c r="P9" s="9"/>
    </row>
    <row r="10" spans="1:133">
      <c r="A10" s="12"/>
      <c r="B10" s="25">
        <v>312.52</v>
      </c>
      <c r="C10" s="20" t="s">
        <v>97</v>
      </c>
      <c r="D10" s="46">
        <v>0</v>
      </c>
      <c r="E10" s="46">
        <v>189647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189647</v>
      </c>
      <c r="O10" s="47">
        <f t="shared" si="1"/>
        <v>15.025114878783077</v>
      </c>
      <c r="P10" s="9"/>
    </row>
    <row r="11" spans="1:133">
      <c r="A11" s="12"/>
      <c r="B11" s="25">
        <v>314.10000000000002</v>
      </c>
      <c r="C11" s="20" t="s">
        <v>12</v>
      </c>
      <c r="D11" s="46">
        <v>1295652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1295652</v>
      </c>
      <c r="O11" s="47">
        <f t="shared" si="1"/>
        <v>102.65029313896372</v>
      </c>
      <c r="P11" s="9"/>
    </row>
    <row r="12" spans="1:133">
      <c r="A12" s="12"/>
      <c r="B12" s="25">
        <v>314.3</v>
      </c>
      <c r="C12" s="20" t="s">
        <v>13</v>
      </c>
      <c r="D12" s="46">
        <v>407846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407846</v>
      </c>
      <c r="O12" s="47">
        <f t="shared" si="1"/>
        <v>32.312311836475992</v>
      </c>
      <c r="P12" s="9"/>
    </row>
    <row r="13" spans="1:133">
      <c r="A13" s="12"/>
      <c r="B13" s="25">
        <v>314.39999999999998</v>
      </c>
      <c r="C13" s="20" t="s">
        <v>15</v>
      </c>
      <c r="D13" s="46">
        <v>75283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75283</v>
      </c>
      <c r="O13" s="47">
        <f t="shared" si="1"/>
        <v>5.9644271906195527</v>
      </c>
      <c r="P13" s="9"/>
    </row>
    <row r="14" spans="1:133">
      <c r="A14" s="12"/>
      <c r="B14" s="25">
        <v>315</v>
      </c>
      <c r="C14" s="20" t="s">
        <v>98</v>
      </c>
      <c r="D14" s="46">
        <v>743173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743173</v>
      </c>
      <c r="O14" s="47">
        <f t="shared" si="1"/>
        <v>58.879179210901597</v>
      </c>
      <c r="P14" s="9"/>
    </row>
    <row r="15" spans="1:133">
      <c r="A15" s="12"/>
      <c r="B15" s="25">
        <v>316</v>
      </c>
      <c r="C15" s="20" t="s">
        <v>99</v>
      </c>
      <c r="D15" s="46">
        <v>293783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293783</v>
      </c>
      <c r="O15" s="47">
        <f t="shared" si="1"/>
        <v>23.275471399144351</v>
      </c>
      <c r="P15" s="9"/>
    </row>
    <row r="16" spans="1:133" ht="15.75">
      <c r="A16" s="29" t="s">
        <v>17</v>
      </c>
      <c r="B16" s="30"/>
      <c r="C16" s="31"/>
      <c r="D16" s="32">
        <f t="shared" ref="D16:M16" si="3">SUM(D17:D22)</f>
        <v>2761077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33" si="4">SUM(D16:M16)</f>
        <v>2761077</v>
      </c>
      <c r="O16" s="45">
        <f t="shared" si="1"/>
        <v>218.75114878783077</v>
      </c>
      <c r="P16" s="10"/>
    </row>
    <row r="17" spans="1:16">
      <c r="A17" s="12"/>
      <c r="B17" s="25">
        <v>322</v>
      </c>
      <c r="C17" s="20" t="s">
        <v>0</v>
      </c>
      <c r="D17" s="46">
        <v>1209204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1209204</v>
      </c>
      <c r="O17" s="47">
        <f t="shared" si="1"/>
        <v>95.801299318649981</v>
      </c>
      <c r="P17" s="9"/>
    </row>
    <row r="18" spans="1:16">
      <c r="A18" s="12"/>
      <c r="B18" s="25">
        <v>323.10000000000002</v>
      </c>
      <c r="C18" s="20" t="s">
        <v>18</v>
      </c>
      <c r="D18" s="46">
        <v>965047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965047</v>
      </c>
      <c r="O18" s="47">
        <f t="shared" si="1"/>
        <v>76.457534463634929</v>
      </c>
      <c r="P18" s="9"/>
    </row>
    <row r="19" spans="1:16">
      <c r="A19" s="12"/>
      <c r="B19" s="25">
        <v>323.3</v>
      </c>
      <c r="C19" s="20" t="s">
        <v>19</v>
      </c>
      <c r="D19" s="46">
        <v>354068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354068</v>
      </c>
      <c r="O19" s="47">
        <f t="shared" si="1"/>
        <v>28.05165583901125</v>
      </c>
      <c r="P19" s="9"/>
    </row>
    <row r="20" spans="1:16">
      <c r="A20" s="12"/>
      <c r="B20" s="25">
        <v>323.39999999999998</v>
      </c>
      <c r="C20" s="20" t="s">
        <v>20</v>
      </c>
      <c r="D20" s="46">
        <v>33349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33349</v>
      </c>
      <c r="O20" s="47">
        <f t="shared" si="1"/>
        <v>2.6421327840278876</v>
      </c>
      <c r="P20" s="9"/>
    </row>
    <row r="21" spans="1:16">
      <c r="A21" s="12"/>
      <c r="B21" s="25">
        <v>325.10000000000002</v>
      </c>
      <c r="C21" s="20" t="s">
        <v>22</v>
      </c>
      <c r="D21" s="46">
        <v>1507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1507</v>
      </c>
      <c r="O21" s="47">
        <f t="shared" si="1"/>
        <v>0.11939470765330376</v>
      </c>
      <c r="P21" s="9"/>
    </row>
    <row r="22" spans="1:16">
      <c r="A22" s="12"/>
      <c r="B22" s="25">
        <v>329</v>
      </c>
      <c r="C22" s="20" t="s">
        <v>23</v>
      </c>
      <c r="D22" s="46">
        <v>197902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197902</v>
      </c>
      <c r="O22" s="47">
        <f t="shared" si="1"/>
        <v>15.67913167485343</v>
      </c>
      <c r="P22" s="9"/>
    </row>
    <row r="23" spans="1:16" ht="15.75">
      <c r="A23" s="29" t="s">
        <v>24</v>
      </c>
      <c r="B23" s="30"/>
      <c r="C23" s="31"/>
      <c r="D23" s="32">
        <f t="shared" ref="D23:M23" si="5">SUM(D24:D32)</f>
        <v>1582513</v>
      </c>
      <c r="E23" s="32">
        <f t="shared" si="5"/>
        <v>999056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 t="shared" si="4"/>
        <v>2581569</v>
      </c>
      <c r="O23" s="45">
        <f t="shared" si="1"/>
        <v>204.52931389637141</v>
      </c>
      <c r="P23" s="10"/>
    </row>
    <row r="24" spans="1:16">
      <c r="A24" s="12"/>
      <c r="B24" s="25">
        <v>331.9</v>
      </c>
      <c r="C24" s="20" t="s">
        <v>26</v>
      </c>
      <c r="D24" s="46">
        <v>81198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81198</v>
      </c>
      <c r="O24" s="47">
        <f t="shared" si="1"/>
        <v>6.4330533988274441</v>
      </c>
      <c r="P24" s="9"/>
    </row>
    <row r="25" spans="1:16">
      <c r="A25" s="12"/>
      <c r="B25" s="25">
        <v>334.7</v>
      </c>
      <c r="C25" s="20" t="s">
        <v>28</v>
      </c>
      <c r="D25" s="46">
        <v>20734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20734</v>
      </c>
      <c r="O25" s="47">
        <f t="shared" si="1"/>
        <v>1.6426873712565362</v>
      </c>
      <c r="P25" s="9"/>
    </row>
    <row r="26" spans="1:16">
      <c r="A26" s="12"/>
      <c r="B26" s="25">
        <v>335.12</v>
      </c>
      <c r="C26" s="20" t="s">
        <v>100</v>
      </c>
      <c r="D26" s="46">
        <v>405951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405951</v>
      </c>
      <c r="O26" s="47">
        <f t="shared" si="1"/>
        <v>32.162177151006176</v>
      </c>
      <c r="P26" s="9"/>
    </row>
    <row r="27" spans="1:16">
      <c r="A27" s="12"/>
      <c r="B27" s="25">
        <v>335.15</v>
      </c>
      <c r="C27" s="20" t="s">
        <v>101</v>
      </c>
      <c r="D27" s="46">
        <v>10923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10923</v>
      </c>
      <c r="O27" s="47">
        <f t="shared" si="1"/>
        <v>0.86539375693234033</v>
      </c>
      <c r="P27" s="9"/>
    </row>
    <row r="28" spans="1:16">
      <c r="A28" s="12"/>
      <c r="B28" s="25">
        <v>335.18</v>
      </c>
      <c r="C28" s="20" t="s">
        <v>102</v>
      </c>
      <c r="D28" s="46">
        <v>1019421</v>
      </c>
      <c r="E28" s="46">
        <v>922937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1942358</v>
      </c>
      <c r="O28" s="47">
        <f t="shared" si="1"/>
        <v>153.88670575186183</v>
      </c>
      <c r="P28" s="9"/>
    </row>
    <row r="29" spans="1:16">
      <c r="A29" s="12"/>
      <c r="B29" s="25">
        <v>335.49</v>
      </c>
      <c r="C29" s="20" t="s">
        <v>32</v>
      </c>
      <c r="D29" s="46">
        <v>12128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12128</v>
      </c>
      <c r="O29" s="47">
        <f t="shared" si="1"/>
        <v>0.96086198700681347</v>
      </c>
      <c r="P29" s="9"/>
    </row>
    <row r="30" spans="1:16">
      <c r="A30" s="12"/>
      <c r="B30" s="25">
        <v>337.2</v>
      </c>
      <c r="C30" s="20" t="s">
        <v>33</v>
      </c>
      <c r="D30" s="46">
        <v>0</v>
      </c>
      <c r="E30" s="46">
        <v>27268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27268</v>
      </c>
      <c r="O30" s="47">
        <f t="shared" si="1"/>
        <v>2.160354935826335</v>
      </c>
      <c r="P30" s="9"/>
    </row>
    <row r="31" spans="1:16">
      <c r="A31" s="12"/>
      <c r="B31" s="25">
        <v>337.7</v>
      </c>
      <c r="C31" s="20" t="s">
        <v>34</v>
      </c>
      <c r="D31" s="46">
        <v>0</v>
      </c>
      <c r="E31" s="46">
        <v>48851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48851</v>
      </c>
      <c r="O31" s="47">
        <f t="shared" si="1"/>
        <v>3.8703058152432259</v>
      </c>
      <c r="P31" s="9"/>
    </row>
    <row r="32" spans="1:16">
      <c r="A32" s="12"/>
      <c r="B32" s="25">
        <v>338</v>
      </c>
      <c r="C32" s="20" t="s">
        <v>35</v>
      </c>
      <c r="D32" s="46">
        <v>32158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32158</v>
      </c>
      <c r="O32" s="47">
        <f t="shared" si="1"/>
        <v>2.5477737284107116</v>
      </c>
      <c r="P32" s="9"/>
    </row>
    <row r="33" spans="1:16" ht="15.75">
      <c r="A33" s="29" t="s">
        <v>40</v>
      </c>
      <c r="B33" s="30"/>
      <c r="C33" s="31"/>
      <c r="D33" s="32">
        <f t="shared" ref="D33:M33" si="6">SUM(D34:D44)</f>
        <v>1990411</v>
      </c>
      <c r="E33" s="32">
        <f t="shared" si="6"/>
        <v>0</v>
      </c>
      <c r="F33" s="32">
        <f t="shared" si="6"/>
        <v>0</v>
      </c>
      <c r="G33" s="32">
        <f t="shared" si="6"/>
        <v>0</v>
      </c>
      <c r="H33" s="32">
        <f t="shared" si="6"/>
        <v>0</v>
      </c>
      <c r="I33" s="32">
        <f t="shared" si="6"/>
        <v>1406563</v>
      </c>
      <c r="J33" s="32">
        <f t="shared" si="6"/>
        <v>0</v>
      </c>
      <c r="K33" s="32">
        <f t="shared" si="6"/>
        <v>0</v>
      </c>
      <c r="L33" s="32">
        <f t="shared" si="6"/>
        <v>0</v>
      </c>
      <c r="M33" s="32">
        <f t="shared" si="6"/>
        <v>0</v>
      </c>
      <c r="N33" s="32">
        <f t="shared" si="4"/>
        <v>3396974</v>
      </c>
      <c r="O33" s="45">
        <f t="shared" si="1"/>
        <v>269.13119949294884</v>
      </c>
      <c r="P33" s="10"/>
    </row>
    <row r="34" spans="1:16">
      <c r="A34" s="12"/>
      <c r="B34" s="25">
        <v>341.9</v>
      </c>
      <c r="C34" s="20" t="s">
        <v>103</v>
      </c>
      <c r="D34" s="46">
        <v>8875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4" si="7">SUM(D34:M34)</f>
        <v>8875</v>
      </c>
      <c r="O34" s="47">
        <f t="shared" si="1"/>
        <v>0.70313737917921093</v>
      </c>
      <c r="P34" s="9"/>
    </row>
    <row r="35" spans="1:16">
      <c r="A35" s="12"/>
      <c r="B35" s="25">
        <v>342.1</v>
      </c>
      <c r="C35" s="20" t="s">
        <v>44</v>
      </c>
      <c r="D35" s="46">
        <v>968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968</v>
      </c>
      <c r="O35" s="47">
        <f t="shared" si="1"/>
        <v>7.6691491047377588E-2</v>
      </c>
      <c r="P35" s="9"/>
    </row>
    <row r="36" spans="1:16">
      <c r="A36" s="12"/>
      <c r="B36" s="25">
        <v>342.5</v>
      </c>
      <c r="C36" s="20" t="s">
        <v>45</v>
      </c>
      <c r="D36" s="46">
        <v>164102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164102</v>
      </c>
      <c r="O36" s="47">
        <f t="shared" si="1"/>
        <v>13.001267627951197</v>
      </c>
      <c r="P36" s="9"/>
    </row>
    <row r="37" spans="1:16">
      <c r="A37" s="12"/>
      <c r="B37" s="25">
        <v>342.6</v>
      </c>
      <c r="C37" s="20" t="s">
        <v>46</v>
      </c>
      <c r="D37" s="46">
        <v>362204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362204</v>
      </c>
      <c r="O37" s="47">
        <f t="shared" ref="O37:O62" si="8">(N37/O$64)</f>
        <v>28.696244652194579</v>
      </c>
      <c r="P37" s="9"/>
    </row>
    <row r="38" spans="1:16">
      <c r="A38" s="12"/>
      <c r="B38" s="25">
        <v>342.9</v>
      </c>
      <c r="C38" s="20" t="s">
        <v>47</v>
      </c>
      <c r="D38" s="46">
        <v>20975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20975</v>
      </c>
      <c r="O38" s="47">
        <f t="shared" si="8"/>
        <v>1.6617810172714309</v>
      </c>
      <c r="P38" s="9"/>
    </row>
    <row r="39" spans="1:16">
      <c r="A39" s="12"/>
      <c r="B39" s="25">
        <v>343.4</v>
      </c>
      <c r="C39" s="20" t="s">
        <v>48</v>
      </c>
      <c r="D39" s="46">
        <v>536952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536952</v>
      </c>
      <c r="O39" s="47">
        <f t="shared" si="8"/>
        <v>42.540960228173034</v>
      </c>
      <c r="P39" s="9"/>
    </row>
    <row r="40" spans="1:16">
      <c r="A40" s="12"/>
      <c r="B40" s="25">
        <v>347.1</v>
      </c>
      <c r="C40" s="20" t="s">
        <v>49</v>
      </c>
      <c r="D40" s="46">
        <v>1951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1951</v>
      </c>
      <c r="O40" s="47">
        <f t="shared" si="8"/>
        <v>0.15457138329900175</v>
      </c>
      <c r="P40" s="9"/>
    </row>
    <row r="41" spans="1:16">
      <c r="A41" s="12"/>
      <c r="B41" s="25">
        <v>347.2</v>
      </c>
      <c r="C41" s="20" t="s">
        <v>50</v>
      </c>
      <c r="D41" s="46">
        <v>630073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630073</v>
      </c>
      <c r="O41" s="47">
        <f t="shared" si="8"/>
        <v>49.918634130882587</v>
      </c>
      <c r="P41" s="9"/>
    </row>
    <row r="42" spans="1:16">
      <c r="A42" s="12"/>
      <c r="B42" s="25">
        <v>347.4</v>
      </c>
      <c r="C42" s="20" t="s">
        <v>51</v>
      </c>
      <c r="D42" s="46">
        <v>17169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17169</v>
      </c>
      <c r="O42" s="47">
        <f t="shared" si="8"/>
        <v>1.3602440183806053</v>
      </c>
      <c r="P42" s="9"/>
    </row>
    <row r="43" spans="1:16">
      <c r="A43" s="12"/>
      <c r="B43" s="25">
        <v>347.5</v>
      </c>
      <c r="C43" s="20" t="s">
        <v>52</v>
      </c>
      <c r="D43" s="46">
        <v>195562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195562</v>
      </c>
      <c r="O43" s="47">
        <f t="shared" si="8"/>
        <v>15.493741086990967</v>
      </c>
      <c r="P43" s="9"/>
    </row>
    <row r="44" spans="1:16">
      <c r="A44" s="12"/>
      <c r="B44" s="25">
        <v>347.9</v>
      </c>
      <c r="C44" s="20" t="s">
        <v>53</v>
      </c>
      <c r="D44" s="46">
        <v>51580</v>
      </c>
      <c r="E44" s="46">
        <v>0</v>
      </c>
      <c r="F44" s="46">
        <v>0</v>
      </c>
      <c r="G44" s="46">
        <v>0</v>
      </c>
      <c r="H44" s="46">
        <v>0</v>
      </c>
      <c r="I44" s="46">
        <v>1406563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1458143</v>
      </c>
      <c r="O44" s="47">
        <f t="shared" si="8"/>
        <v>115.52392647757883</v>
      </c>
      <c r="P44" s="9"/>
    </row>
    <row r="45" spans="1:16" ht="15.75">
      <c r="A45" s="29" t="s">
        <v>41</v>
      </c>
      <c r="B45" s="30"/>
      <c r="C45" s="31"/>
      <c r="D45" s="32">
        <f t="shared" ref="D45:M45" si="9">SUM(D46:D49)</f>
        <v>203210</v>
      </c>
      <c r="E45" s="32">
        <f t="shared" si="9"/>
        <v>0</v>
      </c>
      <c r="F45" s="32">
        <f t="shared" si="9"/>
        <v>0</v>
      </c>
      <c r="G45" s="32">
        <f t="shared" si="9"/>
        <v>0</v>
      </c>
      <c r="H45" s="32">
        <f t="shared" si="9"/>
        <v>0</v>
      </c>
      <c r="I45" s="32">
        <f t="shared" si="9"/>
        <v>0</v>
      </c>
      <c r="J45" s="32">
        <f t="shared" si="9"/>
        <v>0</v>
      </c>
      <c r="K45" s="32">
        <f t="shared" si="9"/>
        <v>0</v>
      </c>
      <c r="L45" s="32">
        <f t="shared" si="9"/>
        <v>0</v>
      </c>
      <c r="M45" s="32">
        <f t="shared" si="9"/>
        <v>0</v>
      </c>
      <c r="N45" s="32">
        <f t="shared" ref="N45:N51" si="10">SUM(D45:M45)</f>
        <v>203210</v>
      </c>
      <c r="O45" s="45">
        <f t="shared" si="8"/>
        <v>16.099667247662811</v>
      </c>
      <c r="P45" s="10"/>
    </row>
    <row r="46" spans="1:16">
      <c r="A46" s="13"/>
      <c r="B46" s="39">
        <v>351.9</v>
      </c>
      <c r="C46" s="21" t="s">
        <v>104</v>
      </c>
      <c r="D46" s="46">
        <v>22946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22946</v>
      </c>
      <c r="O46" s="47">
        <f t="shared" si="8"/>
        <v>1.8179369355094279</v>
      </c>
      <c r="P46" s="9"/>
    </row>
    <row r="47" spans="1:16">
      <c r="A47" s="13"/>
      <c r="B47" s="39">
        <v>352</v>
      </c>
      <c r="C47" s="21" t="s">
        <v>56</v>
      </c>
      <c r="D47" s="46">
        <v>2829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2829</v>
      </c>
      <c r="O47" s="47">
        <f t="shared" si="8"/>
        <v>0.22413246712090001</v>
      </c>
      <c r="P47" s="9"/>
    </row>
    <row r="48" spans="1:16">
      <c r="A48" s="13"/>
      <c r="B48" s="39">
        <v>354</v>
      </c>
      <c r="C48" s="21" t="s">
        <v>57</v>
      </c>
      <c r="D48" s="46">
        <v>51546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51546</v>
      </c>
      <c r="O48" s="47">
        <f t="shared" si="8"/>
        <v>4.0838218982728574</v>
      </c>
      <c r="P48" s="9"/>
    </row>
    <row r="49" spans="1:119">
      <c r="A49" s="13"/>
      <c r="B49" s="39">
        <v>359</v>
      </c>
      <c r="C49" s="21" t="s">
        <v>58</v>
      </c>
      <c r="D49" s="46">
        <v>125889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125889</v>
      </c>
      <c r="O49" s="47">
        <f t="shared" si="8"/>
        <v>9.9737759467596252</v>
      </c>
      <c r="P49" s="9"/>
    </row>
    <row r="50" spans="1:119" ht="15.75">
      <c r="A50" s="29" t="s">
        <v>3</v>
      </c>
      <c r="B50" s="30"/>
      <c r="C50" s="31"/>
      <c r="D50" s="32">
        <f t="shared" ref="D50:M50" si="11">SUM(D51:D58)</f>
        <v>1210042</v>
      </c>
      <c r="E50" s="32">
        <f t="shared" si="11"/>
        <v>8722</v>
      </c>
      <c r="F50" s="32">
        <f t="shared" si="11"/>
        <v>0</v>
      </c>
      <c r="G50" s="32">
        <f t="shared" si="11"/>
        <v>230097</v>
      </c>
      <c r="H50" s="32">
        <f t="shared" si="11"/>
        <v>0</v>
      </c>
      <c r="I50" s="32">
        <f t="shared" si="11"/>
        <v>804</v>
      </c>
      <c r="J50" s="32">
        <f t="shared" si="11"/>
        <v>0</v>
      </c>
      <c r="K50" s="32">
        <f t="shared" si="11"/>
        <v>3688159</v>
      </c>
      <c r="L50" s="32">
        <f t="shared" si="11"/>
        <v>7891</v>
      </c>
      <c r="M50" s="32">
        <f t="shared" si="11"/>
        <v>0</v>
      </c>
      <c r="N50" s="32">
        <f t="shared" si="10"/>
        <v>5145715</v>
      </c>
      <c r="O50" s="45">
        <f t="shared" si="8"/>
        <v>407.67826018063698</v>
      </c>
      <c r="P50" s="10"/>
    </row>
    <row r="51" spans="1:119">
      <c r="A51" s="12"/>
      <c r="B51" s="25">
        <v>361.1</v>
      </c>
      <c r="C51" s="20" t="s">
        <v>60</v>
      </c>
      <c r="D51" s="46">
        <v>369862</v>
      </c>
      <c r="E51" s="46">
        <v>8722</v>
      </c>
      <c r="F51" s="46">
        <v>0</v>
      </c>
      <c r="G51" s="46">
        <v>230097</v>
      </c>
      <c r="H51" s="46">
        <v>0</v>
      </c>
      <c r="I51" s="46">
        <v>804</v>
      </c>
      <c r="J51" s="46">
        <v>0</v>
      </c>
      <c r="K51" s="46">
        <v>0</v>
      </c>
      <c r="L51" s="46">
        <v>7891</v>
      </c>
      <c r="M51" s="46">
        <v>0</v>
      </c>
      <c r="N51" s="46">
        <f t="shared" si="10"/>
        <v>617376</v>
      </c>
      <c r="O51" s="47">
        <f t="shared" si="8"/>
        <v>48.912692124861351</v>
      </c>
      <c r="P51" s="9"/>
    </row>
    <row r="52" spans="1:119">
      <c r="A52" s="12"/>
      <c r="B52" s="25">
        <v>361.2</v>
      </c>
      <c r="C52" s="20" t="s">
        <v>82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1297605</v>
      </c>
      <c r="L52" s="46">
        <v>0</v>
      </c>
      <c r="M52" s="46">
        <v>0</v>
      </c>
      <c r="N52" s="46">
        <f t="shared" ref="N52:N58" si="12">SUM(D52:M52)</f>
        <v>1297605</v>
      </c>
      <c r="O52" s="47">
        <f t="shared" si="8"/>
        <v>102.80502297575661</v>
      </c>
      <c r="P52" s="9"/>
    </row>
    <row r="53" spans="1:119">
      <c r="A53" s="12"/>
      <c r="B53" s="25">
        <v>361.3</v>
      </c>
      <c r="C53" s="20" t="s">
        <v>61</v>
      </c>
      <c r="D53" s="46">
        <v>203234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441822</v>
      </c>
      <c r="L53" s="46">
        <v>0</v>
      </c>
      <c r="M53" s="46">
        <v>0</v>
      </c>
      <c r="N53" s="46">
        <f t="shared" si="12"/>
        <v>645056</v>
      </c>
      <c r="O53" s="47">
        <f t="shared" si="8"/>
        <v>51.105688480430992</v>
      </c>
      <c r="P53" s="9"/>
    </row>
    <row r="54" spans="1:119">
      <c r="A54" s="12"/>
      <c r="B54" s="25">
        <v>362</v>
      </c>
      <c r="C54" s="20" t="s">
        <v>62</v>
      </c>
      <c r="D54" s="46">
        <v>138146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138146</v>
      </c>
      <c r="O54" s="47">
        <f t="shared" si="8"/>
        <v>10.94485818412296</v>
      </c>
      <c r="P54" s="9"/>
    </row>
    <row r="55" spans="1:119">
      <c r="A55" s="12"/>
      <c r="B55" s="25">
        <v>365</v>
      </c>
      <c r="C55" s="20" t="s">
        <v>105</v>
      </c>
      <c r="D55" s="46">
        <v>256708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256708</v>
      </c>
      <c r="O55" s="47">
        <f t="shared" si="8"/>
        <v>20.338139755981619</v>
      </c>
      <c r="P55" s="9"/>
    </row>
    <row r="56" spans="1:119">
      <c r="A56" s="12"/>
      <c r="B56" s="25">
        <v>366</v>
      </c>
      <c r="C56" s="20" t="s">
        <v>65</v>
      </c>
      <c r="D56" s="46">
        <v>12531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12531</v>
      </c>
      <c r="O56" s="47">
        <f t="shared" si="8"/>
        <v>0.99279036602757087</v>
      </c>
      <c r="P56" s="9"/>
    </row>
    <row r="57" spans="1:119">
      <c r="A57" s="12"/>
      <c r="B57" s="25">
        <v>368</v>
      </c>
      <c r="C57" s="20" t="s">
        <v>66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1948732</v>
      </c>
      <c r="L57" s="46">
        <v>0</v>
      </c>
      <c r="M57" s="46">
        <v>0</v>
      </c>
      <c r="N57" s="46">
        <f t="shared" si="12"/>
        <v>1948732</v>
      </c>
      <c r="O57" s="47">
        <f t="shared" si="8"/>
        <v>154.39169703691965</v>
      </c>
      <c r="P57" s="9"/>
    </row>
    <row r="58" spans="1:119">
      <c r="A58" s="12"/>
      <c r="B58" s="25">
        <v>369.9</v>
      </c>
      <c r="C58" s="20" t="s">
        <v>67</v>
      </c>
      <c r="D58" s="46">
        <v>229561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229561</v>
      </c>
      <c r="O58" s="47">
        <f t="shared" si="8"/>
        <v>18.187371256536206</v>
      </c>
      <c r="P58" s="9"/>
    </row>
    <row r="59" spans="1:119" ht="15.75">
      <c r="A59" s="29" t="s">
        <v>42</v>
      </c>
      <c r="B59" s="30"/>
      <c r="C59" s="31"/>
      <c r="D59" s="32">
        <f t="shared" ref="D59:M59" si="13">SUM(D60:D61)</f>
        <v>343299</v>
      </c>
      <c r="E59" s="32">
        <f t="shared" si="13"/>
        <v>2000</v>
      </c>
      <c r="F59" s="32">
        <f t="shared" si="13"/>
        <v>0</v>
      </c>
      <c r="G59" s="32">
        <f t="shared" si="13"/>
        <v>405000</v>
      </c>
      <c r="H59" s="32">
        <f t="shared" si="13"/>
        <v>0</v>
      </c>
      <c r="I59" s="32">
        <f t="shared" si="13"/>
        <v>0</v>
      </c>
      <c r="J59" s="32">
        <f t="shared" si="13"/>
        <v>0</v>
      </c>
      <c r="K59" s="32">
        <f t="shared" si="13"/>
        <v>0</v>
      </c>
      <c r="L59" s="32">
        <f t="shared" si="13"/>
        <v>0</v>
      </c>
      <c r="M59" s="32">
        <f t="shared" si="13"/>
        <v>0</v>
      </c>
      <c r="N59" s="32">
        <f>SUM(D59:M59)</f>
        <v>750299</v>
      </c>
      <c r="O59" s="45">
        <f t="shared" si="8"/>
        <v>59.443749009665666</v>
      </c>
      <c r="P59" s="9"/>
    </row>
    <row r="60" spans="1:119">
      <c r="A60" s="12"/>
      <c r="B60" s="25">
        <v>381</v>
      </c>
      <c r="C60" s="20" t="s">
        <v>68</v>
      </c>
      <c r="D60" s="46">
        <v>0</v>
      </c>
      <c r="E60" s="46">
        <v>2000</v>
      </c>
      <c r="F60" s="46">
        <v>0</v>
      </c>
      <c r="G60" s="46">
        <v>405000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407000</v>
      </c>
      <c r="O60" s="47">
        <f t="shared" si="8"/>
        <v>32.245286008556491</v>
      </c>
      <c r="P60" s="9"/>
    </row>
    <row r="61" spans="1:119" ht="15.75" thickBot="1">
      <c r="A61" s="12"/>
      <c r="B61" s="25">
        <v>384</v>
      </c>
      <c r="C61" s="20" t="s">
        <v>115</v>
      </c>
      <c r="D61" s="46">
        <v>343299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343299</v>
      </c>
      <c r="O61" s="47">
        <f t="shared" si="8"/>
        <v>27.198463001109175</v>
      </c>
      <c r="P61" s="9"/>
    </row>
    <row r="62" spans="1:119" ht="16.5" thickBot="1">
      <c r="A62" s="14" t="s">
        <v>54</v>
      </c>
      <c r="B62" s="23"/>
      <c r="C62" s="22"/>
      <c r="D62" s="15">
        <f t="shared" ref="D62:M62" si="14">SUM(D5,D16,D23,D33,D45,D50,D59)</f>
        <v>27398702</v>
      </c>
      <c r="E62" s="15">
        <f t="shared" si="14"/>
        <v>1338604</v>
      </c>
      <c r="F62" s="15">
        <f t="shared" si="14"/>
        <v>0</v>
      </c>
      <c r="G62" s="15">
        <f t="shared" si="14"/>
        <v>635097</v>
      </c>
      <c r="H62" s="15">
        <f t="shared" si="14"/>
        <v>0</v>
      </c>
      <c r="I62" s="15">
        <f t="shared" si="14"/>
        <v>1407367</v>
      </c>
      <c r="J62" s="15">
        <f t="shared" si="14"/>
        <v>0</v>
      </c>
      <c r="K62" s="15">
        <f t="shared" si="14"/>
        <v>3688159</v>
      </c>
      <c r="L62" s="15">
        <f t="shared" si="14"/>
        <v>7891</v>
      </c>
      <c r="M62" s="15">
        <f t="shared" si="14"/>
        <v>0</v>
      </c>
      <c r="N62" s="15">
        <f>SUM(D62:M62)</f>
        <v>34475820</v>
      </c>
      <c r="O62" s="38">
        <f t="shared" si="8"/>
        <v>2731.4070670258279</v>
      </c>
      <c r="P62" s="6"/>
      <c r="Q62" s="2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</row>
    <row r="63" spans="1:119">
      <c r="A63" s="16"/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9"/>
    </row>
    <row r="64" spans="1:119">
      <c r="A64" s="40"/>
      <c r="B64" s="41"/>
      <c r="C64" s="41"/>
      <c r="D64" s="42"/>
      <c r="E64" s="42"/>
      <c r="F64" s="42"/>
      <c r="G64" s="42"/>
      <c r="H64" s="42"/>
      <c r="I64" s="42"/>
      <c r="J64" s="42"/>
      <c r="K64" s="42"/>
      <c r="L64" s="48" t="s">
        <v>120</v>
      </c>
      <c r="M64" s="48"/>
      <c r="N64" s="48"/>
      <c r="O64" s="43">
        <v>12622</v>
      </c>
    </row>
    <row r="65" spans="1:15">
      <c r="A65" s="49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1"/>
    </row>
    <row r="66" spans="1:15" ht="15.75" customHeight="1" thickBot="1">
      <c r="A66" s="52" t="s">
        <v>87</v>
      </c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4"/>
    </row>
  </sheetData>
  <mergeCells count="10">
    <mergeCell ref="L64:N64"/>
    <mergeCell ref="A65:O65"/>
    <mergeCell ref="A66:O6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69</v>
      </c>
      <c r="B3" s="62"/>
      <c r="C3" s="63"/>
      <c r="D3" s="67" t="s">
        <v>36</v>
      </c>
      <c r="E3" s="68"/>
      <c r="F3" s="68"/>
      <c r="G3" s="68"/>
      <c r="H3" s="69"/>
      <c r="I3" s="67" t="s">
        <v>37</v>
      </c>
      <c r="J3" s="69"/>
      <c r="K3" s="67" t="s">
        <v>39</v>
      </c>
      <c r="L3" s="69"/>
      <c r="M3" s="36"/>
      <c r="N3" s="37"/>
      <c r="O3" s="70" t="s">
        <v>74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70</v>
      </c>
      <c r="F4" s="34" t="s">
        <v>71</v>
      </c>
      <c r="G4" s="34" t="s">
        <v>72</v>
      </c>
      <c r="H4" s="34" t="s">
        <v>5</v>
      </c>
      <c r="I4" s="34" t="s">
        <v>6</v>
      </c>
      <c r="J4" s="35" t="s">
        <v>73</v>
      </c>
      <c r="K4" s="35" t="s">
        <v>7</v>
      </c>
      <c r="L4" s="35" t="s">
        <v>8</v>
      </c>
      <c r="M4" s="35" t="s">
        <v>9</v>
      </c>
      <c r="N4" s="35" t="s">
        <v>38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18079072</v>
      </c>
      <c r="E5" s="27">
        <f t="shared" si="0"/>
        <v>308600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18387672</v>
      </c>
      <c r="O5" s="33">
        <f t="shared" ref="O5:O36" si="1">(N5/O$62)</f>
        <v>1459.8024769768181</v>
      </c>
      <c r="P5" s="6"/>
    </row>
    <row r="6" spans="1:133">
      <c r="A6" s="12"/>
      <c r="B6" s="25">
        <v>311</v>
      </c>
      <c r="C6" s="20" t="s">
        <v>2</v>
      </c>
      <c r="D6" s="46">
        <v>15003141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15003141</v>
      </c>
      <c r="O6" s="47">
        <f t="shared" si="1"/>
        <v>1191.1036043188315</v>
      </c>
      <c r="P6" s="9"/>
    </row>
    <row r="7" spans="1:133">
      <c r="A7" s="12"/>
      <c r="B7" s="25">
        <v>312.10000000000002</v>
      </c>
      <c r="C7" s="20" t="s">
        <v>10</v>
      </c>
      <c r="D7" s="46">
        <v>206572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206572</v>
      </c>
      <c r="O7" s="47">
        <f t="shared" si="1"/>
        <v>16.399809463321688</v>
      </c>
      <c r="P7" s="9"/>
    </row>
    <row r="8" spans="1:133">
      <c r="A8" s="12"/>
      <c r="B8" s="25">
        <v>312.41000000000003</v>
      </c>
      <c r="C8" s="20" t="s">
        <v>11</v>
      </c>
      <c r="D8" s="46">
        <v>95636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95636</v>
      </c>
      <c r="O8" s="47">
        <f t="shared" si="1"/>
        <v>7.5925690695458874</v>
      </c>
      <c r="P8" s="9"/>
    </row>
    <row r="9" spans="1:133">
      <c r="A9" s="12"/>
      <c r="B9" s="25">
        <v>312.51</v>
      </c>
      <c r="C9" s="20" t="s">
        <v>76</v>
      </c>
      <c r="D9" s="46">
        <v>0</v>
      </c>
      <c r="E9" s="46">
        <v>185395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185395</v>
      </c>
      <c r="O9" s="47">
        <f t="shared" si="1"/>
        <v>14.718561448078756</v>
      </c>
      <c r="P9" s="9"/>
    </row>
    <row r="10" spans="1:133">
      <c r="A10" s="12"/>
      <c r="B10" s="25">
        <v>312.52</v>
      </c>
      <c r="C10" s="20" t="s">
        <v>97</v>
      </c>
      <c r="D10" s="46">
        <v>0</v>
      </c>
      <c r="E10" s="46">
        <v>123205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123205</v>
      </c>
      <c r="O10" s="47">
        <f t="shared" si="1"/>
        <v>9.7812797713559867</v>
      </c>
      <c r="P10" s="9"/>
    </row>
    <row r="11" spans="1:133">
      <c r="A11" s="12"/>
      <c r="B11" s="25">
        <v>314.10000000000002</v>
      </c>
      <c r="C11" s="20" t="s">
        <v>12</v>
      </c>
      <c r="D11" s="46">
        <v>1312775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1312775</v>
      </c>
      <c r="O11" s="47">
        <f t="shared" si="1"/>
        <v>104.22157827881867</v>
      </c>
      <c r="P11" s="9"/>
    </row>
    <row r="12" spans="1:133">
      <c r="A12" s="12"/>
      <c r="B12" s="25">
        <v>314.3</v>
      </c>
      <c r="C12" s="20" t="s">
        <v>13</v>
      </c>
      <c r="D12" s="46">
        <v>395334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395334</v>
      </c>
      <c r="O12" s="47">
        <f t="shared" si="1"/>
        <v>31.385677993013655</v>
      </c>
      <c r="P12" s="9"/>
    </row>
    <row r="13" spans="1:133">
      <c r="A13" s="12"/>
      <c r="B13" s="25">
        <v>314.39999999999998</v>
      </c>
      <c r="C13" s="20" t="s">
        <v>15</v>
      </c>
      <c r="D13" s="46">
        <v>82167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82167</v>
      </c>
      <c r="O13" s="47">
        <f t="shared" si="1"/>
        <v>6.5232613528104162</v>
      </c>
      <c r="P13" s="9"/>
    </row>
    <row r="14" spans="1:133">
      <c r="A14" s="12"/>
      <c r="B14" s="25">
        <v>315</v>
      </c>
      <c r="C14" s="20" t="s">
        <v>98</v>
      </c>
      <c r="D14" s="46">
        <v>721601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721601</v>
      </c>
      <c r="O14" s="47">
        <f t="shared" si="1"/>
        <v>57.288107335662112</v>
      </c>
      <c r="P14" s="9"/>
    </row>
    <row r="15" spans="1:133">
      <c r="A15" s="12"/>
      <c r="B15" s="25">
        <v>316</v>
      </c>
      <c r="C15" s="20" t="s">
        <v>99</v>
      </c>
      <c r="D15" s="46">
        <v>261846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261846</v>
      </c>
      <c r="O15" s="47">
        <f t="shared" si="1"/>
        <v>20.788027945379486</v>
      </c>
      <c r="P15" s="9"/>
    </row>
    <row r="16" spans="1:133" ht="15.75">
      <c r="A16" s="29" t="s">
        <v>17</v>
      </c>
      <c r="B16" s="30"/>
      <c r="C16" s="31"/>
      <c r="D16" s="32">
        <f t="shared" ref="D16:M16" si="3">SUM(D17:D22)</f>
        <v>2428895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32" si="4">SUM(D16:M16)</f>
        <v>2428895</v>
      </c>
      <c r="O16" s="45">
        <f t="shared" si="1"/>
        <v>192.83066052715148</v>
      </c>
      <c r="P16" s="10"/>
    </row>
    <row r="17" spans="1:16">
      <c r="A17" s="12"/>
      <c r="B17" s="25">
        <v>322</v>
      </c>
      <c r="C17" s="20" t="s">
        <v>0</v>
      </c>
      <c r="D17" s="46">
        <v>941772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941772</v>
      </c>
      <c r="O17" s="47">
        <f t="shared" si="1"/>
        <v>74.767545252461105</v>
      </c>
      <c r="P17" s="9"/>
    </row>
    <row r="18" spans="1:16">
      <c r="A18" s="12"/>
      <c r="B18" s="25">
        <v>323.10000000000002</v>
      </c>
      <c r="C18" s="20" t="s">
        <v>18</v>
      </c>
      <c r="D18" s="46">
        <v>914132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914132</v>
      </c>
      <c r="O18" s="47">
        <f t="shared" si="1"/>
        <v>72.573197840584314</v>
      </c>
      <c r="P18" s="9"/>
    </row>
    <row r="19" spans="1:16">
      <c r="A19" s="12"/>
      <c r="B19" s="25">
        <v>323.3</v>
      </c>
      <c r="C19" s="20" t="s">
        <v>19</v>
      </c>
      <c r="D19" s="46">
        <v>343135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343135</v>
      </c>
      <c r="O19" s="47">
        <f t="shared" si="1"/>
        <v>27.241584630041284</v>
      </c>
      <c r="P19" s="9"/>
    </row>
    <row r="20" spans="1:16">
      <c r="A20" s="12"/>
      <c r="B20" s="25">
        <v>323.39999999999998</v>
      </c>
      <c r="C20" s="20" t="s">
        <v>20</v>
      </c>
      <c r="D20" s="46">
        <v>37013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37013</v>
      </c>
      <c r="O20" s="47">
        <f t="shared" si="1"/>
        <v>2.9384725309622102</v>
      </c>
      <c r="P20" s="9"/>
    </row>
    <row r="21" spans="1:16">
      <c r="A21" s="12"/>
      <c r="B21" s="25">
        <v>325.10000000000002</v>
      </c>
      <c r="C21" s="20" t="s">
        <v>22</v>
      </c>
      <c r="D21" s="46">
        <v>201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201</v>
      </c>
      <c r="O21" s="47">
        <f t="shared" si="1"/>
        <v>1.5957446808510637E-2</v>
      </c>
      <c r="P21" s="9"/>
    </row>
    <row r="22" spans="1:16">
      <c r="A22" s="12"/>
      <c r="B22" s="25">
        <v>329</v>
      </c>
      <c r="C22" s="20" t="s">
        <v>23</v>
      </c>
      <c r="D22" s="46">
        <v>192642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192642</v>
      </c>
      <c r="O22" s="47">
        <f t="shared" si="1"/>
        <v>15.293902826294062</v>
      </c>
      <c r="P22" s="9"/>
    </row>
    <row r="23" spans="1:16" ht="15.75">
      <c r="A23" s="29" t="s">
        <v>24</v>
      </c>
      <c r="B23" s="30"/>
      <c r="C23" s="31"/>
      <c r="D23" s="32">
        <f t="shared" ref="D23:M23" si="5">SUM(D24:D31)</f>
        <v>1482113</v>
      </c>
      <c r="E23" s="32">
        <f t="shared" si="5"/>
        <v>888676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 t="shared" si="4"/>
        <v>2370789</v>
      </c>
      <c r="O23" s="45">
        <f t="shared" si="1"/>
        <v>188.21760876468721</v>
      </c>
      <c r="P23" s="10"/>
    </row>
    <row r="24" spans="1:16">
      <c r="A24" s="12"/>
      <c r="B24" s="25">
        <v>331.9</v>
      </c>
      <c r="C24" s="20" t="s">
        <v>26</v>
      </c>
      <c r="D24" s="46">
        <v>8788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8788</v>
      </c>
      <c r="O24" s="47">
        <f t="shared" si="1"/>
        <v>0.69768180374722133</v>
      </c>
      <c r="P24" s="9"/>
    </row>
    <row r="25" spans="1:16">
      <c r="A25" s="12"/>
      <c r="B25" s="25">
        <v>334.7</v>
      </c>
      <c r="C25" s="20" t="s">
        <v>28</v>
      </c>
      <c r="D25" s="46">
        <v>21604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21604</v>
      </c>
      <c r="O25" s="47">
        <f t="shared" si="1"/>
        <v>1.7151476659256908</v>
      </c>
      <c r="P25" s="9"/>
    </row>
    <row r="26" spans="1:16">
      <c r="A26" s="12"/>
      <c r="B26" s="25">
        <v>335.12</v>
      </c>
      <c r="C26" s="20" t="s">
        <v>100</v>
      </c>
      <c r="D26" s="46">
        <v>394485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394485</v>
      </c>
      <c r="O26" s="47">
        <f t="shared" si="1"/>
        <v>31.318275643061288</v>
      </c>
      <c r="P26" s="9"/>
    </row>
    <row r="27" spans="1:16">
      <c r="A27" s="12"/>
      <c r="B27" s="25">
        <v>335.15</v>
      </c>
      <c r="C27" s="20" t="s">
        <v>101</v>
      </c>
      <c r="D27" s="46">
        <v>15422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15422</v>
      </c>
      <c r="O27" s="47">
        <f t="shared" si="1"/>
        <v>1.2243569387107018</v>
      </c>
      <c r="P27" s="9"/>
    </row>
    <row r="28" spans="1:16">
      <c r="A28" s="12"/>
      <c r="B28" s="25">
        <v>335.18</v>
      </c>
      <c r="C28" s="20" t="s">
        <v>102</v>
      </c>
      <c r="D28" s="46">
        <v>990968</v>
      </c>
      <c r="E28" s="46">
        <v>879565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1870533</v>
      </c>
      <c r="O28" s="47">
        <f t="shared" si="1"/>
        <v>148.50214353763099</v>
      </c>
      <c r="P28" s="9"/>
    </row>
    <row r="29" spans="1:16">
      <c r="A29" s="12"/>
      <c r="B29" s="25">
        <v>335.49</v>
      </c>
      <c r="C29" s="20" t="s">
        <v>32</v>
      </c>
      <c r="D29" s="46">
        <v>12460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12460</v>
      </c>
      <c r="O29" s="47">
        <f t="shared" si="1"/>
        <v>0.98920292156240075</v>
      </c>
      <c r="P29" s="9"/>
    </row>
    <row r="30" spans="1:16">
      <c r="A30" s="12"/>
      <c r="B30" s="25">
        <v>337.2</v>
      </c>
      <c r="C30" s="20" t="s">
        <v>33</v>
      </c>
      <c r="D30" s="46">
        <v>0</v>
      </c>
      <c r="E30" s="46">
        <v>9111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9111</v>
      </c>
      <c r="O30" s="47">
        <f t="shared" si="1"/>
        <v>0.72332486503651949</v>
      </c>
      <c r="P30" s="9"/>
    </row>
    <row r="31" spans="1:16">
      <c r="A31" s="12"/>
      <c r="B31" s="25">
        <v>338</v>
      </c>
      <c r="C31" s="20" t="s">
        <v>35</v>
      </c>
      <c r="D31" s="46">
        <v>38386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38386</v>
      </c>
      <c r="O31" s="47">
        <f t="shared" si="1"/>
        <v>3.0474753890123849</v>
      </c>
      <c r="P31" s="9"/>
    </row>
    <row r="32" spans="1:16" ht="15.75">
      <c r="A32" s="29" t="s">
        <v>40</v>
      </c>
      <c r="B32" s="30"/>
      <c r="C32" s="31"/>
      <c r="D32" s="32">
        <f t="shared" ref="D32:M32" si="6">SUM(D33:D43)</f>
        <v>1888472</v>
      </c>
      <c r="E32" s="32">
        <f t="shared" si="6"/>
        <v>0</v>
      </c>
      <c r="F32" s="32">
        <f t="shared" si="6"/>
        <v>0</v>
      </c>
      <c r="G32" s="32">
        <f t="shared" si="6"/>
        <v>0</v>
      </c>
      <c r="H32" s="32">
        <f t="shared" si="6"/>
        <v>0</v>
      </c>
      <c r="I32" s="32">
        <f t="shared" si="6"/>
        <v>2254638</v>
      </c>
      <c r="J32" s="32">
        <f t="shared" si="6"/>
        <v>0</v>
      </c>
      <c r="K32" s="32">
        <f t="shared" si="6"/>
        <v>0</v>
      </c>
      <c r="L32" s="32">
        <f t="shared" si="6"/>
        <v>0</v>
      </c>
      <c r="M32" s="32">
        <f t="shared" si="6"/>
        <v>0</v>
      </c>
      <c r="N32" s="32">
        <f t="shared" si="4"/>
        <v>4143110</v>
      </c>
      <c r="O32" s="45">
        <f t="shared" si="1"/>
        <v>328.92267386471894</v>
      </c>
      <c r="P32" s="10"/>
    </row>
    <row r="33" spans="1:16">
      <c r="A33" s="12"/>
      <c r="B33" s="25">
        <v>341.9</v>
      </c>
      <c r="C33" s="20" t="s">
        <v>103</v>
      </c>
      <c r="D33" s="46">
        <v>10342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3" si="7">SUM(D33:M33)</f>
        <v>10342</v>
      </c>
      <c r="O33" s="47">
        <f t="shared" si="1"/>
        <v>0.82105430295331849</v>
      </c>
      <c r="P33" s="9"/>
    </row>
    <row r="34" spans="1:16">
      <c r="A34" s="12"/>
      <c r="B34" s="25">
        <v>342.1</v>
      </c>
      <c r="C34" s="20" t="s">
        <v>44</v>
      </c>
      <c r="D34" s="46">
        <v>1170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1170</v>
      </c>
      <c r="O34" s="47">
        <f t="shared" si="1"/>
        <v>9.2886630676405207E-2</v>
      </c>
      <c r="P34" s="9"/>
    </row>
    <row r="35" spans="1:16">
      <c r="A35" s="12"/>
      <c r="B35" s="25">
        <v>342.5</v>
      </c>
      <c r="C35" s="20" t="s">
        <v>45</v>
      </c>
      <c r="D35" s="46">
        <v>113028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113028</v>
      </c>
      <c r="O35" s="47">
        <f t="shared" si="1"/>
        <v>8.9733248650365187</v>
      </c>
      <c r="P35" s="9"/>
    </row>
    <row r="36" spans="1:16">
      <c r="A36" s="12"/>
      <c r="B36" s="25">
        <v>342.6</v>
      </c>
      <c r="C36" s="20" t="s">
        <v>46</v>
      </c>
      <c r="D36" s="46">
        <v>357149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357149</v>
      </c>
      <c r="O36" s="47">
        <f t="shared" si="1"/>
        <v>28.354160050809782</v>
      </c>
      <c r="P36" s="9"/>
    </row>
    <row r="37" spans="1:16">
      <c r="A37" s="12"/>
      <c r="B37" s="25">
        <v>342.9</v>
      </c>
      <c r="C37" s="20" t="s">
        <v>47</v>
      </c>
      <c r="D37" s="46">
        <v>22000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22000</v>
      </c>
      <c r="O37" s="47">
        <f t="shared" ref="O37:O60" si="8">(N37/O$62)</f>
        <v>1.7465862178469356</v>
      </c>
      <c r="P37" s="9"/>
    </row>
    <row r="38" spans="1:16">
      <c r="A38" s="12"/>
      <c r="B38" s="25">
        <v>343.4</v>
      </c>
      <c r="C38" s="20" t="s">
        <v>48</v>
      </c>
      <c r="D38" s="46">
        <v>510531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510531</v>
      </c>
      <c r="O38" s="47">
        <f t="shared" si="8"/>
        <v>40.531200381073354</v>
      </c>
      <c r="P38" s="9"/>
    </row>
    <row r="39" spans="1:16">
      <c r="A39" s="12"/>
      <c r="B39" s="25">
        <v>347.1</v>
      </c>
      <c r="C39" s="20" t="s">
        <v>49</v>
      </c>
      <c r="D39" s="46">
        <v>2000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2000</v>
      </c>
      <c r="O39" s="47">
        <f t="shared" si="8"/>
        <v>0.15878056525881232</v>
      </c>
      <c r="P39" s="9"/>
    </row>
    <row r="40" spans="1:16">
      <c r="A40" s="12"/>
      <c r="B40" s="25">
        <v>347.2</v>
      </c>
      <c r="C40" s="20" t="s">
        <v>50</v>
      </c>
      <c r="D40" s="46">
        <v>605011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605011</v>
      </c>
      <c r="O40" s="47">
        <f t="shared" si="8"/>
        <v>48.03199428389965</v>
      </c>
      <c r="P40" s="9"/>
    </row>
    <row r="41" spans="1:16">
      <c r="A41" s="12"/>
      <c r="B41" s="25">
        <v>347.4</v>
      </c>
      <c r="C41" s="20" t="s">
        <v>51</v>
      </c>
      <c r="D41" s="46">
        <v>20649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20649</v>
      </c>
      <c r="O41" s="47">
        <f t="shared" si="8"/>
        <v>1.6393299460146078</v>
      </c>
      <c r="P41" s="9"/>
    </row>
    <row r="42" spans="1:16">
      <c r="A42" s="12"/>
      <c r="B42" s="25">
        <v>347.5</v>
      </c>
      <c r="C42" s="20" t="s">
        <v>52</v>
      </c>
      <c r="D42" s="46">
        <v>205032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205032</v>
      </c>
      <c r="O42" s="47">
        <f t="shared" si="8"/>
        <v>16.277548428072404</v>
      </c>
      <c r="P42" s="9"/>
    </row>
    <row r="43" spans="1:16">
      <c r="A43" s="12"/>
      <c r="B43" s="25">
        <v>347.9</v>
      </c>
      <c r="C43" s="20" t="s">
        <v>53</v>
      </c>
      <c r="D43" s="46">
        <v>41560</v>
      </c>
      <c r="E43" s="46">
        <v>0</v>
      </c>
      <c r="F43" s="46">
        <v>0</v>
      </c>
      <c r="G43" s="46">
        <v>0</v>
      </c>
      <c r="H43" s="46">
        <v>0</v>
      </c>
      <c r="I43" s="46">
        <v>2254638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2296198</v>
      </c>
      <c r="O43" s="47">
        <f t="shared" si="8"/>
        <v>182.29580819307716</v>
      </c>
      <c r="P43" s="9"/>
    </row>
    <row r="44" spans="1:16" ht="15.75">
      <c r="A44" s="29" t="s">
        <v>41</v>
      </c>
      <c r="B44" s="30"/>
      <c r="C44" s="31"/>
      <c r="D44" s="32">
        <f t="shared" ref="D44:M44" si="9">SUM(D45:D48)</f>
        <v>111972</v>
      </c>
      <c r="E44" s="32">
        <f t="shared" si="9"/>
        <v>0</v>
      </c>
      <c r="F44" s="32">
        <f t="shared" si="9"/>
        <v>0</v>
      </c>
      <c r="G44" s="32">
        <f t="shared" si="9"/>
        <v>0</v>
      </c>
      <c r="H44" s="32">
        <f t="shared" si="9"/>
        <v>0</v>
      </c>
      <c r="I44" s="32">
        <f t="shared" si="9"/>
        <v>0</v>
      </c>
      <c r="J44" s="32">
        <f t="shared" si="9"/>
        <v>0</v>
      </c>
      <c r="K44" s="32">
        <f t="shared" si="9"/>
        <v>0</v>
      </c>
      <c r="L44" s="32">
        <f t="shared" si="9"/>
        <v>0</v>
      </c>
      <c r="M44" s="32">
        <f t="shared" si="9"/>
        <v>0</v>
      </c>
      <c r="N44" s="32">
        <f t="shared" ref="N44:N50" si="10">SUM(D44:M44)</f>
        <v>111972</v>
      </c>
      <c r="O44" s="45">
        <f t="shared" si="8"/>
        <v>8.8894887265798666</v>
      </c>
      <c r="P44" s="10"/>
    </row>
    <row r="45" spans="1:16">
      <c r="A45" s="13"/>
      <c r="B45" s="39">
        <v>351.9</v>
      </c>
      <c r="C45" s="21" t="s">
        <v>104</v>
      </c>
      <c r="D45" s="46">
        <v>33590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33590</v>
      </c>
      <c r="O45" s="47">
        <f t="shared" si="8"/>
        <v>2.6667195935217531</v>
      </c>
      <c r="P45" s="9"/>
    </row>
    <row r="46" spans="1:16">
      <c r="A46" s="13"/>
      <c r="B46" s="39">
        <v>352</v>
      </c>
      <c r="C46" s="21" t="s">
        <v>56</v>
      </c>
      <c r="D46" s="46">
        <v>3252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3252</v>
      </c>
      <c r="O46" s="47">
        <f t="shared" si="8"/>
        <v>0.25817719911082881</v>
      </c>
      <c r="P46" s="9"/>
    </row>
    <row r="47" spans="1:16">
      <c r="A47" s="13"/>
      <c r="B47" s="39">
        <v>354</v>
      </c>
      <c r="C47" s="21" t="s">
        <v>57</v>
      </c>
      <c r="D47" s="46">
        <v>45295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45295</v>
      </c>
      <c r="O47" s="47">
        <f t="shared" si="8"/>
        <v>3.595982851698952</v>
      </c>
      <c r="P47" s="9"/>
    </row>
    <row r="48" spans="1:16">
      <c r="A48" s="13"/>
      <c r="B48" s="39">
        <v>359</v>
      </c>
      <c r="C48" s="21" t="s">
        <v>58</v>
      </c>
      <c r="D48" s="46">
        <v>29835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29835</v>
      </c>
      <c r="O48" s="47">
        <f t="shared" si="8"/>
        <v>2.3686090822483328</v>
      </c>
      <c r="P48" s="9"/>
    </row>
    <row r="49" spans="1:119" ht="15.75">
      <c r="A49" s="29" t="s">
        <v>3</v>
      </c>
      <c r="B49" s="30"/>
      <c r="C49" s="31"/>
      <c r="D49" s="32">
        <f t="shared" ref="D49:M49" si="11">SUM(D50:D57)</f>
        <v>652011</v>
      </c>
      <c r="E49" s="32">
        <f t="shared" si="11"/>
        <v>10939</v>
      </c>
      <c r="F49" s="32">
        <f t="shared" si="11"/>
        <v>0</v>
      </c>
      <c r="G49" s="32">
        <f t="shared" si="11"/>
        <v>252479</v>
      </c>
      <c r="H49" s="32">
        <f t="shared" si="11"/>
        <v>0</v>
      </c>
      <c r="I49" s="32">
        <f t="shared" si="11"/>
        <v>-248552</v>
      </c>
      <c r="J49" s="32">
        <f t="shared" si="11"/>
        <v>0</v>
      </c>
      <c r="K49" s="32">
        <f t="shared" si="11"/>
        <v>4967316</v>
      </c>
      <c r="L49" s="32">
        <f t="shared" si="11"/>
        <v>6213</v>
      </c>
      <c r="M49" s="32">
        <f t="shared" si="11"/>
        <v>0</v>
      </c>
      <c r="N49" s="32">
        <f t="shared" si="10"/>
        <v>5640406</v>
      </c>
      <c r="O49" s="45">
        <f t="shared" si="8"/>
        <v>447.79342648459829</v>
      </c>
      <c r="P49" s="10"/>
    </row>
    <row r="50" spans="1:119">
      <c r="A50" s="12"/>
      <c r="B50" s="25">
        <v>361.1</v>
      </c>
      <c r="C50" s="20" t="s">
        <v>60</v>
      </c>
      <c r="D50" s="46">
        <v>221354</v>
      </c>
      <c r="E50" s="46">
        <v>10939</v>
      </c>
      <c r="F50" s="46">
        <v>0</v>
      </c>
      <c r="G50" s="46">
        <v>252479</v>
      </c>
      <c r="H50" s="46">
        <v>0</v>
      </c>
      <c r="I50" s="46">
        <v>13874</v>
      </c>
      <c r="J50" s="46">
        <v>0</v>
      </c>
      <c r="K50" s="46">
        <v>0</v>
      </c>
      <c r="L50" s="46">
        <v>6213</v>
      </c>
      <c r="M50" s="46">
        <v>0</v>
      </c>
      <c r="N50" s="46">
        <f t="shared" si="10"/>
        <v>504859</v>
      </c>
      <c r="O50" s="47">
        <f t="shared" si="8"/>
        <v>40.080898697999366</v>
      </c>
      <c r="P50" s="9"/>
    </row>
    <row r="51" spans="1:119">
      <c r="A51" s="12"/>
      <c r="B51" s="25">
        <v>361.2</v>
      </c>
      <c r="C51" s="20" t="s">
        <v>82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1003704</v>
      </c>
      <c r="L51" s="46">
        <v>0</v>
      </c>
      <c r="M51" s="46">
        <v>0</v>
      </c>
      <c r="N51" s="46">
        <f t="shared" ref="N51:N57" si="12">SUM(D51:M51)</f>
        <v>1003704</v>
      </c>
      <c r="O51" s="47">
        <f t="shared" si="8"/>
        <v>79.684344236265474</v>
      </c>
      <c r="P51" s="9"/>
    </row>
    <row r="52" spans="1:119">
      <c r="A52" s="12"/>
      <c r="B52" s="25">
        <v>361.3</v>
      </c>
      <c r="C52" s="20" t="s">
        <v>61</v>
      </c>
      <c r="D52" s="46">
        <v>-108545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2049428</v>
      </c>
      <c r="L52" s="46">
        <v>0</v>
      </c>
      <c r="M52" s="46">
        <v>0</v>
      </c>
      <c r="N52" s="46">
        <f t="shared" si="12"/>
        <v>1940883</v>
      </c>
      <c r="O52" s="47">
        <f t="shared" si="8"/>
        <v>154.08724992060971</v>
      </c>
      <c r="P52" s="9"/>
    </row>
    <row r="53" spans="1:119">
      <c r="A53" s="12"/>
      <c r="B53" s="25">
        <v>362</v>
      </c>
      <c r="C53" s="20" t="s">
        <v>62</v>
      </c>
      <c r="D53" s="46">
        <v>134122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134122</v>
      </c>
      <c r="O53" s="47">
        <f t="shared" si="8"/>
        <v>10.647983486821213</v>
      </c>
      <c r="P53" s="9"/>
    </row>
    <row r="54" spans="1:119">
      <c r="A54" s="12"/>
      <c r="B54" s="25">
        <v>365</v>
      </c>
      <c r="C54" s="20" t="s">
        <v>105</v>
      </c>
      <c r="D54" s="46">
        <v>43977</v>
      </c>
      <c r="E54" s="46">
        <v>0</v>
      </c>
      <c r="F54" s="46">
        <v>0</v>
      </c>
      <c r="G54" s="46">
        <v>0</v>
      </c>
      <c r="H54" s="46">
        <v>0</v>
      </c>
      <c r="I54" s="46">
        <v>-262426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-218449</v>
      </c>
      <c r="O54" s="47">
        <f t="shared" si="8"/>
        <v>-17.342727850111146</v>
      </c>
      <c r="P54" s="9"/>
    </row>
    <row r="55" spans="1:119">
      <c r="A55" s="12"/>
      <c r="B55" s="25">
        <v>366</v>
      </c>
      <c r="C55" s="20" t="s">
        <v>65</v>
      </c>
      <c r="D55" s="46">
        <v>23423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23423</v>
      </c>
      <c r="O55" s="47">
        <f t="shared" si="8"/>
        <v>1.8595585900285805</v>
      </c>
      <c r="P55" s="9"/>
    </row>
    <row r="56" spans="1:119">
      <c r="A56" s="12"/>
      <c r="B56" s="25">
        <v>368</v>
      </c>
      <c r="C56" s="20" t="s">
        <v>66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1914184</v>
      </c>
      <c r="L56" s="46">
        <v>0</v>
      </c>
      <c r="M56" s="46">
        <v>0</v>
      </c>
      <c r="N56" s="46">
        <f t="shared" si="12"/>
        <v>1914184</v>
      </c>
      <c r="O56" s="47">
        <f t="shared" si="8"/>
        <v>151.96760876468721</v>
      </c>
      <c r="P56" s="9"/>
    </row>
    <row r="57" spans="1:119">
      <c r="A57" s="12"/>
      <c r="B57" s="25">
        <v>369.9</v>
      </c>
      <c r="C57" s="20" t="s">
        <v>67</v>
      </c>
      <c r="D57" s="46">
        <v>337680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337680</v>
      </c>
      <c r="O57" s="47">
        <f t="shared" si="8"/>
        <v>26.808510638297872</v>
      </c>
      <c r="P57" s="9"/>
    </row>
    <row r="58" spans="1:119" ht="15.75">
      <c r="A58" s="29" t="s">
        <v>42</v>
      </c>
      <c r="B58" s="30"/>
      <c r="C58" s="31"/>
      <c r="D58" s="32">
        <f t="shared" ref="D58:M58" si="13">SUM(D59:D59)</f>
        <v>0</v>
      </c>
      <c r="E58" s="32">
        <f t="shared" si="13"/>
        <v>50000</v>
      </c>
      <c r="F58" s="32">
        <f t="shared" si="13"/>
        <v>0</v>
      </c>
      <c r="G58" s="32">
        <f t="shared" si="13"/>
        <v>4913307</v>
      </c>
      <c r="H58" s="32">
        <f t="shared" si="13"/>
        <v>0</v>
      </c>
      <c r="I58" s="32">
        <f t="shared" si="13"/>
        <v>0</v>
      </c>
      <c r="J58" s="32">
        <f t="shared" si="13"/>
        <v>0</v>
      </c>
      <c r="K58" s="32">
        <f t="shared" si="13"/>
        <v>0</v>
      </c>
      <c r="L58" s="32">
        <f t="shared" si="13"/>
        <v>0</v>
      </c>
      <c r="M58" s="32">
        <f t="shared" si="13"/>
        <v>0</v>
      </c>
      <c r="N58" s="32">
        <f>SUM(D58:M58)</f>
        <v>4963307</v>
      </c>
      <c r="O58" s="45">
        <f t="shared" si="8"/>
        <v>394.03834550650998</v>
      </c>
      <c r="P58" s="9"/>
    </row>
    <row r="59" spans="1:119" ht="15.75" thickBot="1">
      <c r="A59" s="12"/>
      <c r="B59" s="25">
        <v>381</v>
      </c>
      <c r="C59" s="20" t="s">
        <v>68</v>
      </c>
      <c r="D59" s="46">
        <v>0</v>
      </c>
      <c r="E59" s="46">
        <v>50000</v>
      </c>
      <c r="F59" s="46">
        <v>0</v>
      </c>
      <c r="G59" s="46">
        <v>4913307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4963307</v>
      </c>
      <c r="O59" s="47">
        <f t="shared" si="8"/>
        <v>394.03834550650998</v>
      </c>
      <c r="P59" s="9"/>
    </row>
    <row r="60" spans="1:119" ht="16.5" thickBot="1">
      <c r="A60" s="14" t="s">
        <v>54</v>
      </c>
      <c r="B60" s="23"/>
      <c r="C60" s="22"/>
      <c r="D60" s="15">
        <f t="shared" ref="D60:M60" si="14">SUM(D5,D16,D23,D32,D44,D49,D58)</f>
        <v>24642535</v>
      </c>
      <c r="E60" s="15">
        <f t="shared" si="14"/>
        <v>1258215</v>
      </c>
      <c r="F60" s="15">
        <f t="shared" si="14"/>
        <v>0</v>
      </c>
      <c r="G60" s="15">
        <f t="shared" si="14"/>
        <v>5165786</v>
      </c>
      <c r="H60" s="15">
        <f t="shared" si="14"/>
        <v>0</v>
      </c>
      <c r="I60" s="15">
        <f t="shared" si="14"/>
        <v>2006086</v>
      </c>
      <c r="J60" s="15">
        <f t="shared" si="14"/>
        <v>0</v>
      </c>
      <c r="K60" s="15">
        <f t="shared" si="14"/>
        <v>4967316</v>
      </c>
      <c r="L60" s="15">
        <f t="shared" si="14"/>
        <v>6213</v>
      </c>
      <c r="M60" s="15">
        <f t="shared" si="14"/>
        <v>0</v>
      </c>
      <c r="N60" s="15">
        <f>SUM(D60:M60)</f>
        <v>38046151</v>
      </c>
      <c r="O60" s="38">
        <f t="shared" si="8"/>
        <v>3020.494680851064</v>
      </c>
      <c r="P60" s="6"/>
      <c r="Q60" s="2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</row>
    <row r="61" spans="1:119">
      <c r="A61" s="16"/>
      <c r="B61" s="18"/>
      <c r="C61" s="18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9"/>
    </row>
    <row r="62" spans="1:119">
      <c r="A62" s="40"/>
      <c r="B62" s="41"/>
      <c r="C62" s="41"/>
      <c r="D62" s="42"/>
      <c r="E62" s="42"/>
      <c r="F62" s="42"/>
      <c r="G62" s="42"/>
      <c r="H62" s="42"/>
      <c r="I62" s="42"/>
      <c r="J62" s="42"/>
      <c r="K62" s="42"/>
      <c r="L62" s="48" t="s">
        <v>118</v>
      </c>
      <c r="M62" s="48"/>
      <c r="N62" s="48"/>
      <c r="O62" s="43">
        <v>12596</v>
      </c>
    </row>
    <row r="63" spans="1:119">
      <c r="A63" s="49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1"/>
    </row>
    <row r="64" spans="1:119" ht="15.75" customHeight="1" thickBot="1">
      <c r="A64" s="52" t="s">
        <v>87</v>
      </c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4"/>
    </row>
  </sheetData>
  <mergeCells count="10">
    <mergeCell ref="L62:N62"/>
    <mergeCell ref="A63:O63"/>
    <mergeCell ref="A64:O6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69</v>
      </c>
      <c r="B3" s="62"/>
      <c r="C3" s="63"/>
      <c r="D3" s="67" t="s">
        <v>36</v>
      </c>
      <c r="E3" s="68"/>
      <c r="F3" s="68"/>
      <c r="G3" s="68"/>
      <c r="H3" s="69"/>
      <c r="I3" s="67" t="s">
        <v>37</v>
      </c>
      <c r="J3" s="69"/>
      <c r="K3" s="67" t="s">
        <v>39</v>
      </c>
      <c r="L3" s="69"/>
      <c r="M3" s="36"/>
      <c r="N3" s="37"/>
      <c r="O3" s="70" t="s">
        <v>74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70</v>
      </c>
      <c r="F4" s="34" t="s">
        <v>71</v>
      </c>
      <c r="G4" s="34" t="s">
        <v>72</v>
      </c>
      <c r="H4" s="34" t="s">
        <v>5</v>
      </c>
      <c r="I4" s="34" t="s">
        <v>6</v>
      </c>
      <c r="J4" s="35" t="s">
        <v>73</v>
      </c>
      <c r="K4" s="35" t="s">
        <v>7</v>
      </c>
      <c r="L4" s="35" t="s">
        <v>8</v>
      </c>
      <c r="M4" s="35" t="s">
        <v>9</v>
      </c>
      <c r="N4" s="35" t="s">
        <v>38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16080472</v>
      </c>
      <c r="E5" s="27">
        <f t="shared" si="0"/>
        <v>309138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16389610</v>
      </c>
      <c r="O5" s="33">
        <f t="shared" ref="O5:O36" si="1">(N5/O$63)</f>
        <v>1303.4523620168602</v>
      </c>
      <c r="P5" s="6"/>
    </row>
    <row r="6" spans="1:133">
      <c r="A6" s="12"/>
      <c r="B6" s="25">
        <v>311</v>
      </c>
      <c r="C6" s="20" t="s">
        <v>2</v>
      </c>
      <c r="D6" s="46">
        <v>13091985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13091985</v>
      </c>
      <c r="O6" s="47">
        <f t="shared" si="1"/>
        <v>1041.1949260378558</v>
      </c>
      <c r="P6" s="9"/>
    </row>
    <row r="7" spans="1:133">
      <c r="A7" s="12"/>
      <c r="B7" s="25">
        <v>312.10000000000002</v>
      </c>
      <c r="C7" s="20" t="s">
        <v>10</v>
      </c>
      <c r="D7" s="46">
        <v>208720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208720</v>
      </c>
      <c r="O7" s="47">
        <f t="shared" si="1"/>
        <v>16.59933195482742</v>
      </c>
      <c r="P7" s="9"/>
    </row>
    <row r="8" spans="1:133">
      <c r="A8" s="12"/>
      <c r="B8" s="25">
        <v>312.41000000000003</v>
      </c>
      <c r="C8" s="20" t="s">
        <v>11</v>
      </c>
      <c r="D8" s="46">
        <v>96980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96980</v>
      </c>
      <c r="O8" s="47">
        <f t="shared" si="1"/>
        <v>7.7127405757913152</v>
      </c>
      <c r="P8" s="9"/>
    </row>
    <row r="9" spans="1:133">
      <c r="A9" s="12"/>
      <c r="B9" s="25">
        <v>312.51</v>
      </c>
      <c r="C9" s="20" t="s">
        <v>76</v>
      </c>
      <c r="D9" s="46">
        <v>0</v>
      </c>
      <c r="E9" s="46">
        <v>191591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191591</v>
      </c>
      <c r="O9" s="47">
        <f t="shared" si="1"/>
        <v>15.237076507078097</v>
      </c>
      <c r="P9" s="9"/>
    </row>
    <row r="10" spans="1:133">
      <c r="A10" s="12"/>
      <c r="B10" s="25">
        <v>312.52</v>
      </c>
      <c r="C10" s="20" t="s">
        <v>97</v>
      </c>
      <c r="D10" s="46">
        <v>0</v>
      </c>
      <c r="E10" s="46">
        <v>117547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117547</v>
      </c>
      <c r="O10" s="47">
        <f t="shared" si="1"/>
        <v>9.3484173691744878</v>
      </c>
      <c r="P10" s="9"/>
    </row>
    <row r="11" spans="1:133">
      <c r="A11" s="12"/>
      <c r="B11" s="25">
        <v>314.10000000000002</v>
      </c>
      <c r="C11" s="20" t="s">
        <v>12</v>
      </c>
      <c r="D11" s="46">
        <v>1289385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1289385</v>
      </c>
      <c r="O11" s="47">
        <f t="shared" si="1"/>
        <v>102.54374105296644</v>
      </c>
      <c r="P11" s="9"/>
    </row>
    <row r="12" spans="1:133">
      <c r="A12" s="12"/>
      <c r="B12" s="25">
        <v>314.3</v>
      </c>
      <c r="C12" s="20" t="s">
        <v>13</v>
      </c>
      <c r="D12" s="46">
        <v>396553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396553</v>
      </c>
      <c r="O12" s="47">
        <f t="shared" si="1"/>
        <v>31.537537776363926</v>
      </c>
      <c r="P12" s="9"/>
    </row>
    <row r="13" spans="1:133">
      <c r="A13" s="12"/>
      <c r="B13" s="25">
        <v>314.39999999999998</v>
      </c>
      <c r="C13" s="20" t="s">
        <v>15</v>
      </c>
      <c r="D13" s="46">
        <v>84829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84829</v>
      </c>
      <c r="O13" s="47">
        <f t="shared" si="1"/>
        <v>6.7463814219818676</v>
      </c>
      <c r="P13" s="9"/>
    </row>
    <row r="14" spans="1:133">
      <c r="A14" s="12"/>
      <c r="B14" s="25">
        <v>315</v>
      </c>
      <c r="C14" s="20" t="s">
        <v>98</v>
      </c>
      <c r="D14" s="46">
        <v>642912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642912</v>
      </c>
      <c r="O14" s="47">
        <f t="shared" si="1"/>
        <v>51.130268808652772</v>
      </c>
      <c r="P14" s="9"/>
    </row>
    <row r="15" spans="1:133">
      <c r="A15" s="12"/>
      <c r="B15" s="25">
        <v>316</v>
      </c>
      <c r="C15" s="20" t="s">
        <v>99</v>
      </c>
      <c r="D15" s="46">
        <v>269108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269108</v>
      </c>
      <c r="O15" s="47">
        <f t="shared" si="1"/>
        <v>21.401940512167965</v>
      </c>
      <c r="P15" s="9"/>
    </row>
    <row r="16" spans="1:133" ht="15.75">
      <c r="A16" s="29" t="s">
        <v>17</v>
      </c>
      <c r="B16" s="30"/>
      <c r="C16" s="31"/>
      <c r="D16" s="32">
        <f t="shared" ref="D16:M16" si="3">SUM(D17:D22)</f>
        <v>2142673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32" si="4">SUM(D16:M16)</f>
        <v>2142673</v>
      </c>
      <c r="O16" s="45">
        <f t="shared" si="1"/>
        <v>170.40504215046923</v>
      </c>
      <c r="P16" s="10"/>
    </row>
    <row r="17" spans="1:16">
      <c r="A17" s="12"/>
      <c r="B17" s="25">
        <v>322</v>
      </c>
      <c r="C17" s="20" t="s">
        <v>0</v>
      </c>
      <c r="D17" s="46">
        <v>720202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720202</v>
      </c>
      <c r="O17" s="47">
        <f t="shared" si="1"/>
        <v>57.277079688245585</v>
      </c>
      <c r="P17" s="9"/>
    </row>
    <row r="18" spans="1:16">
      <c r="A18" s="12"/>
      <c r="B18" s="25">
        <v>323.10000000000002</v>
      </c>
      <c r="C18" s="20" t="s">
        <v>18</v>
      </c>
      <c r="D18" s="46">
        <v>930408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930408</v>
      </c>
      <c r="O18" s="47">
        <f t="shared" si="1"/>
        <v>73.994592015269603</v>
      </c>
      <c r="P18" s="9"/>
    </row>
    <row r="19" spans="1:16">
      <c r="A19" s="12"/>
      <c r="B19" s="25">
        <v>323.3</v>
      </c>
      <c r="C19" s="20" t="s">
        <v>19</v>
      </c>
      <c r="D19" s="46">
        <v>335514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335514</v>
      </c>
      <c r="O19" s="47">
        <f t="shared" si="1"/>
        <v>26.683155718148562</v>
      </c>
      <c r="P19" s="9"/>
    </row>
    <row r="20" spans="1:16">
      <c r="A20" s="12"/>
      <c r="B20" s="25">
        <v>323.39999999999998</v>
      </c>
      <c r="C20" s="20" t="s">
        <v>20</v>
      </c>
      <c r="D20" s="46">
        <v>41075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41075</v>
      </c>
      <c r="O20" s="47">
        <f t="shared" si="1"/>
        <v>3.2666613647208527</v>
      </c>
      <c r="P20" s="9"/>
    </row>
    <row r="21" spans="1:16">
      <c r="A21" s="12"/>
      <c r="B21" s="25">
        <v>325.10000000000002</v>
      </c>
      <c r="C21" s="20" t="s">
        <v>22</v>
      </c>
      <c r="D21" s="46">
        <v>496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496</v>
      </c>
      <c r="O21" s="47">
        <f t="shared" si="1"/>
        <v>3.9446476857006522E-2</v>
      </c>
      <c r="P21" s="9"/>
    </row>
    <row r="22" spans="1:16">
      <c r="A22" s="12"/>
      <c r="B22" s="25">
        <v>329</v>
      </c>
      <c r="C22" s="20" t="s">
        <v>23</v>
      </c>
      <c r="D22" s="46">
        <v>114978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114978</v>
      </c>
      <c r="O22" s="47">
        <f t="shared" si="1"/>
        <v>9.144106887227613</v>
      </c>
      <c r="P22" s="9"/>
    </row>
    <row r="23" spans="1:16" ht="15.75">
      <c r="A23" s="29" t="s">
        <v>24</v>
      </c>
      <c r="B23" s="30"/>
      <c r="C23" s="31"/>
      <c r="D23" s="32">
        <f t="shared" ref="D23:M23" si="5">SUM(D24:D31)</f>
        <v>1459579</v>
      </c>
      <c r="E23" s="32">
        <f t="shared" si="5"/>
        <v>649092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 t="shared" si="4"/>
        <v>2108671</v>
      </c>
      <c r="O23" s="45">
        <f t="shared" si="1"/>
        <v>167.70089072689677</v>
      </c>
      <c r="P23" s="10"/>
    </row>
    <row r="24" spans="1:16">
      <c r="A24" s="12"/>
      <c r="B24" s="25">
        <v>331.9</v>
      </c>
      <c r="C24" s="20" t="s">
        <v>26</v>
      </c>
      <c r="D24" s="46">
        <v>8532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8532</v>
      </c>
      <c r="O24" s="47">
        <f t="shared" si="1"/>
        <v>0.67854302529028154</v>
      </c>
      <c r="P24" s="9"/>
    </row>
    <row r="25" spans="1:16">
      <c r="A25" s="12"/>
      <c r="B25" s="25">
        <v>334.7</v>
      </c>
      <c r="C25" s="20" t="s">
        <v>28</v>
      </c>
      <c r="D25" s="46">
        <v>21137</v>
      </c>
      <c r="E25" s="46">
        <v>77500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98637</v>
      </c>
      <c r="O25" s="47">
        <f t="shared" si="1"/>
        <v>7.8445204390011138</v>
      </c>
      <c r="P25" s="9"/>
    </row>
    <row r="26" spans="1:16">
      <c r="A26" s="12"/>
      <c r="B26" s="25">
        <v>335.12</v>
      </c>
      <c r="C26" s="20" t="s">
        <v>100</v>
      </c>
      <c r="D26" s="46">
        <v>386278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386278</v>
      </c>
      <c r="O26" s="47">
        <f t="shared" si="1"/>
        <v>30.720375377763638</v>
      </c>
      <c r="P26" s="9"/>
    </row>
    <row r="27" spans="1:16">
      <c r="A27" s="12"/>
      <c r="B27" s="25">
        <v>335.15</v>
      </c>
      <c r="C27" s="20" t="s">
        <v>101</v>
      </c>
      <c r="D27" s="46">
        <v>11116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11116</v>
      </c>
      <c r="O27" s="47">
        <f t="shared" si="1"/>
        <v>0.88404644504533159</v>
      </c>
      <c r="P27" s="9"/>
    </row>
    <row r="28" spans="1:16">
      <c r="A28" s="12"/>
      <c r="B28" s="25">
        <v>335.18</v>
      </c>
      <c r="C28" s="20" t="s">
        <v>102</v>
      </c>
      <c r="D28" s="46">
        <v>962149</v>
      </c>
      <c r="E28" s="46">
        <v>552600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1514749</v>
      </c>
      <c r="O28" s="47">
        <f t="shared" si="1"/>
        <v>120.46675679974551</v>
      </c>
      <c r="P28" s="9"/>
    </row>
    <row r="29" spans="1:16">
      <c r="A29" s="12"/>
      <c r="B29" s="25">
        <v>335.49</v>
      </c>
      <c r="C29" s="20" t="s">
        <v>32</v>
      </c>
      <c r="D29" s="46">
        <v>12347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12347</v>
      </c>
      <c r="O29" s="47">
        <f t="shared" si="1"/>
        <v>0.9819468745029426</v>
      </c>
      <c r="P29" s="9"/>
    </row>
    <row r="30" spans="1:16">
      <c r="A30" s="12"/>
      <c r="B30" s="25">
        <v>337.2</v>
      </c>
      <c r="C30" s="20" t="s">
        <v>33</v>
      </c>
      <c r="D30" s="46">
        <v>0</v>
      </c>
      <c r="E30" s="46">
        <v>18992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18992</v>
      </c>
      <c r="O30" s="47">
        <f t="shared" si="1"/>
        <v>1.5104183235247335</v>
      </c>
      <c r="P30" s="9"/>
    </row>
    <row r="31" spans="1:16">
      <c r="A31" s="12"/>
      <c r="B31" s="25">
        <v>338</v>
      </c>
      <c r="C31" s="20" t="s">
        <v>35</v>
      </c>
      <c r="D31" s="46">
        <v>58020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58020</v>
      </c>
      <c r="O31" s="47">
        <f t="shared" si="1"/>
        <v>4.6142834420232228</v>
      </c>
      <c r="P31" s="9"/>
    </row>
    <row r="32" spans="1:16" ht="15.75">
      <c r="A32" s="29" t="s">
        <v>40</v>
      </c>
      <c r="B32" s="30"/>
      <c r="C32" s="31"/>
      <c r="D32" s="32">
        <f t="shared" ref="D32:M32" si="6">SUM(D33:D43)</f>
        <v>2022957</v>
      </c>
      <c r="E32" s="32">
        <f t="shared" si="6"/>
        <v>0</v>
      </c>
      <c r="F32" s="32">
        <f t="shared" si="6"/>
        <v>0</v>
      </c>
      <c r="G32" s="32">
        <f t="shared" si="6"/>
        <v>0</v>
      </c>
      <c r="H32" s="32">
        <f t="shared" si="6"/>
        <v>0</v>
      </c>
      <c r="I32" s="32">
        <f t="shared" si="6"/>
        <v>2946432</v>
      </c>
      <c r="J32" s="32">
        <f t="shared" si="6"/>
        <v>0</v>
      </c>
      <c r="K32" s="32">
        <f t="shared" si="6"/>
        <v>0</v>
      </c>
      <c r="L32" s="32">
        <f t="shared" si="6"/>
        <v>0</v>
      </c>
      <c r="M32" s="32">
        <f t="shared" si="6"/>
        <v>0</v>
      </c>
      <c r="N32" s="32">
        <f t="shared" si="4"/>
        <v>4969389</v>
      </c>
      <c r="O32" s="45">
        <f t="shared" si="1"/>
        <v>395.21146810879594</v>
      </c>
      <c r="P32" s="10"/>
    </row>
    <row r="33" spans="1:16">
      <c r="A33" s="12"/>
      <c r="B33" s="25">
        <v>341.9</v>
      </c>
      <c r="C33" s="20" t="s">
        <v>103</v>
      </c>
      <c r="D33" s="46">
        <v>13866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3" si="7">SUM(D33:M33)</f>
        <v>13866</v>
      </c>
      <c r="O33" s="47">
        <f t="shared" si="1"/>
        <v>1.102751709877525</v>
      </c>
      <c r="P33" s="9"/>
    </row>
    <row r="34" spans="1:16">
      <c r="A34" s="12"/>
      <c r="B34" s="25">
        <v>342.1</v>
      </c>
      <c r="C34" s="20" t="s">
        <v>44</v>
      </c>
      <c r="D34" s="46">
        <v>773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773</v>
      </c>
      <c r="O34" s="47">
        <f t="shared" si="1"/>
        <v>6.1476061714649276E-2</v>
      </c>
      <c r="P34" s="9"/>
    </row>
    <row r="35" spans="1:16">
      <c r="A35" s="12"/>
      <c r="B35" s="25">
        <v>342.5</v>
      </c>
      <c r="C35" s="20" t="s">
        <v>45</v>
      </c>
      <c r="D35" s="46">
        <v>63679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63679</v>
      </c>
      <c r="O35" s="47">
        <f t="shared" si="1"/>
        <v>5.0643391124542712</v>
      </c>
      <c r="P35" s="9"/>
    </row>
    <row r="36" spans="1:16">
      <c r="A36" s="12"/>
      <c r="B36" s="25">
        <v>342.6</v>
      </c>
      <c r="C36" s="20" t="s">
        <v>46</v>
      </c>
      <c r="D36" s="46">
        <v>357647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357647</v>
      </c>
      <c r="O36" s="47">
        <f t="shared" si="1"/>
        <v>28.443375218705263</v>
      </c>
      <c r="P36" s="9"/>
    </row>
    <row r="37" spans="1:16">
      <c r="A37" s="12"/>
      <c r="B37" s="25">
        <v>342.9</v>
      </c>
      <c r="C37" s="20" t="s">
        <v>47</v>
      </c>
      <c r="D37" s="46">
        <v>22200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22200</v>
      </c>
      <c r="O37" s="47">
        <f t="shared" ref="O37:O61" si="8">(N37/O$63)</f>
        <v>1.7655479560998886</v>
      </c>
      <c r="P37" s="9"/>
    </row>
    <row r="38" spans="1:16">
      <c r="A38" s="12"/>
      <c r="B38" s="25">
        <v>343.4</v>
      </c>
      <c r="C38" s="20" t="s">
        <v>48</v>
      </c>
      <c r="D38" s="46">
        <v>547100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547100</v>
      </c>
      <c r="O38" s="47">
        <f t="shared" si="8"/>
        <v>43.510418323524732</v>
      </c>
      <c r="P38" s="9"/>
    </row>
    <row r="39" spans="1:16">
      <c r="A39" s="12"/>
      <c r="B39" s="25">
        <v>347.1</v>
      </c>
      <c r="C39" s="20" t="s">
        <v>49</v>
      </c>
      <c r="D39" s="46">
        <v>1480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1480</v>
      </c>
      <c r="O39" s="47">
        <f t="shared" si="8"/>
        <v>0.11770319707332591</v>
      </c>
      <c r="P39" s="9"/>
    </row>
    <row r="40" spans="1:16">
      <c r="A40" s="12"/>
      <c r="B40" s="25">
        <v>347.2</v>
      </c>
      <c r="C40" s="20" t="s">
        <v>50</v>
      </c>
      <c r="D40" s="46">
        <v>705081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705081</v>
      </c>
      <c r="O40" s="47">
        <f t="shared" si="8"/>
        <v>56.07451884841737</v>
      </c>
      <c r="P40" s="9"/>
    </row>
    <row r="41" spans="1:16">
      <c r="A41" s="12"/>
      <c r="B41" s="25">
        <v>347.4</v>
      </c>
      <c r="C41" s="20" t="s">
        <v>51</v>
      </c>
      <c r="D41" s="46">
        <v>28269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28269</v>
      </c>
      <c r="O41" s="47">
        <f t="shared" si="8"/>
        <v>2.2482105932877365</v>
      </c>
      <c r="P41" s="9"/>
    </row>
    <row r="42" spans="1:16">
      <c r="A42" s="12"/>
      <c r="B42" s="25">
        <v>347.5</v>
      </c>
      <c r="C42" s="20" t="s">
        <v>52</v>
      </c>
      <c r="D42" s="46">
        <v>252694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252694</v>
      </c>
      <c r="O42" s="47">
        <f t="shared" si="8"/>
        <v>20.096548433275011</v>
      </c>
      <c r="P42" s="9"/>
    </row>
    <row r="43" spans="1:16">
      <c r="A43" s="12"/>
      <c r="B43" s="25">
        <v>347.9</v>
      </c>
      <c r="C43" s="20" t="s">
        <v>53</v>
      </c>
      <c r="D43" s="46">
        <v>30168</v>
      </c>
      <c r="E43" s="46">
        <v>0</v>
      </c>
      <c r="F43" s="46">
        <v>0</v>
      </c>
      <c r="G43" s="46">
        <v>0</v>
      </c>
      <c r="H43" s="46">
        <v>0</v>
      </c>
      <c r="I43" s="46">
        <v>2946432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2976600</v>
      </c>
      <c r="O43" s="47">
        <f t="shared" si="8"/>
        <v>236.72657865436616</v>
      </c>
      <c r="P43" s="9"/>
    </row>
    <row r="44" spans="1:16" ht="15.75">
      <c r="A44" s="29" t="s">
        <v>41</v>
      </c>
      <c r="B44" s="30"/>
      <c r="C44" s="31"/>
      <c r="D44" s="32">
        <f t="shared" ref="D44:M44" si="9">SUM(D45:D48)</f>
        <v>191790</v>
      </c>
      <c r="E44" s="32">
        <f t="shared" si="9"/>
        <v>0</v>
      </c>
      <c r="F44" s="32">
        <f t="shared" si="9"/>
        <v>0</v>
      </c>
      <c r="G44" s="32">
        <f t="shared" si="9"/>
        <v>0</v>
      </c>
      <c r="H44" s="32">
        <f t="shared" si="9"/>
        <v>0</v>
      </c>
      <c r="I44" s="32">
        <f t="shared" si="9"/>
        <v>0</v>
      </c>
      <c r="J44" s="32">
        <f t="shared" si="9"/>
        <v>0</v>
      </c>
      <c r="K44" s="32">
        <f t="shared" si="9"/>
        <v>0</v>
      </c>
      <c r="L44" s="32">
        <f t="shared" si="9"/>
        <v>0</v>
      </c>
      <c r="M44" s="32">
        <f t="shared" si="9"/>
        <v>0</v>
      </c>
      <c r="N44" s="32">
        <f t="shared" ref="N44:N50" si="10">SUM(D44:M44)</f>
        <v>191790</v>
      </c>
      <c r="O44" s="45">
        <f t="shared" si="8"/>
        <v>15.252902815333227</v>
      </c>
      <c r="P44" s="10"/>
    </row>
    <row r="45" spans="1:16">
      <c r="A45" s="13"/>
      <c r="B45" s="39">
        <v>351.9</v>
      </c>
      <c r="C45" s="21" t="s">
        <v>104</v>
      </c>
      <c r="D45" s="46">
        <v>42144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42144</v>
      </c>
      <c r="O45" s="47">
        <f t="shared" si="8"/>
        <v>3.3516780658501668</v>
      </c>
      <c r="P45" s="9"/>
    </row>
    <row r="46" spans="1:16">
      <c r="A46" s="13"/>
      <c r="B46" s="39">
        <v>352</v>
      </c>
      <c r="C46" s="21" t="s">
        <v>56</v>
      </c>
      <c r="D46" s="46">
        <v>4513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4513</v>
      </c>
      <c r="O46" s="47">
        <f t="shared" si="8"/>
        <v>0.35891522188643232</v>
      </c>
      <c r="P46" s="9"/>
    </row>
    <row r="47" spans="1:16">
      <c r="A47" s="13"/>
      <c r="B47" s="39">
        <v>354</v>
      </c>
      <c r="C47" s="21" t="s">
        <v>57</v>
      </c>
      <c r="D47" s="46">
        <v>63148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63148</v>
      </c>
      <c r="O47" s="47">
        <f t="shared" si="8"/>
        <v>5.0221091140448548</v>
      </c>
      <c r="P47" s="9"/>
    </row>
    <row r="48" spans="1:16">
      <c r="A48" s="13"/>
      <c r="B48" s="39">
        <v>359</v>
      </c>
      <c r="C48" s="21" t="s">
        <v>58</v>
      </c>
      <c r="D48" s="46">
        <v>81985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81985</v>
      </c>
      <c r="O48" s="47">
        <f t="shared" si="8"/>
        <v>6.5202004135517733</v>
      </c>
      <c r="P48" s="9"/>
    </row>
    <row r="49" spans="1:119" ht="15.75">
      <c r="A49" s="29" t="s">
        <v>3</v>
      </c>
      <c r="B49" s="30"/>
      <c r="C49" s="31"/>
      <c r="D49" s="32">
        <f t="shared" ref="D49:M49" si="11">SUM(D50:D57)</f>
        <v>339680</v>
      </c>
      <c r="E49" s="32">
        <f t="shared" si="11"/>
        <v>2004</v>
      </c>
      <c r="F49" s="32">
        <f t="shared" si="11"/>
        <v>0</v>
      </c>
      <c r="G49" s="32">
        <f t="shared" si="11"/>
        <v>66123</v>
      </c>
      <c r="H49" s="32">
        <f t="shared" si="11"/>
        <v>0</v>
      </c>
      <c r="I49" s="32">
        <f t="shared" si="11"/>
        <v>10274</v>
      </c>
      <c r="J49" s="32">
        <f t="shared" si="11"/>
        <v>0</v>
      </c>
      <c r="K49" s="32">
        <f t="shared" si="11"/>
        <v>6007289</v>
      </c>
      <c r="L49" s="32">
        <f t="shared" si="11"/>
        <v>4227</v>
      </c>
      <c r="M49" s="32">
        <f t="shared" si="11"/>
        <v>0</v>
      </c>
      <c r="N49" s="32">
        <f t="shared" si="10"/>
        <v>6429597</v>
      </c>
      <c r="O49" s="45">
        <f t="shared" si="8"/>
        <v>511.34062350882772</v>
      </c>
      <c r="P49" s="10"/>
    </row>
    <row r="50" spans="1:119">
      <c r="A50" s="12"/>
      <c r="B50" s="25">
        <v>361.1</v>
      </c>
      <c r="C50" s="20" t="s">
        <v>60</v>
      </c>
      <c r="D50" s="46">
        <v>109632</v>
      </c>
      <c r="E50" s="46">
        <v>2004</v>
      </c>
      <c r="F50" s="46">
        <v>0</v>
      </c>
      <c r="G50" s="46">
        <v>66123</v>
      </c>
      <c r="H50" s="46">
        <v>0</v>
      </c>
      <c r="I50" s="46">
        <v>10274</v>
      </c>
      <c r="J50" s="46">
        <v>0</v>
      </c>
      <c r="K50" s="46">
        <v>0</v>
      </c>
      <c r="L50" s="46">
        <v>4227</v>
      </c>
      <c r="M50" s="46">
        <v>0</v>
      </c>
      <c r="N50" s="46">
        <f t="shared" si="10"/>
        <v>192260</v>
      </c>
      <c r="O50" s="47">
        <f t="shared" si="8"/>
        <v>15.29028153332273</v>
      </c>
      <c r="P50" s="9"/>
    </row>
    <row r="51" spans="1:119">
      <c r="A51" s="12"/>
      <c r="B51" s="25">
        <v>361.2</v>
      </c>
      <c r="C51" s="20" t="s">
        <v>82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919323</v>
      </c>
      <c r="L51" s="46">
        <v>0</v>
      </c>
      <c r="M51" s="46">
        <v>0</v>
      </c>
      <c r="N51" s="46">
        <f t="shared" ref="N51:N57" si="12">SUM(D51:M51)</f>
        <v>919323</v>
      </c>
      <c r="O51" s="47">
        <f t="shared" si="8"/>
        <v>73.113010975027834</v>
      </c>
      <c r="P51" s="9"/>
    </row>
    <row r="52" spans="1:119">
      <c r="A52" s="12"/>
      <c r="B52" s="25">
        <v>361.3</v>
      </c>
      <c r="C52" s="20" t="s">
        <v>61</v>
      </c>
      <c r="D52" s="46">
        <v>-50833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2975538</v>
      </c>
      <c r="L52" s="46">
        <v>0</v>
      </c>
      <c r="M52" s="46">
        <v>0</v>
      </c>
      <c r="N52" s="46">
        <f t="shared" si="12"/>
        <v>2924705</v>
      </c>
      <c r="O52" s="47">
        <f t="shared" si="8"/>
        <v>232.59941148401464</v>
      </c>
      <c r="P52" s="9"/>
    </row>
    <row r="53" spans="1:119">
      <c r="A53" s="12"/>
      <c r="B53" s="25">
        <v>362</v>
      </c>
      <c r="C53" s="20" t="s">
        <v>62</v>
      </c>
      <c r="D53" s="46">
        <v>130216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130216</v>
      </c>
      <c r="O53" s="47">
        <f t="shared" si="8"/>
        <v>10.3559726419596</v>
      </c>
      <c r="P53" s="9"/>
    </row>
    <row r="54" spans="1:119">
      <c r="A54" s="12"/>
      <c r="B54" s="25">
        <v>365</v>
      </c>
      <c r="C54" s="20" t="s">
        <v>105</v>
      </c>
      <c r="D54" s="46">
        <v>29758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29758</v>
      </c>
      <c r="O54" s="47">
        <f t="shared" si="8"/>
        <v>2.3666295530459678</v>
      </c>
      <c r="P54" s="9"/>
    </row>
    <row r="55" spans="1:119">
      <c r="A55" s="12"/>
      <c r="B55" s="25">
        <v>366</v>
      </c>
      <c r="C55" s="20" t="s">
        <v>65</v>
      </c>
      <c r="D55" s="46">
        <v>9589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9589</v>
      </c>
      <c r="O55" s="47">
        <f t="shared" si="8"/>
        <v>0.76260537617305546</v>
      </c>
      <c r="P55" s="9"/>
    </row>
    <row r="56" spans="1:119">
      <c r="A56" s="12"/>
      <c r="B56" s="25">
        <v>368</v>
      </c>
      <c r="C56" s="20" t="s">
        <v>66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2112428</v>
      </c>
      <c r="L56" s="46">
        <v>0</v>
      </c>
      <c r="M56" s="46">
        <v>0</v>
      </c>
      <c r="N56" s="46">
        <f t="shared" si="12"/>
        <v>2112428</v>
      </c>
      <c r="O56" s="47">
        <f t="shared" si="8"/>
        <v>167.99968188325116</v>
      </c>
      <c r="P56" s="9"/>
    </row>
    <row r="57" spans="1:119">
      <c r="A57" s="12"/>
      <c r="B57" s="25">
        <v>369.9</v>
      </c>
      <c r="C57" s="20" t="s">
        <v>67</v>
      </c>
      <c r="D57" s="46">
        <v>111318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111318</v>
      </c>
      <c r="O57" s="47">
        <f t="shared" si="8"/>
        <v>8.8530300620327669</v>
      </c>
      <c r="P57" s="9"/>
    </row>
    <row r="58" spans="1:119" ht="15.75">
      <c r="A58" s="29" t="s">
        <v>42</v>
      </c>
      <c r="B58" s="30"/>
      <c r="C58" s="31"/>
      <c r="D58" s="32">
        <f t="shared" ref="D58:M58" si="13">SUM(D59:D60)</f>
        <v>15053082</v>
      </c>
      <c r="E58" s="32">
        <f t="shared" si="13"/>
        <v>0</v>
      </c>
      <c r="F58" s="32">
        <f t="shared" si="13"/>
        <v>0</v>
      </c>
      <c r="G58" s="32">
        <f t="shared" si="13"/>
        <v>14363587</v>
      </c>
      <c r="H58" s="32">
        <f t="shared" si="13"/>
        <v>0</v>
      </c>
      <c r="I58" s="32">
        <f t="shared" si="13"/>
        <v>0</v>
      </c>
      <c r="J58" s="32">
        <f t="shared" si="13"/>
        <v>0</v>
      </c>
      <c r="K58" s="32">
        <f t="shared" si="13"/>
        <v>0</v>
      </c>
      <c r="L58" s="32">
        <f t="shared" si="13"/>
        <v>0</v>
      </c>
      <c r="M58" s="32">
        <f t="shared" si="13"/>
        <v>0</v>
      </c>
      <c r="N58" s="32">
        <f>SUM(D58:M58)</f>
        <v>29416669</v>
      </c>
      <c r="O58" s="45">
        <f t="shared" si="8"/>
        <v>2339.483776045809</v>
      </c>
      <c r="P58" s="9"/>
    </row>
    <row r="59" spans="1:119">
      <c r="A59" s="12"/>
      <c r="B59" s="25">
        <v>381</v>
      </c>
      <c r="C59" s="20" t="s">
        <v>68</v>
      </c>
      <c r="D59" s="46">
        <v>53082</v>
      </c>
      <c r="E59" s="46">
        <v>0</v>
      </c>
      <c r="F59" s="46">
        <v>0</v>
      </c>
      <c r="G59" s="46">
        <v>14363587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14416669</v>
      </c>
      <c r="O59" s="47">
        <f t="shared" si="8"/>
        <v>1146.5459678702084</v>
      </c>
      <c r="P59" s="9"/>
    </row>
    <row r="60" spans="1:119" ht="15.75" thickBot="1">
      <c r="A60" s="12"/>
      <c r="B60" s="25">
        <v>384</v>
      </c>
      <c r="C60" s="20" t="s">
        <v>115</v>
      </c>
      <c r="D60" s="46">
        <v>15000000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15000000</v>
      </c>
      <c r="O60" s="47">
        <f t="shared" si="8"/>
        <v>1192.9378081756004</v>
      </c>
      <c r="P60" s="9"/>
    </row>
    <row r="61" spans="1:119" ht="16.5" thickBot="1">
      <c r="A61" s="14" t="s">
        <v>54</v>
      </c>
      <c r="B61" s="23"/>
      <c r="C61" s="22"/>
      <c r="D61" s="15">
        <f t="shared" ref="D61:M61" si="14">SUM(D5,D16,D23,D32,D44,D49,D58)</f>
        <v>37290233</v>
      </c>
      <c r="E61" s="15">
        <f t="shared" si="14"/>
        <v>960234</v>
      </c>
      <c r="F61" s="15">
        <f t="shared" si="14"/>
        <v>0</v>
      </c>
      <c r="G61" s="15">
        <f t="shared" si="14"/>
        <v>14429710</v>
      </c>
      <c r="H61" s="15">
        <f t="shared" si="14"/>
        <v>0</v>
      </c>
      <c r="I61" s="15">
        <f t="shared" si="14"/>
        <v>2956706</v>
      </c>
      <c r="J61" s="15">
        <f t="shared" si="14"/>
        <v>0</v>
      </c>
      <c r="K61" s="15">
        <f t="shared" si="14"/>
        <v>6007289</v>
      </c>
      <c r="L61" s="15">
        <f t="shared" si="14"/>
        <v>4227</v>
      </c>
      <c r="M61" s="15">
        <f t="shared" si="14"/>
        <v>0</v>
      </c>
      <c r="N61" s="15">
        <f>SUM(D61:M61)</f>
        <v>61648399</v>
      </c>
      <c r="O61" s="38">
        <f t="shared" si="8"/>
        <v>4902.8470653729919</v>
      </c>
      <c r="P61" s="6"/>
      <c r="Q61" s="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</row>
    <row r="62" spans="1:119">
      <c r="A62" s="16"/>
      <c r="B62" s="18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9"/>
    </row>
    <row r="63" spans="1:119">
      <c r="A63" s="40"/>
      <c r="B63" s="41"/>
      <c r="C63" s="41"/>
      <c r="D63" s="42"/>
      <c r="E63" s="42"/>
      <c r="F63" s="42"/>
      <c r="G63" s="42"/>
      <c r="H63" s="42"/>
      <c r="I63" s="42"/>
      <c r="J63" s="42"/>
      <c r="K63" s="42"/>
      <c r="L63" s="48" t="s">
        <v>116</v>
      </c>
      <c r="M63" s="48"/>
      <c r="N63" s="48"/>
      <c r="O63" s="43">
        <v>12574</v>
      </c>
    </row>
    <row r="64" spans="1:119">
      <c r="A64" s="49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1"/>
    </row>
    <row r="65" spans="1:15" ht="15.75" customHeight="1" thickBot="1">
      <c r="A65" s="52" t="s">
        <v>87</v>
      </c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4"/>
    </row>
  </sheetData>
  <mergeCells count="10">
    <mergeCell ref="L63:N63"/>
    <mergeCell ref="A64:O64"/>
    <mergeCell ref="A65:O6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69</v>
      </c>
      <c r="B3" s="62"/>
      <c r="C3" s="63"/>
      <c r="D3" s="67" t="s">
        <v>36</v>
      </c>
      <c r="E3" s="68"/>
      <c r="F3" s="68"/>
      <c r="G3" s="68"/>
      <c r="H3" s="69"/>
      <c r="I3" s="67" t="s">
        <v>37</v>
      </c>
      <c r="J3" s="69"/>
      <c r="K3" s="67" t="s">
        <v>39</v>
      </c>
      <c r="L3" s="69"/>
      <c r="M3" s="36"/>
      <c r="N3" s="37"/>
      <c r="O3" s="70" t="s">
        <v>74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70</v>
      </c>
      <c r="F4" s="34" t="s">
        <v>71</v>
      </c>
      <c r="G4" s="34" t="s">
        <v>72</v>
      </c>
      <c r="H4" s="34" t="s">
        <v>5</v>
      </c>
      <c r="I4" s="34" t="s">
        <v>6</v>
      </c>
      <c r="J4" s="35" t="s">
        <v>73</v>
      </c>
      <c r="K4" s="35" t="s">
        <v>7</v>
      </c>
      <c r="L4" s="35" t="s">
        <v>8</v>
      </c>
      <c r="M4" s="35" t="s">
        <v>9</v>
      </c>
      <c r="N4" s="35" t="s">
        <v>38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15135770</v>
      </c>
      <c r="E5" s="27">
        <f t="shared" si="0"/>
        <v>310200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15445970</v>
      </c>
      <c r="O5" s="33">
        <f t="shared" ref="O5:O36" si="1">(N5/O$64)</f>
        <v>1262.9574816026166</v>
      </c>
      <c r="P5" s="6"/>
    </row>
    <row r="6" spans="1:133">
      <c r="A6" s="12"/>
      <c r="B6" s="25">
        <v>311</v>
      </c>
      <c r="C6" s="20" t="s">
        <v>2</v>
      </c>
      <c r="D6" s="46">
        <v>12253917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12253917</v>
      </c>
      <c r="O6" s="47">
        <f t="shared" si="1"/>
        <v>1001.9556009811938</v>
      </c>
      <c r="P6" s="9"/>
    </row>
    <row r="7" spans="1:133">
      <c r="A7" s="12"/>
      <c r="B7" s="25">
        <v>312.10000000000002</v>
      </c>
      <c r="C7" s="20" t="s">
        <v>10</v>
      </c>
      <c r="D7" s="46">
        <v>196580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196580</v>
      </c>
      <c r="O7" s="47">
        <f t="shared" si="1"/>
        <v>16.073589533932953</v>
      </c>
      <c r="P7" s="9"/>
    </row>
    <row r="8" spans="1:133">
      <c r="A8" s="12"/>
      <c r="B8" s="25">
        <v>312.41000000000003</v>
      </c>
      <c r="C8" s="20" t="s">
        <v>11</v>
      </c>
      <c r="D8" s="46">
        <v>91570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91570</v>
      </c>
      <c r="O8" s="47">
        <f t="shared" si="1"/>
        <v>7.4873262469337698</v>
      </c>
      <c r="P8" s="9"/>
    </row>
    <row r="9" spans="1:133">
      <c r="A9" s="12"/>
      <c r="B9" s="25">
        <v>312.51</v>
      </c>
      <c r="C9" s="20" t="s">
        <v>76</v>
      </c>
      <c r="D9" s="46">
        <v>0</v>
      </c>
      <c r="E9" s="46">
        <v>189840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189840</v>
      </c>
      <c r="O9" s="47">
        <f t="shared" si="1"/>
        <v>15.522485690923958</v>
      </c>
      <c r="P9" s="9"/>
    </row>
    <row r="10" spans="1:133">
      <c r="A10" s="12"/>
      <c r="B10" s="25">
        <v>312.52</v>
      </c>
      <c r="C10" s="20" t="s">
        <v>97</v>
      </c>
      <c r="D10" s="46">
        <v>0</v>
      </c>
      <c r="E10" s="46">
        <v>120360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120360</v>
      </c>
      <c r="O10" s="47">
        <f t="shared" si="1"/>
        <v>9.8413736713000812</v>
      </c>
      <c r="P10" s="9"/>
    </row>
    <row r="11" spans="1:133">
      <c r="A11" s="12"/>
      <c r="B11" s="25">
        <v>314.10000000000002</v>
      </c>
      <c r="C11" s="20" t="s">
        <v>12</v>
      </c>
      <c r="D11" s="46">
        <v>1253235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1253235</v>
      </c>
      <c r="O11" s="47">
        <f t="shared" si="1"/>
        <v>102.47219950940311</v>
      </c>
      <c r="P11" s="9"/>
    </row>
    <row r="12" spans="1:133">
      <c r="A12" s="12"/>
      <c r="B12" s="25">
        <v>314.3</v>
      </c>
      <c r="C12" s="20" t="s">
        <v>13</v>
      </c>
      <c r="D12" s="46">
        <v>368972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368972</v>
      </c>
      <c r="O12" s="47">
        <f t="shared" si="1"/>
        <v>30.169419460343416</v>
      </c>
      <c r="P12" s="9"/>
    </row>
    <row r="13" spans="1:133">
      <c r="A13" s="12"/>
      <c r="B13" s="25">
        <v>314.39999999999998</v>
      </c>
      <c r="C13" s="20" t="s">
        <v>15</v>
      </c>
      <c r="D13" s="46">
        <v>77558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77558</v>
      </c>
      <c r="O13" s="47">
        <f t="shared" si="1"/>
        <v>6.3416189697465253</v>
      </c>
      <c r="P13" s="9"/>
    </row>
    <row r="14" spans="1:133">
      <c r="A14" s="12"/>
      <c r="B14" s="25">
        <v>315</v>
      </c>
      <c r="C14" s="20" t="s">
        <v>98</v>
      </c>
      <c r="D14" s="46">
        <v>603529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603529</v>
      </c>
      <c r="O14" s="47">
        <f t="shared" si="1"/>
        <v>49.348242027800488</v>
      </c>
      <c r="P14" s="9"/>
    </row>
    <row r="15" spans="1:133">
      <c r="A15" s="12"/>
      <c r="B15" s="25">
        <v>316</v>
      </c>
      <c r="C15" s="20" t="s">
        <v>99</v>
      </c>
      <c r="D15" s="46">
        <v>290409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290409</v>
      </c>
      <c r="O15" s="47">
        <f t="shared" si="1"/>
        <v>23.74562551103843</v>
      </c>
      <c r="P15" s="9"/>
    </row>
    <row r="16" spans="1:133" ht="15.75">
      <c r="A16" s="29" t="s">
        <v>17</v>
      </c>
      <c r="B16" s="30"/>
      <c r="C16" s="31"/>
      <c r="D16" s="32">
        <f t="shared" ref="D16:M16" si="3">SUM(D17:D23)</f>
        <v>2333575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33" si="4">SUM(D16:M16)</f>
        <v>2333575</v>
      </c>
      <c r="O16" s="45">
        <f t="shared" si="1"/>
        <v>190.80744071954211</v>
      </c>
      <c r="P16" s="10"/>
    </row>
    <row r="17" spans="1:16">
      <c r="A17" s="12"/>
      <c r="B17" s="25">
        <v>322</v>
      </c>
      <c r="C17" s="20" t="s">
        <v>0</v>
      </c>
      <c r="D17" s="46">
        <v>725513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725513</v>
      </c>
      <c r="O17" s="47">
        <f t="shared" si="1"/>
        <v>59.322403924775145</v>
      </c>
      <c r="P17" s="9"/>
    </row>
    <row r="18" spans="1:16">
      <c r="A18" s="12"/>
      <c r="B18" s="25">
        <v>323.10000000000002</v>
      </c>
      <c r="C18" s="20" t="s">
        <v>18</v>
      </c>
      <c r="D18" s="46">
        <v>912800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912800</v>
      </c>
      <c r="O18" s="47">
        <f t="shared" si="1"/>
        <v>74.636140637775966</v>
      </c>
      <c r="P18" s="9"/>
    </row>
    <row r="19" spans="1:16">
      <c r="A19" s="12"/>
      <c r="B19" s="25">
        <v>323.3</v>
      </c>
      <c r="C19" s="20" t="s">
        <v>19</v>
      </c>
      <c r="D19" s="46">
        <v>320327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320327</v>
      </c>
      <c r="O19" s="47">
        <f t="shared" si="1"/>
        <v>26.191905151267374</v>
      </c>
      <c r="P19" s="9"/>
    </row>
    <row r="20" spans="1:16">
      <c r="A20" s="12"/>
      <c r="B20" s="25">
        <v>323.39999999999998</v>
      </c>
      <c r="C20" s="20" t="s">
        <v>20</v>
      </c>
      <c r="D20" s="46">
        <v>30685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30685</v>
      </c>
      <c r="O20" s="47">
        <f t="shared" si="1"/>
        <v>2.5089942763695832</v>
      </c>
      <c r="P20" s="9"/>
    </row>
    <row r="21" spans="1:16">
      <c r="A21" s="12"/>
      <c r="B21" s="25">
        <v>324.62</v>
      </c>
      <c r="C21" s="20" t="s">
        <v>21</v>
      </c>
      <c r="D21" s="46">
        <v>206000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206000</v>
      </c>
      <c r="O21" s="47">
        <f t="shared" si="1"/>
        <v>16.843826655764513</v>
      </c>
      <c r="P21" s="9"/>
    </row>
    <row r="22" spans="1:16">
      <c r="A22" s="12"/>
      <c r="B22" s="25">
        <v>325.10000000000002</v>
      </c>
      <c r="C22" s="20" t="s">
        <v>22</v>
      </c>
      <c r="D22" s="46">
        <v>5452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5452</v>
      </c>
      <c r="O22" s="47">
        <f t="shared" si="1"/>
        <v>0.4457890433360589</v>
      </c>
      <c r="P22" s="9"/>
    </row>
    <row r="23" spans="1:16">
      <c r="A23" s="12"/>
      <c r="B23" s="25">
        <v>329</v>
      </c>
      <c r="C23" s="20" t="s">
        <v>23</v>
      </c>
      <c r="D23" s="46">
        <v>132798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132798</v>
      </c>
      <c r="O23" s="47">
        <f t="shared" si="1"/>
        <v>10.858381030253476</v>
      </c>
      <c r="P23" s="9"/>
    </row>
    <row r="24" spans="1:16" ht="15.75">
      <c r="A24" s="29" t="s">
        <v>24</v>
      </c>
      <c r="B24" s="30"/>
      <c r="C24" s="31"/>
      <c r="D24" s="32">
        <f t="shared" ref="D24:M24" si="5">SUM(D25:D32)</f>
        <v>1435796</v>
      </c>
      <c r="E24" s="32">
        <f t="shared" si="5"/>
        <v>19840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4">
        <f t="shared" si="4"/>
        <v>1455636</v>
      </c>
      <c r="O24" s="45">
        <f t="shared" si="1"/>
        <v>119.02174979558463</v>
      </c>
      <c r="P24" s="10"/>
    </row>
    <row r="25" spans="1:16">
      <c r="A25" s="12"/>
      <c r="B25" s="25">
        <v>331.9</v>
      </c>
      <c r="C25" s="20" t="s">
        <v>26</v>
      </c>
      <c r="D25" s="46">
        <v>7048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7048</v>
      </c>
      <c r="O25" s="47">
        <f t="shared" si="1"/>
        <v>0.57628781684382668</v>
      </c>
      <c r="P25" s="9"/>
    </row>
    <row r="26" spans="1:16">
      <c r="A26" s="12"/>
      <c r="B26" s="25">
        <v>334.7</v>
      </c>
      <c r="C26" s="20" t="s">
        <v>28</v>
      </c>
      <c r="D26" s="46">
        <v>22162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22162</v>
      </c>
      <c r="O26" s="47">
        <f t="shared" si="1"/>
        <v>1.8121013900245297</v>
      </c>
      <c r="P26" s="9"/>
    </row>
    <row r="27" spans="1:16">
      <c r="A27" s="12"/>
      <c r="B27" s="25">
        <v>335.12</v>
      </c>
      <c r="C27" s="20" t="s">
        <v>100</v>
      </c>
      <c r="D27" s="46">
        <v>373228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373228</v>
      </c>
      <c r="O27" s="47">
        <f t="shared" si="1"/>
        <v>30.517416189697464</v>
      </c>
      <c r="P27" s="9"/>
    </row>
    <row r="28" spans="1:16">
      <c r="A28" s="12"/>
      <c r="B28" s="25">
        <v>335.15</v>
      </c>
      <c r="C28" s="20" t="s">
        <v>101</v>
      </c>
      <c r="D28" s="46">
        <v>11140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11140</v>
      </c>
      <c r="O28" s="47">
        <f t="shared" si="1"/>
        <v>0.91087489779231401</v>
      </c>
      <c r="P28" s="9"/>
    </row>
    <row r="29" spans="1:16">
      <c r="A29" s="12"/>
      <c r="B29" s="25">
        <v>335.18</v>
      </c>
      <c r="C29" s="20" t="s">
        <v>102</v>
      </c>
      <c r="D29" s="46">
        <v>967178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967178</v>
      </c>
      <c r="O29" s="47">
        <f t="shared" si="1"/>
        <v>79.082420278004903</v>
      </c>
      <c r="P29" s="9"/>
    </row>
    <row r="30" spans="1:16">
      <c r="A30" s="12"/>
      <c r="B30" s="25">
        <v>335.49</v>
      </c>
      <c r="C30" s="20" t="s">
        <v>32</v>
      </c>
      <c r="D30" s="46">
        <v>12408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12408</v>
      </c>
      <c r="O30" s="47">
        <f t="shared" si="1"/>
        <v>1.0145543744889616</v>
      </c>
      <c r="P30" s="9"/>
    </row>
    <row r="31" spans="1:16">
      <c r="A31" s="12"/>
      <c r="B31" s="25">
        <v>337.2</v>
      </c>
      <c r="C31" s="20" t="s">
        <v>33</v>
      </c>
      <c r="D31" s="46">
        <v>0</v>
      </c>
      <c r="E31" s="46">
        <v>19840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19840</v>
      </c>
      <c r="O31" s="47">
        <f t="shared" si="1"/>
        <v>1.6222403924775144</v>
      </c>
      <c r="P31" s="9"/>
    </row>
    <row r="32" spans="1:16">
      <c r="A32" s="12"/>
      <c r="B32" s="25">
        <v>338</v>
      </c>
      <c r="C32" s="20" t="s">
        <v>35</v>
      </c>
      <c r="D32" s="46">
        <v>42632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42632</v>
      </c>
      <c r="O32" s="47">
        <f t="shared" si="1"/>
        <v>3.4858544562551104</v>
      </c>
      <c r="P32" s="9"/>
    </row>
    <row r="33" spans="1:16" ht="15.75">
      <c r="A33" s="29" t="s">
        <v>40</v>
      </c>
      <c r="B33" s="30"/>
      <c r="C33" s="31"/>
      <c r="D33" s="32">
        <f t="shared" ref="D33:M33" si="6">SUM(D34:D44)</f>
        <v>2027093</v>
      </c>
      <c r="E33" s="32">
        <f t="shared" si="6"/>
        <v>0</v>
      </c>
      <c r="F33" s="32">
        <f t="shared" si="6"/>
        <v>0</v>
      </c>
      <c r="G33" s="32">
        <f t="shared" si="6"/>
        <v>0</v>
      </c>
      <c r="H33" s="32">
        <f t="shared" si="6"/>
        <v>0</v>
      </c>
      <c r="I33" s="32">
        <f t="shared" si="6"/>
        <v>3720573</v>
      </c>
      <c r="J33" s="32">
        <f t="shared" si="6"/>
        <v>0</v>
      </c>
      <c r="K33" s="32">
        <f t="shared" si="6"/>
        <v>0</v>
      </c>
      <c r="L33" s="32">
        <f t="shared" si="6"/>
        <v>0</v>
      </c>
      <c r="M33" s="32">
        <f t="shared" si="6"/>
        <v>0</v>
      </c>
      <c r="N33" s="32">
        <f t="shared" si="4"/>
        <v>5747666</v>
      </c>
      <c r="O33" s="45">
        <f t="shared" si="1"/>
        <v>469.96451349141455</v>
      </c>
      <c r="P33" s="10"/>
    </row>
    <row r="34" spans="1:16">
      <c r="A34" s="12"/>
      <c r="B34" s="25">
        <v>341.9</v>
      </c>
      <c r="C34" s="20" t="s">
        <v>103</v>
      </c>
      <c r="D34" s="46">
        <v>11811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4" si="7">SUM(D34:M34)</f>
        <v>11811</v>
      </c>
      <c r="O34" s="47">
        <f t="shared" si="1"/>
        <v>0.96573998364677027</v>
      </c>
      <c r="P34" s="9"/>
    </row>
    <row r="35" spans="1:16">
      <c r="A35" s="12"/>
      <c r="B35" s="25">
        <v>342.1</v>
      </c>
      <c r="C35" s="20" t="s">
        <v>44</v>
      </c>
      <c r="D35" s="46">
        <v>1070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1070</v>
      </c>
      <c r="O35" s="47">
        <f t="shared" si="1"/>
        <v>8.7489779231398196E-2</v>
      </c>
      <c r="P35" s="9"/>
    </row>
    <row r="36" spans="1:16">
      <c r="A36" s="12"/>
      <c r="B36" s="25">
        <v>342.5</v>
      </c>
      <c r="C36" s="20" t="s">
        <v>45</v>
      </c>
      <c r="D36" s="46">
        <v>89675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89675</v>
      </c>
      <c r="O36" s="47">
        <f t="shared" si="1"/>
        <v>7.3323793949304985</v>
      </c>
      <c r="P36" s="9"/>
    </row>
    <row r="37" spans="1:16">
      <c r="A37" s="12"/>
      <c r="B37" s="25">
        <v>342.6</v>
      </c>
      <c r="C37" s="20" t="s">
        <v>46</v>
      </c>
      <c r="D37" s="46">
        <v>353545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353545</v>
      </c>
      <c r="O37" s="47">
        <f t="shared" ref="O37:O62" si="8">(N37/O$64)</f>
        <v>28.90801308258381</v>
      </c>
      <c r="P37" s="9"/>
    </row>
    <row r="38" spans="1:16">
      <c r="A38" s="12"/>
      <c r="B38" s="25">
        <v>342.9</v>
      </c>
      <c r="C38" s="20" t="s">
        <v>47</v>
      </c>
      <c r="D38" s="46">
        <v>21975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21975</v>
      </c>
      <c r="O38" s="47">
        <f t="shared" si="8"/>
        <v>1.7968111201962387</v>
      </c>
      <c r="P38" s="9"/>
    </row>
    <row r="39" spans="1:16">
      <c r="A39" s="12"/>
      <c r="B39" s="25">
        <v>343.4</v>
      </c>
      <c r="C39" s="20" t="s">
        <v>48</v>
      </c>
      <c r="D39" s="46">
        <v>559559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559559</v>
      </c>
      <c r="O39" s="47">
        <f t="shared" si="8"/>
        <v>45.752984464431727</v>
      </c>
      <c r="P39" s="9"/>
    </row>
    <row r="40" spans="1:16">
      <c r="A40" s="12"/>
      <c r="B40" s="25">
        <v>347.1</v>
      </c>
      <c r="C40" s="20" t="s">
        <v>49</v>
      </c>
      <c r="D40" s="46">
        <v>1977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1977</v>
      </c>
      <c r="O40" s="47">
        <f t="shared" si="8"/>
        <v>0.1616516762060507</v>
      </c>
      <c r="P40" s="9"/>
    </row>
    <row r="41" spans="1:16">
      <c r="A41" s="12"/>
      <c r="B41" s="25">
        <v>347.2</v>
      </c>
      <c r="C41" s="20" t="s">
        <v>50</v>
      </c>
      <c r="D41" s="46">
        <v>667800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667800</v>
      </c>
      <c r="O41" s="47">
        <f t="shared" si="8"/>
        <v>54.603434178250204</v>
      </c>
      <c r="P41" s="9"/>
    </row>
    <row r="42" spans="1:16">
      <c r="A42" s="12"/>
      <c r="B42" s="25">
        <v>347.4</v>
      </c>
      <c r="C42" s="20" t="s">
        <v>51</v>
      </c>
      <c r="D42" s="46">
        <v>29443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29443</v>
      </c>
      <c r="O42" s="47">
        <f t="shared" si="8"/>
        <v>2.4074407195421097</v>
      </c>
      <c r="P42" s="9"/>
    </row>
    <row r="43" spans="1:16">
      <c r="A43" s="12"/>
      <c r="B43" s="25">
        <v>347.5</v>
      </c>
      <c r="C43" s="20" t="s">
        <v>52</v>
      </c>
      <c r="D43" s="46">
        <v>261144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261144</v>
      </c>
      <c r="O43" s="47">
        <f t="shared" si="8"/>
        <v>21.35273916598528</v>
      </c>
      <c r="P43" s="9"/>
    </row>
    <row r="44" spans="1:16">
      <c r="A44" s="12"/>
      <c r="B44" s="25">
        <v>347.9</v>
      </c>
      <c r="C44" s="20" t="s">
        <v>53</v>
      </c>
      <c r="D44" s="46">
        <v>29094</v>
      </c>
      <c r="E44" s="46">
        <v>0</v>
      </c>
      <c r="F44" s="46">
        <v>0</v>
      </c>
      <c r="G44" s="46">
        <v>0</v>
      </c>
      <c r="H44" s="46">
        <v>0</v>
      </c>
      <c r="I44" s="46">
        <v>3720573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3749667</v>
      </c>
      <c r="O44" s="47">
        <f t="shared" si="8"/>
        <v>306.59582992641049</v>
      </c>
      <c r="P44" s="9"/>
    </row>
    <row r="45" spans="1:16" ht="15.75">
      <c r="A45" s="29" t="s">
        <v>41</v>
      </c>
      <c r="B45" s="30"/>
      <c r="C45" s="31"/>
      <c r="D45" s="32">
        <f t="shared" ref="D45:M45" si="9">SUM(D46:D49)</f>
        <v>188089</v>
      </c>
      <c r="E45" s="32">
        <f t="shared" si="9"/>
        <v>0</v>
      </c>
      <c r="F45" s="32">
        <f t="shared" si="9"/>
        <v>0</v>
      </c>
      <c r="G45" s="32">
        <f t="shared" si="9"/>
        <v>0</v>
      </c>
      <c r="H45" s="32">
        <f t="shared" si="9"/>
        <v>0</v>
      </c>
      <c r="I45" s="32">
        <f t="shared" si="9"/>
        <v>0</v>
      </c>
      <c r="J45" s="32">
        <f t="shared" si="9"/>
        <v>0</v>
      </c>
      <c r="K45" s="32">
        <f t="shared" si="9"/>
        <v>0</v>
      </c>
      <c r="L45" s="32">
        <f t="shared" si="9"/>
        <v>0</v>
      </c>
      <c r="M45" s="32">
        <f t="shared" si="9"/>
        <v>0</v>
      </c>
      <c r="N45" s="32">
        <f t="shared" ref="N45:N51" si="10">SUM(D45:M45)</f>
        <v>188089</v>
      </c>
      <c r="O45" s="45">
        <f t="shared" si="8"/>
        <v>15.379313164349959</v>
      </c>
      <c r="P45" s="10"/>
    </row>
    <row r="46" spans="1:16">
      <c r="A46" s="13"/>
      <c r="B46" s="39">
        <v>351.9</v>
      </c>
      <c r="C46" s="21" t="s">
        <v>104</v>
      </c>
      <c r="D46" s="46">
        <v>59023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59023</v>
      </c>
      <c r="O46" s="47">
        <f t="shared" si="8"/>
        <v>4.8260834014717906</v>
      </c>
      <c r="P46" s="9"/>
    </row>
    <row r="47" spans="1:16">
      <c r="A47" s="13"/>
      <c r="B47" s="39">
        <v>352</v>
      </c>
      <c r="C47" s="21" t="s">
        <v>56</v>
      </c>
      <c r="D47" s="46">
        <v>5460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5460</v>
      </c>
      <c r="O47" s="47">
        <f t="shared" si="8"/>
        <v>0.44644317252657401</v>
      </c>
      <c r="P47" s="9"/>
    </row>
    <row r="48" spans="1:16">
      <c r="A48" s="13"/>
      <c r="B48" s="39">
        <v>354</v>
      </c>
      <c r="C48" s="21" t="s">
        <v>57</v>
      </c>
      <c r="D48" s="46">
        <v>8633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8633</v>
      </c>
      <c r="O48" s="47">
        <f t="shared" si="8"/>
        <v>0.70588716271463614</v>
      </c>
      <c r="P48" s="9"/>
    </row>
    <row r="49" spans="1:119">
      <c r="A49" s="13"/>
      <c r="B49" s="39">
        <v>359</v>
      </c>
      <c r="C49" s="21" t="s">
        <v>58</v>
      </c>
      <c r="D49" s="46">
        <v>114973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114973</v>
      </c>
      <c r="O49" s="47">
        <f t="shared" si="8"/>
        <v>9.4008994276369577</v>
      </c>
      <c r="P49" s="9"/>
    </row>
    <row r="50" spans="1:119" ht="15.75">
      <c r="A50" s="29" t="s">
        <v>3</v>
      </c>
      <c r="B50" s="30"/>
      <c r="C50" s="31"/>
      <c r="D50" s="32">
        <f t="shared" ref="D50:M50" si="11">SUM(D51:D59)</f>
        <v>410578</v>
      </c>
      <c r="E50" s="32">
        <f t="shared" si="11"/>
        <v>0</v>
      </c>
      <c r="F50" s="32">
        <f t="shared" si="11"/>
        <v>0</v>
      </c>
      <c r="G50" s="32">
        <f t="shared" si="11"/>
        <v>0</v>
      </c>
      <c r="H50" s="32">
        <f t="shared" si="11"/>
        <v>0</v>
      </c>
      <c r="I50" s="32">
        <f t="shared" si="11"/>
        <v>45623</v>
      </c>
      <c r="J50" s="32">
        <f t="shared" si="11"/>
        <v>0</v>
      </c>
      <c r="K50" s="32">
        <f t="shared" si="11"/>
        <v>4894905</v>
      </c>
      <c r="L50" s="32">
        <f t="shared" si="11"/>
        <v>3514</v>
      </c>
      <c r="M50" s="32">
        <f t="shared" si="11"/>
        <v>0</v>
      </c>
      <c r="N50" s="32">
        <f t="shared" si="10"/>
        <v>5354620</v>
      </c>
      <c r="O50" s="45">
        <f t="shared" si="8"/>
        <v>437.82665576451348</v>
      </c>
      <c r="P50" s="10"/>
    </row>
    <row r="51" spans="1:119">
      <c r="A51" s="12"/>
      <c r="B51" s="25">
        <v>361.1</v>
      </c>
      <c r="C51" s="20" t="s">
        <v>60</v>
      </c>
      <c r="D51" s="46">
        <v>90817</v>
      </c>
      <c r="E51" s="46">
        <v>0</v>
      </c>
      <c r="F51" s="46">
        <v>0</v>
      </c>
      <c r="G51" s="46">
        <v>0</v>
      </c>
      <c r="H51" s="46">
        <v>0</v>
      </c>
      <c r="I51" s="46">
        <v>9230</v>
      </c>
      <c r="J51" s="46">
        <v>0</v>
      </c>
      <c r="K51" s="46">
        <v>0</v>
      </c>
      <c r="L51" s="46">
        <v>3514</v>
      </c>
      <c r="M51" s="46">
        <v>0</v>
      </c>
      <c r="N51" s="46">
        <f t="shared" si="10"/>
        <v>103561</v>
      </c>
      <c r="O51" s="47">
        <f t="shared" si="8"/>
        <v>8.4677841373671292</v>
      </c>
      <c r="P51" s="9"/>
    </row>
    <row r="52" spans="1:119">
      <c r="A52" s="12"/>
      <c r="B52" s="25">
        <v>361.2</v>
      </c>
      <c r="C52" s="20" t="s">
        <v>82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864858</v>
      </c>
      <c r="L52" s="46">
        <v>0</v>
      </c>
      <c r="M52" s="46">
        <v>0</v>
      </c>
      <c r="N52" s="46">
        <f t="shared" ref="N52:N59" si="12">SUM(D52:M52)</f>
        <v>864858</v>
      </c>
      <c r="O52" s="47">
        <f t="shared" si="8"/>
        <v>70.716107931316429</v>
      </c>
      <c r="P52" s="9"/>
    </row>
    <row r="53" spans="1:119">
      <c r="A53" s="12"/>
      <c r="B53" s="25">
        <v>361.3</v>
      </c>
      <c r="C53" s="20" t="s">
        <v>61</v>
      </c>
      <c r="D53" s="46">
        <v>12536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1965851</v>
      </c>
      <c r="L53" s="46">
        <v>0</v>
      </c>
      <c r="M53" s="46">
        <v>0</v>
      </c>
      <c r="N53" s="46">
        <f t="shared" si="12"/>
        <v>1978387</v>
      </c>
      <c r="O53" s="47">
        <f t="shared" si="8"/>
        <v>161.76508585445626</v>
      </c>
      <c r="P53" s="9"/>
    </row>
    <row r="54" spans="1:119">
      <c r="A54" s="12"/>
      <c r="B54" s="25">
        <v>362</v>
      </c>
      <c r="C54" s="20" t="s">
        <v>62</v>
      </c>
      <c r="D54" s="46">
        <v>126423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126423</v>
      </c>
      <c r="O54" s="47">
        <f t="shared" si="8"/>
        <v>10.337121831561733</v>
      </c>
      <c r="P54" s="9"/>
    </row>
    <row r="55" spans="1:119">
      <c r="A55" s="12"/>
      <c r="B55" s="25">
        <v>364</v>
      </c>
      <c r="C55" s="20" t="s">
        <v>112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36393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36393</v>
      </c>
      <c r="O55" s="47">
        <f t="shared" si="8"/>
        <v>2.9757154538021258</v>
      </c>
      <c r="P55" s="9"/>
    </row>
    <row r="56" spans="1:119">
      <c r="A56" s="12"/>
      <c r="B56" s="25">
        <v>365</v>
      </c>
      <c r="C56" s="20" t="s">
        <v>105</v>
      </c>
      <c r="D56" s="46">
        <v>73648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73648</v>
      </c>
      <c r="O56" s="47">
        <f t="shared" si="8"/>
        <v>6.021913327882257</v>
      </c>
      <c r="P56" s="9"/>
    </row>
    <row r="57" spans="1:119">
      <c r="A57" s="12"/>
      <c r="B57" s="25">
        <v>366</v>
      </c>
      <c r="C57" s="20" t="s">
        <v>65</v>
      </c>
      <c r="D57" s="46">
        <v>10567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10567</v>
      </c>
      <c r="O57" s="47">
        <f t="shared" si="8"/>
        <v>0.86402289452166803</v>
      </c>
      <c r="P57" s="9"/>
    </row>
    <row r="58" spans="1:119">
      <c r="A58" s="12"/>
      <c r="B58" s="25">
        <v>368</v>
      </c>
      <c r="C58" s="20" t="s">
        <v>66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2064196</v>
      </c>
      <c r="L58" s="46">
        <v>0</v>
      </c>
      <c r="M58" s="46">
        <v>0</v>
      </c>
      <c r="N58" s="46">
        <f t="shared" si="12"/>
        <v>2064196</v>
      </c>
      <c r="O58" s="47">
        <f t="shared" si="8"/>
        <v>168.78135731807032</v>
      </c>
      <c r="P58" s="9"/>
    </row>
    <row r="59" spans="1:119">
      <c r="A59" s="12"/>
      <c r="B59" s="25">
        <v>369.9</v>
      </c>
      <c r="C59" s="20" t="s">
        <v>67</v>
      </c>
      <c r="D59" s="46">
        <v>96587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96587</v>
      </c>
      <c r="O59" s="47">
        <f t="shared" si="8"/>
        <v>7.8975470155355687</v>
      </c>
      <c r="P59" s="9"/>
    </row>
    <row r="60" spans="1:119" ht="15.75">
      <c r="A60" s="29" t="s">
        <v>42</v>
      </c>
      <c r="B60" s="30"/>
      <c r="C60" s="31"/>
      <c r="D60" s="32">
        <f t="shared" ref="D60:M60" si="13">SUM(D61:D61)</f>
        <v>0</v>
      </c>
      <c r="E60" s="32">
        <f t="shared" si="13"/>
        <v>200000</v>
      </c>
      <c r="F60" s="32">
        <f t="shared" si="13"/>
        <v>0</v>
      </c>
      <c r="G60" s="32">
        <f t="shared" si="13"/>
        <v>1303750</v>
      </c>
      <c r="H60" s="32">
        <f t="shared" si="13"/>
        <v>0</v>
      </c>
      <c r="I60" s="32">
        <f t="shared" si="13"/>
        <v>0</v>
      </c>
      <c r="J60" s="32">
        <f t="shared" si="13"/>
        <v>0</v>
      </c>
      <c r="K60" s="32">
        <f t="shared" si="13"/>
        <v>0</v>
      </c>
      <c r="L60" s="32">
        <f t="shared" si="13"/>
        <v>0</v>
      </c>
      <c r="M60" s="32">
        <f t="shared" si="13"/>
        <v>0</v>
      </c>
      <c r="N60" s="32">
        <f>SUM(D60:M60)</f>
        <v>1503750</v>
      </c>
      <c r="O60" s="45">
        <f t="shared" si="8"/>
        <v>122.95584627964023</v>
      </c>
      <c r="P60" s="9"/>
    </row>
    <row r="61" spans="1:119" ht="15.75" thickBot="1">
      <c r="A61" s="12"/>
      <c r="B61" s="25">
        <v>381</v>
      </c>
      <c r="C61" s="20" t="s">
        <v>68</v>
      </c>
      <c r="D61" s="46">
        <v>0</v>
      </c>
      <c r="E61" s="46">
        <v>200000</v>
      </c>
      <c r="F61" s="46">
        <v>0</v>
      </c>
      <c r="G61" s="46">
        <v>1303750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1503750</v>
      </c>
      <c r="O61" s="47">
        <f t="shared" si="8"/>
        <v>122.95584627964023</v>
      </c>
      <c r="P61" s="9"/>
    </row>
    <row r="62" spans="1:119" ht="16.5" thickBot="1">
      <c r="A62" s="14" t="s">
        <v>54</v>
      </c>
      <c r="B62" s="23"/>
      <c r="C62" s="22"/>
      <c r="D62" s="15">
        <f t="shared" ref="D62:M62" si="14">SUM(D5,D16,D24,D33,D45,D50,D60)</f>
        <v>21530901</v>
      </c>
      <c r="E62" s="15">
        <f t="shared" si="14"/>
        <v>530040</v>
      </c>
      <c r="F62" s="15">
        <f t="shared" si="14"/>
        <v>0</v>
      </c>
      <c r="G62" s="15">
        <f t="shared" si="14"/>
        <v>1303750</v>
      </c>
      <c r="H62" s="15">
        <f t="shared" si="14"/>
        <v>0</v>
      </c>
      <c r="I62" s="15">
        <f t="shared" si="14"/>
        <v>3766196</v>
      </c>
      <c r="J62" s="15">
        <f t="shared" si="14"/>
        <v>0</v>
      </c>
      <c r="K62" s="15">
        <f t="shared" si="14"/>
        <v>4894905</v>
      </c>
      <c r="L62" s="15">
        <f t="shared" si="14"/>
        <v>3514</v>
      </c>
      <c r="M62" s="15">
        <f t="shared" si="14"/>
        <v>0</v>
      </c>
      <c r="N62" s="15">
        <f>SUM(D62:M62)</f>
        <v>32029306</v>
      </c>
      <c r="O62" s="38">
        <f t="shared" si="8"/>
        <v>2618.9130008176617</v>
      </c>
      <c r="P62" s="6"/>
      <c r="Q62" s="2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</row>
    <row r="63" spans="1:119">
      <c r="A63" s="16"/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9"/>
    </row>
    <row r="64" spans="1:119">
      <c r="A64" s="40"/>
      <c r="B64" s="41"/>
      <c r="C64" s="41"/>
      <c r="D64" s="42"/>
      <c r="E64" s="42"/>
      <c r="F64" s="42"/>
      <c r="G64" s="42"/>
      <c r="H64" s="42"/>
      <c r="I64" s="42"/>
      <c r="J64" s="42"/>
      <c r="K64" s="42"/>
      <c r="L64" s="48" t="s">
        <v>113</v>
      </c>
      <c r="M64" s="48"/>
      <c r="N64" s="48"/>
      <c r="O64" s="43">
        <v>12230</v>
      </c>
    </row>
    <row r="65" spans="1:15">
      <c r="A65" s="49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1"/>
    </row>
    <row r="66" spans="1:15" ht="15.75" customHeight="1" thickBot="1">
      <c r="A66" s="52" t="s">
        <v>87</v>
      </c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4"/>
    </row>
  </sheetData>
  <mergeCells count="10">
    <mergeCell ref="L64:N64"/>
    <mergeCell ref="A65:O65"/>
    <mergeCell ref="A66:O6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69</v>
      </c>
      <c r="B3" s="62"/>
      <c r="C3" s="63"/>
      <c r="D3" s="67" t="s">
        <v>36</v>
      </c>
      <c r="E3" s="68"/>
      <c r="F3" s="68"/>
      <c r="G3" s="68"/>
      <c r="H3" s="69"/>
      <c r="I3" s="67" t="s">
        <v>37</v>
      </c>
      <c r="J3" s="69"/>
      <c r="K3" s="67" t="s">
        <v>39</v>
      </c>
      <c r="L3" s="69"/>
      <c r="M3" s="36"/>
      <c r="N3" s="37"/>
      <c r="O3" s="70" t="s">
        <v>74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70</v>
      </c>
      <c r="F4" s="34" t="s">
        <v>71</v>
      </c>
      <c r="G4" s="34" t="s">
        <v>72</v>
      </c>
      <c r="H4" s="34" t="s">
        <v>5</v>
      </c>
      <c r="I4" s="34" t="s">
        <v>6</v>
      </c>
      <c r="J4" s="35" t="s">
        <v>73</v>
      </c>
      <c r="K4" s="35" t="s">
        <v>7</v>
      </c>
      <c r="L4" s="35" t="s">
        <v>8</v>
      </c>
      <c r="M4" s="35" t="s">
        <v>9</v>
      </c>
      <c r="N4" s="35" t="s">
        <v>38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14193198</v>
      </c>
      <c r="E5" s="27">
        <f t="shared" si="0"/>
        <v>298340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14491538</v>
      </c>
      <c r="O5" s="33">
        <f t="shared" ref="O5:O36" si="1">(N5/O$62)</f>
        <v>1187.2470915942979</v>
      </c>
      <c r="P5" s="6"/>
    </row>
    <row r="6" spans="1:133">
      <c r="A6" s="12"/>
      <c r="B6" s="25">
        <v>311</v>
      </c>
      <c r="C6" s="20" t="s">
        <v>2</v>
      </c>
      <c r="D6" s="46">
        <v>11364888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11364888</v>
      </c>
      <c r="O6" s="47">
        <f t="shared" si="1"/>
        <v>931.09028346714729</v>
      </c>
      <c r="P6" s="9"/>
    </row>
    <row r="7" spans="1:133">
      <c r="A7" s="12"/>
      <c r="B7" s="25">
        <v>312.10000000000002</v>
      </c>
      <c r="C7" s="20" t="s">
        <v>10</v>
      </c>
      <c r="D7" s="46">
        <v>192404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192404</v>
      </c>
      <c r="O7" s="47">
        <f t="shared" si="1"/>
        <v>15.763067343929215</v>
      </c>
      <c r="P7" s="9"/>
    </row>
    <row r="8" spans="1:133">
      <c r="A8" s="12"/>
      <c r="B8" s="25">
        <v>312.41000000000003</v>
      </c>
      <c r="C8" s="20" t="s">
        <v>11</v>
      </c>
      <c r="D8" s="46">
        <v>90145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90145</v>
      </c>
      <c r="O8" s="47">
        <f t="shared" si="1"/>
        <v>7.3853023103391777</v>
      </c>
      <c r="P8" s="9"/>
    </row>
    <row r="9" spans="1:133">
      <c r="A9" s="12"/>
      <c r="B9" s="25">
        <v>312.51</v>
      </c>
      <c r="C9" s="20" t="s">
        <v>76</v>
      </c>
      <c r="D9" s="46">
        <v>0</v>
      </c>
      <c r="E9" s="46">
        <v>189387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189387</v>
      </c>
      <c r="O9" s="47">
        <f t="shared" si="1"/>
        <v>15.515893822710142</v>
      </c>
      <c r="P9" s="9"/>
    </row>
    <row r="10" spans="1:133">
      <c r="A10" s="12"/>
      <c r="B10" s="25">
        <v>312.52</v>
      </c>
      <c r="C10" s="20" t="s">
        <v>97</v>
      </c>
      <c r="D10" s="46">
        <v>0</v>
      </c>
      <c r="E10" s="46">
        <v>108953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108953</v>
      </c>
      <c r="O10" s="47">
        <f t="shared" si="1"/>
        <v>8.9261838440111418</v>
      </c>
      <c r="P10" s="9"/>
    </row>
    <row r="11" spans="1:133">
      <c r="A11" s="12"/>
      <c r="B11" s="25">
        <v>314.10000000000002</v>
      </c>
      <c r="C11" s="20" t="s">
        <v>12</v>
      </c>
      <c r="D11" s="46">
        <v>1207006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1207006</v>
      </c>
      <c r="O11" s="47">
        <f t="shared" si="1"/>
        <v>98.886285433393411</v>
      </c>
      <c r="P11" s="9"/>
    </row>
    <row r="12" spans="1:133">
      <c r="A12" s="12"/>
      <c r="B12" s="25">
        <v>314.3</v>
      </c>
      <c r="C12" s="20" t="s">
        <v>13</v>
      </c>
      <c r="D12" s="46">
        <v>346757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346757</v>
      </c>
      <c r="O12" s="47">
        <f t="shared" si="1"/>
        <v>28.408733409798458</v>
      </c>
      <c r="P12" s="9"/>
    </row>
    <row r="13" spans="1:133">
      <c r="A13" s="12"/>
      <c r="B13" s="25">
        <v>314.39999999999998</v>
      </c>
      <c r="C13" s="20" t="s">
        <v>15</v>
      </c>
      <c r="D13" s="46">
        <v>72837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72837</v>
      </c>
      <c r="O13" s="47">
        <f t="shared" si="1"/>
        <v>5.9673111584466652</v>
      </c>
      <c r="P13" s="9"/>
    </row>
    <row r="14" spans="1:133">
      <c r="A14" s="12"/>
      <c r="B14" s="25">
        <v>315</v>
      </c>
      <c r="C14" s="20" t="s">
        <v>98</v>
      </c>
      <c r="D14" s="46">
        <v>640518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640518</v>
      </c>
      <c r="O14" s="47">
        <f t="shared" si="1"/>
        <v>52.47566770440767</v>
      </c>
      <c r="P14" s="9"/>
    </row>
    <row r="15" spans="1:133">
      <c r="A15" s="12"/>
      <c r="B15" s="25">
        <v>316</v>
      </c>
      <c r="C15" s="20" t="s">
        <v>99</v>
      </c>
      <c r="D15" s="46">
        <v>278643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278643</v>
      </c>
      <c r="O15" s="47">
        <f t="shared" si="1"/>
        <v>22.828363100114696</v>
      </c>
      <c r="P15" s="9"/>
    </row>
    <row r="16" spans="1:133" ht="15.75">
      <c r="A16" s="29" t="s">
        <v>17</v>
      </c>
      <c r="B16" s="30"/>
      <c r="C16" s="31"/>
      <c r="D16" s="32">
        <f t="shared" ref="D16:M16" si="3">SUM(D17:D22)</f>
        <v>2060162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32" si="4">SUM(D16:M16)</f>
        <v>2060162</v>
      </c>
      <c r="O16" s="45">
        <f t="shared" si="1"/>
        <v>168.78272980501393</v>
      </c>
      <c r="P16" s="10"/>
    </row>
    <row r="17" spans="1:16">
      <c r="A17" s="12"/>
      <c r="B17" s="25">
        <v>322</v>
      </c>
      <c r="C17" s="20" t="s">
        <v>0</v>
      </c>
      <c r="D17" s="46">
        <v>648292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648292</v>
      </c>
      <c r="O17" s="47">
        <f t="shared" si="1"/>
        <v>53.112567589709975</v>
      </c>
      <c r="P17" s="9"/>
    </row>
    <row r="18" spans="1:16">
      <c r="A18" s="12"/>
      <c r="B18" s="25">
        <v>323.10000000000002</v>
      </c>
      <c r="C18" s="20" t="s">
        <v>18</v>
      </c>
      <c r="D18" s="46">
        <v>921424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921424</v>
      </c>
      <c r="O18" s="47">
        <f t="shared" si="1"/>
        <v>75.489431427166963</v>
      </c>
      <c r="P18" s="9"/>
    </row>
    <row r="19" spans="1:16">
      <c r="A19" s="12"/>
      <c r="B19" s="25">
        <v>323.3</v>
      </c>
      <c r="C19" s="20" t="s">
        <v>19</v>
      </c>
      <c r="D19" s="46">
        <v>299894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299894</v>
      </c>
      <c r="O19" s="47">
        <f t="shared" si="1"/>
        <v>24.569392102244798</v>
      </c>
      <c r="P19" s="9"/>
    </row>
    <row r="20" spans="1:16">
      <c r="A20" s="12"/>
      <c r="B20" s="25">
        <v>323.39999999999998</v>
      </c>
      <c r="C20" s="20" t="s">
        <v>20</v>
      </c>
      <c r="D20" s="46">
        <v>31821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31821</v>
      </c>
      <c r="O20" s="47">
        <f t="shared" si="1"/>
        <v>2.60699655906931</v>
      </c>
      <c r="P20" s="9"/>
    </row>
    <row r="21" spans="1:16">
      <c r="A21" s="12"/>
      <c r="B21" s="25">
        <v>325.10000000000002</v>
      </c>
      <c r="C21" s="20" t="s">
        <v>22</v>
      </c>
      <c r="D21" s="46">
        <v>7815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7815</v>
      </c>
      <c r="O21" s="47">
        <f t="shared" si="1"/>
        <v>0.64025888907094874</v>
      </c>
      <c r="P21" s="9"/>
    </row>
    <row r="22" spans="1:16">
      <c r="A22" s="12"/>
      <c r="B22" s="25">
        <v>329</v>
      </c>
      <c r="C22" s="20" t="s">
        <v>23</v>
      </c>
      <c r="D22" s="46">
        <v>150916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150916</v>
      </c>
      <c r="O22" s="47">
        <f t="shared" si="1"/>
        <v>12.364083237751926</v>
      </c>
      <c r="P22" s="9"/>
    </row>
    <row r="23" spans="1:16" ht="15.75">
      <c r="A23" s="29" t="s">
        <v>24</v>
      </c>
      <c r="B23" s="30"/>
      <c r="C23" s="31"/>
      <c r="D23" s="32">
        <f t="shared" ref="D23:M23" si="5">SUM(D24:D31)</f>
        <v>1437218</v>
      </c>
      <c r="E23" s="32">
        <f t="shared" si="5"/>
        <v>22688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 t="shared" si="4"/>
        <v>1459906</v>
      </c>
      <c r="O23" s="45">
        <f t="shared" si="1"/>
        <v>119.60560380140915</v>
      </c>
      <c r="P23" s="10"/>
    </row>
    <row r="24" spans="1:16">
      <c r="A24" s="12"/>
      <c r="B24" s="25">
        <v>331.9</v>
      </c>
      <c r="C24" s="20" t="s">
        <v>26</v>
      </c>
      <c r="D24" s="46">
        <v>6843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6843</v>
      </c>
      <c r="O24" s="47">
        <f t="shared" si="1"/>
        <v>0.56062592167786329</v>
      </c>
      <c r="P24" s="9"/>
    </row>
    <row r="25" spans="1:16">
      <c r="A25" s="12"/>
      <c r="B25" s="25">
        <v>334.7</v>
      </c>
      <c r="C25" s="20" t="s">
        <v>28</v>
      </c>
      <c r="D25" s="46">
        <v>25355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25355</v>
      </c>
      <c r="O25" s="47">
        <f t="shared" si="1"/>
        <v>2.0772570866786828</v>
      </c>
      <c r="P25" s="9"/>
    </row>
    <row r="26" spans="1:16">
      <c r="A26" s="12"/>
      <c r="B26" s="25">
        <v>335.12</v>
      </c>
      <c r="C26" s="20" t="s">
        <v>100</v>
      </c>
      <c r="D26" s="46">
        <v>366076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366076</v>
      </c>
      <c r="O26" s="47">
        <f t="shared" si="1"/>
        <v>29.991479600196623</v>
      </c>
      <c r="P26" s="9"/>
    </row>
    <row r="27" spans="1:16">
      <c r="A27" s="12"/>
      <c r="B27" s="25">
        <v>335.15</v>
      </c>
      <c r="C27" s="20" t="s">
        <v>101</v>
      </c>
      <c r="D27" s="46">
        <v>12115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12115</v>
      </c>
      <c r="O27" s="47">
        <f t="shared" si="1"/>
        <v>0.99254465017204652</v>
      </c>
      <c r="P27" s="9"/>
    </row>
    <row r="28" spans="1:16">
      <c r="A28" s="12"/>
      <c r="B28" s="25">
        <v>335.18</v>
      </c>
      <c r="C28" s="20" t="s">
        <v>102</v>
      </c>
      <c r="D28" s="46">
        <v>942692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942692</v>
      </c>
      <c r="O28" s="47">
        <f t="shared" si="1"/>
        <v>77.231853186957238</v>
      </c>
      <c r="P28" s="9"/>
    </row>
    <row r="29" spans="1:16">
      <c r="A29" s="12"/>
      <c r="B29" s="25">
        <v>335.49</v>
      </c>
      <c r="C29" s="20" t="s">
        <v>32</v>
      </c>
      <c r="D29" s="46">
        <v>11326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11326</v>
      </c>
      <c r="O29" s="47">
        <f t="shared" si="1"/>
        <v>0.92790430935605439</v>
      </c>
      <c r="P29" s="9"/>
    </row>
    <row r="30" spans="1:16">
      <c r="A30" s="12"/>
      <c r="B30" s="25">
        <v>337.2</v>
      </c>
      <c r="C30" s="20" t="s">
        <v>33</v>
      </c>
      <c r="D30" s="46">
        <v>0</v>
      </c>
      <c r="E30" s="46">
        <v>22688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22688</v>
      </c>
      <c r="O30" s="47">
        <f t="shared" si="1"/>
        <v>1.8587579878748157</v>
      </c>
      <c r="P30" s="9"/>
    </row>
    <row r="31" spans="1:16">
      <c r="A31" s="12"/>
      <c r="B31" s="25">
        <v>338</v>
      </c>
      <c r="C31" s="20" t="s">
        <v>35</v>
      </c>
      <c r="D31" s="46">
        <v>72811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72811</v>
      </c>
      <c r="O31" s="47">
        <f t="shared" si="1"/>
        <v>5.9651810584958218</v>
      </c>
      <c r="P31" s="9"/>
    </row>
    <row r="32" spans="1:16" ht="15.75">
      <c r="A32" s="29" t="s">
        <v>40</v>
      </c>
      <c r="B32" s="30"/>
      <c r="C32" s="31"/>
      <c r="D32" s="32">
        <f t="shared" ref="D32:M32" si="6">SUM(D33:D43)</f>
        <v>1957836</v>
      </c>
      <c r="E32" s="32">
        <f t="shared" si="6"/>
        <v>0</v>
      </c>
      <c r="F32" s="32">
        <f t="shared" si="6"/>
        <v>0</v>
      </c>
      <c r="G32" s="32">
        <f t="shared" si="6"/>
        <v>0</v>
      </c>
      <c r="H32" s="32">
        <f t="shared" si="6"/>
        <v>0</v>
      </c>
      <c r="I32" s="32">
        <f t="shared" si="6"/>
        <v>3788852</v>
      </c>
      <c r="J32" s="32">
        <f t="shared" si="6"/>
        <v>0</v>
      </c>
      <c r="K32" s="32">
        <f t="shared" si="6"/>
        <v>0</v>
      </c>
      <c r="L32" s="32">
        <f t="shared" si="6"/>
        <v>0</v>
      </c>
      <c r="M32" s="32">
        <f t="shared" si="6"/>
        <v>0</v>
      </c>
      <c r="N32" s="32">
        <f t="shared" si="4"/>
        <v>5746688</v>
      </c>
      <c r="O32" s="45">
        <f t="shared" si="1"/>
        <v>470.80845485826643</v>
      </c>
      <c r="P32" s="10"/>
    </row>
    <row r="33" spans="1:16">
      <c r="A33" s="12"/>
      <c r="B33" s="25">
        <v>341.9</v>
      </c>
      <c r="C33" s="20" t="s">
        <v>103</v>
      </c>
      <c r="D33" s="46">
        <v>9539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3" si="7">SUM(D33:M33)</f>
        <v>9539</v>
      </c>
      <c r="O33" s="47">
        <f t="shared" si="1"/>
        <v>0.78150090119613302</v>
      </c>
      <c r="P33" s="9"/>
    </row>
    <row r="34" spans="1:16">
      <c r="A34" s="12"/>
      <c r="B34" s="25">
        <v>342.1</v>
      </c>
      <c r="C34" s="20" t="s">
        <v>44</v>
      </c>
      <c r="D34" s="46">
        <v>722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722</v>
      </c>
      <c r="O34" s="47">
        <f t="shared" si="1"/>
        <v>5.9151237096509914E-2</v>
      </c>
      <c r="P34" s="9"/>
    </row>
    <row r="35" spans="1:16">
      <c r="A35" s="12"/>
      <c r="B35" s="25">
        <v>342.5</v>
      </c>
      <c r="C35" s="20" t="s">
        <v>45</v>
      </c>
      <c r="D35" s="46">
        <v>79636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79636</v>
      </c>
      <c r="O35" s="47">
        <f t="shared" si="1"/>
        <v>6.5243322955923313</v>
      </c>
      <c r="P35" s="9"/>
    </row>
    <row r="36" spans="1:16">
      <c r="A36" s="12"/>
      <c r="B36" s="25">
        <v>342.6</v>
      </c>
      <c r="C36" s="20" t="s">
        <v>46</v>
      </c>
      <c r="D36" s="46">
        <v>337871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337871</v>
      </c>
      <c r="O36" s="47">
        <f t="shared" si="1"/>
        <v>27.68073078813698</v>
      </c>
      <c r="P36" s="9"/>
    </row>
    <row r="37" spans="1:16">
      <c r="A37" s="12"/>
      <c r="B37" s="25">
        <v>342.9</v>
      </c>
      <c r="C37" s="20" t="s">
        <v>47</v>
      </c>
      <c r="D37" s="46">
        <v>23275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23275</v>
      </c>
      <c r="O37" s="47">
        <f t="shared" ref="O37:O60" si="8">(N37/O$62)</f>
        <v>1.9068490906111748</v>
      </c>
      <c r="P37" s="9"/>
    </row>
    <row r="38" spans="1:16">
      <c r="A38" s="12"/>
      <c r="B38" s="25">
        <v>343.4</v>
      </c>
      <c r="C38" s="20" t="s">
        <v>48</v>
      </c>
      <c r="D38" s="46">
        <v>506539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506539</v>
      </c>
      <c r="O38" s="47">
        <f t="shared" si="8"/>
        <v>41.49918073078814</v>
      </c>
      <c r="P38" s="9"/>
    </row>
    <row r="39" spans="1:16">
      <c r="A39" s="12"/>
      <c r="B39" s="25">
        <v>347.1</v>
      </c>
      <c r="C39" s="20" t="s">
        <v>49</v>
      </c>
      <c r="D39" s="46">
        <v>2274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2274</v>
      </c>
      <c r="O39" s="47">
        <f t="shared" si="8"/>
        <v>0.18630181877765034</v>
      </c>
      <c r="P39" s="9"/>
    </row>
    <row r="40" spans="1:16">
      <c r="A40" s="12"/>
      <c r="B40" s="25">
        <v>347.2</v>
      </c>
      <c r="C40" s="20" t="s">
        <v>50</v>
      </c>
      <c r="D40" s="46">
        <v>649407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649407</v>
      </c>
      <c r="O40" s="47">
        <f t="shared" si="8"/>
        <v>53.203916106832708</v>
      </c>
      <c r="P40" s="9"/>
    </row>
    <row r="41" spans="1:16">
      <c r="A41" s="12"/>
      <c r="B41" s="25">
        <v>347.4</v>
      </c>
      <c r="C41" s="20" t="s">
        <v>51</v>
      </c>
      <c r="D41" s="46">
        <v>22442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22442</v>
      </c>
      <c r="O41" s="47">
        <f t="shared" si="8"/>
        <v>1.8386039652629853</v>
      </c>
      <c r="P41" s="9"/>
    </row>
    <row r="42" spans="1:16">
      <c r="A42" s="12"/>
      <c r="B42" s="25">
        <v>347.5</v>
      </c>
      <c r="C42" s="20" t="s">
        <v>52</v>
      </c>
      <c r="D42" s="46">
        <v>277450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277450</v>
      </c>
      <c r="O42" s="47">
        <f t="shared" si="8"/>
        <v>22.730624283139441</v>
      </c>
      <c r="P42" s="9"/>
    </row>
    <row r="43" spans="1:16">
      <c r="A43" s="12"/>
      <c r="B43" s="25">
        <v>347.9</v>
      </c>
      <c r="C43" s="20" t="s">
        <v>53</v>
      </c>
      <c r="D43" s="46">
        <v>48681</v>
      </c>
      <c r="E43" s="46">
        <v>0</v>
      </c>
      <c r="F43" s="46">
        <v>0</v>
      </c>
      <c r="G43" s="46">
        <v>0</v>
      </c>
      <c r="H43" s="46">
        <v>0</v>
      </c>
      <c r="I43" s="46">
        <v>3788852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3837533</v>
      </c>
      <c r="O43" s="47">
        <f t="shared" si="8"/>
        <v>314.39726364083236</v>
      </c>
      <c r="P43" s="9"/>
    </row>
    <row r="44" spans="1:16" ht="15.75">
      <c r="A44" s="29" t="s">
        <v>41</v>
      </c>
      <c r="B44" s="30"/>
      <c r="C44" s="31"/>
      <c r="D44" s="32">
        <f t="shared" ref="D44:M44" si="9">SUM(D45:D48)</f>
        <v>142780</v>
      </c>
      <c r="E44" s="32">
        <f t="shared" si="9"/>
        <v>0</v>
      </c>
      <c r="F44" s="32">
        <f t="shared" si="9"/>
        <v>0</v>
      </c>
      <c r="G44" s="32">
        <f t="shared" si="9"/>
        <v>0</v>
      </c>
      <c r="H44" s="32">
        <f t="shared" si="9"/>
        <v>0</v>
      </c>
      <c r="I44" s="32">
        <f t="shared" si="9"/>
        <v>0</v>
      </c>
      <c r="J44" s="32">
        <f t="shared" si="9"/>
        <v>0</v>
      </c>
      <c r="K44" s="32">
        <f t="shared" si="9"/>
        <v>0</v>
      </c>
      <c r="L44" s="32">
        <f t="shared" si="9"/>
        <v>0</v>
      </c>
      <c r="M44" s="32">
        <f t="shared" si="9"/>
        <v>0</v>
      </c>
      <c r="N44" s="32">
        <f t="shared" ref="N44:N50" si="10">SUM(D44:M44)</f>
        <v>142780</v>
      </c>
      <c r="O44" s="45">
        <f t="shared" si="8"/>
        <v>11.697525806980174</v>
      </c>
      <c r="P44" s="10"/>
    </row>
    <row r="45" spans="1:16">
      <c r="A45" s="13"/>
      <c r="B45" s="39">
        <v>351.9</v>
      </c>
      <c r="C45" s="21" t="s">
        <v>104</v>
      </c>
      <c r="D45" s="46">
        <v>67776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67776</v>
      </c>
      <c r="O45" s="47">
        <f t="shared" si="8"/>
        <v>5.5526790103227919</v>
      </c>
      <c r="P45" s="9"/>
    </row>
    <row r="46" spans="1:16">
      <c r="A46" s="13"/>
      <c r="B46" s="39">
        <v>352</v>
      </c>
      <c r="C46" s="21" t="s">
        <v>56</v>
      </c>
      <c r="D46" s="46">
        <v>6497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6497</v>
      </c>
      <c r="O46" s="47">
        <f t="shared" si="8"/>
        <v>0.53227920694740294</v>
      </c>
      <c r="P46" s="9"/>
    </row>
    <row r="47" spans="1:16">
      <c r="A47" s="13"/>
      <c r="B47" s="39">
        <v>354</v>
      </c>
      <c r="C47" s="21" t="s">
        <v>57</v>
      </c>
      <c r="D47" s="46">
        <v>33373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33373</v>
      </c>
      <c r="O47" s="47">
        <f t="shared" si="8"/>
        <v>2.7341471407504505</v>
      </c>
      <c r="P47" s="9"/>
    </row>
    <row r="48" spans="1:16">
      <c r="A48" s="13"/>
      <c r="B48" s="39">
        <v>359</v>
      </c>
      <c r="C48" s="21" t="s">
        <v>58</v>
      </c>
      <c r="D48" s="46">
        <v>35134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35134</v>
      </c>
      <c r="O48" s="47">
        <f t="shared" si="8"/>
        <v>2.878420448959528</v>
      </c>
      <c r="P48" s="9"/>
    </row>
    <row r="49" spans="1:119" ht="15.75">
      <c r="A49" s="29" t="s">
        <v>3</v>
      </c>
      <c r="B49" s="30"/>
      <c r="C49" s="31"/>
      <c r="D49" s="32">
        <f t="shared" ref="D49:M49" si="11">SUM(D50:D57)</f>
        <v>351685</v>
      </c>
      <c r="E49" s="32">
        <f t="shared" si="11"/>
        <v>0</v>
      </c>
      <c r="F49" s="32">
        <f t="shared" si="11"/>
        <v>0</v>
      </c>
      <c r="G49" s="32">
        <f t="shared" si="11"/>
        <v>0</v>
      </c>
      <c r="H49" s="32">
        <f t="shared" si="11"/>
        <v>0</v>
      </c>
      <c r="I49" s="32">
        <f t="shared" si="11"/>
        <v>10393</v>
      </c>
      <c r="J49" s="32">
        <f t="shared" si="11"/>
        <v>0</v>
      </c>
      <c r="K49" s="32">
        <f t="shared" si="11"/>
        <v>2255753</v>
      </c>
      <c r="L49" s="32">
        <f t="shared" si="11"/>
        <v>3603</v>
      </c>
      <c r="M49" s="32">
        <f t="shared" si="11"/>
        <v>0</v>
      </c>
      <c r="N49" s="32">
        <f t="shared" si="10"/>
        <v>2621434</v>
      </c>
      <c r="O49" s="45">
        <f t="shared" si="8"/>
        <v>214.76601671309191</v>
      </c>
      <c r="P49" s="10"/>
    </row>
    <row r="50" spans="1:119">
      <c r="A50" s="12"/>
      <c r="B50" s="25">
        <v>361.1</v>
      </c>
      <c r="C50" s="20" t="s">
        <v>60</v>
      </c>
      <c r="D50" s="46">
        <v>106249</v>
      </c>
      <c r="E50" s="46">
        <v>0</v>
      </c>
      <c r="F50" s="46">
        <v>0</v>
      </c>
      <c r="G50" s="46">
        <v>0</v>
      </c>
      <c r="H50" s="46">
        <v>0</v>
      </c>
      <c r="I50" s="46">
        <v>10393</v>
      </c>
      <c r="J50" s="46">
        <v>0</v>
      </c>
      <c r="K50" s="46">
        <v>0</v>
      </c>
      <c r="L50" s="46">
        <v>3603</v>
      </c>
      <c r="M50" s="46">
        <v>0</v>
      </c>
      <c r="N50" s="46">
        <f t="shared" si="10"/>
        <v>120245</v>
      </c>
      <c r="O50" s="47">
        <f t="shared" si="8"/>
        <v>9.851302638046862</v>
      </c>
      <c r="P50" s="9"/>
    </row>
    <row r="51" spans="1:119">
      <c r="A51" s="12"/>
      <c r="B51" s="25">
        <v>361.2</v>
      </c>
      <c r="C51" s="20" t="s">
        <v>82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747076</v>
      </c>
      <c r="L51" s="46">
        <v>0</v>
      </c>
      <c r="M51" s="46">
        <v>0</v>
      </c>
      <c r="N51" s="46">
        <f t="shared" ref="N51:N57" si="12">SUM(D51:M51)</f>
        <v>747076</v>
      </c>
      <c r="O51" s="47">
        <f t="shared" si="8"/>
        <v>61.205636572177617</v>
      </c>
      <c r="P51" s="9"/>
    </row>
    <row r="52" spans="1:119">
      <c r="A52" s="12"/>
      <c r="B52" s="25">
        <v>361.3</v>
      </c>
      <c r="C52" s="20" t="s">
        <v>61</v>
      </c>
      <c r="D52" s="46">
        <v>2545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-572219</v>
      </c>
      <c r="L52" s="46">
        <v>0</v>
      </c>
      <c r="M52" s="46">
        <v>0</v>
      </c>
      <c r="N52" s="46">
        <f t="shared" si="12"/>
        <v>-569674</v>
      </c>
      <c r="O52" s="47">
        <f t="shared" si="8"/>
        <v>-46.6716368998853</v>
      </c>
      <c r="P52" s="9"/>
    </row>
    <row r="53" spans="1:119">
      <c r="A53" s="12"/>
      <c r="B53" s="25">
        <v>362</v>
      </c>
      <c r="C53" s="20" t="s">
        <v>62</v>
      </c>
      <c r="D53" s="46">
        <v>130179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130179</v>
      </c>
      <c r="O53" s="47">
        <f t="shared" si="8"/>
        <v>10.665164673111585</v>
      </c>
      <c r="P53" s="9"/>
    </row>
    <row r="54" spans="1:119">
      <c r="A54" s="12"/>
      <c r="B54" s="25">
        <v>365</v>
      </c>
      <c r="C54" s="20" t="s">
        <v>105</v>
      </c>
      <c r="D54" s="46">
        <v>37838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37838</v>
      </c>
      <c r="O54" s="47">
        <f t="shared" si="8"/>
        <v>3.0999508438472883</v>
      </c>
      <c r="P54" s="9"/>
    </row>
    <row r="55" spans="1:119">
      <c r="A55" s="12"/>
      <c r="B55" s="25">
        <v>366</v>
      </c>
      <c r="C55" s="20" t="s">
        <v>65</v>
      </c>
      <c r="D55" s="46">
        <v>6582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6582</v>
      </c>
      <c r="O55" s="47">
        <f t="shared" si="8"/>
        <v>0.5392429952482386</v>
      </c>
      <c r="P55" s="9"/>
    </row>
    <row r="56" spans="1:119">
      <c r="A56" s="12"/>
      <c r="B56" s="25">
        <v>368</v>
      </c>
      <c r="C56" s="20" t="s">
        <v>66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2080896</v>
      </c>
      <c r="L56" s="46">
        <v>0</v>
      </c>
      <c r="M56" s="46">
        <v>0</v>
      </c>
      <c r="N56" s="46">
        <f t="shared" si="12"/>
        <v>2080896</v>
      </c>
      <c r="O56" s="47">
        <f t="shared" si="8"/>
        <v>170.48140258889072</v>
      </c>
      <c r="P56" s="9"/>
    </row>
    <row r="57" spans="1:119">
      <c r="A57" s="12"/>
      <c r="B57" s="25">
        <v>369.9</v>
      </c>
      <c r="C57" s="20" t="s">
        <v>67</v>
      </c>
      <c r="D57" s="46">
        <v>68292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68292</v>
      </c>
      <c r="O57" s="47">
        <f t="shared" si="8"/>
        <v>5.5949533016549235</v>
      </c>
      <c r="P57" s="9"/>
    </row>
    <row r="58" spans="1:119" ht="15.75">
      <c r="A58" s="29" t="s">
        <v>42</v>
      </c>
      <c r="B58" s="30"/>
      <c r="C58" s="31"/>
      <c r="D58" s="32">
        <f t="shared" ref="D58:M58" si="13">SUM(D59:D59)</f>
        <v>0</v>
      </c>
      <c r="E58" s="32">
        <f t="shared" si="13"/>
        <v>0</v>
      </c>
      <c r="F58" s="32">
        <f t="shared" si="13"/>
        <v>0</v>
      </c>
      <c r="G58" s="32">
        <f t="shared" si="13"/>
        <v>2091246</v>
      </c>
      <c r="H58" s="32">
        <f t="shared" si="13"/>
        <v>0</v>
      </c>
      <c r="I58" s="32">
        <f t="shared" si="13"/>
        <v>0</v>
      </c>
      <c r="J58" s="32">
        <f t="shared" si="13"/>
        <v>0</v>
      </c>
      <c r="K58" s="32">
        <f t="shared" si="13"/>
        <v>0</v>
      </c>
      <c r="L58" s="32">
        <f t="shared" si="13"/>
        <v>0</v>
      </c>
      <c r="M58" s="32">
        <f t="shared" si="13"/>
        <v>0</v>
      </c>
      <c r="N58" s="32">
        <f>SUM(D58:M58)</f>
        <v>2091246</v>
      </c>
      <c r="O58" s="45">
        <f t="shared" si="8"/>
        <v>171.32934622316893</v>
      </c>
      <c r="P58" s="9"/>
    </row>
    <row r="59" spans="1:119" ht="15.75" thickBot="1">
      <c r="A59" s="12"/>
      <c r="B59" s="25">
        <v>381</v>
      </c>
      <c r="C59" s="20" t="s">
        <v>68</v>
      </c>
      <c r="D59" s="46">
        <v>0</v>
      </c>
      <c r="E59" s="46">
        <v>0</v>
      </c>
      <c r="F59" s="46">
        <v>0</v>
      </c>
      <c r="G59" s="46">
        <v>2091246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2091246</v>
      </c>
      <c r="O59" s="47">
        <f t="shared" si="8"/>
        <v>171.32934622316893</v>
      </c>
      <c r="P59" s="9"/>
    </row>
    <row r="60" spans="1:119" ht="16.5" thickBot="1">
      <c r="A60" s="14" t="s">
        <v>54</v>
      </c>
      <c r="B60" s="23"/>
      <c r="C60" s="22"/>
      <c r="D60" s="15">
        <f t="shared" ref="D60:M60" si="14">SUM(D5,D16,D23,D32,D44,D49,D58)</f>
        <v>20142879</v>
      </c>
      <c r="E60" s="15">
        <f t="shared" si="14"/>
        <v>321028</v>
      </c>
      <c r="F60" s="15">
        <f t="shared" si="14"/>
        <v>0</v>
      </c>
      <c r="G60" s="15">
        <f t="shared" si="14"/>
        <v>2091246</v>
      </c>
      <c r="H60" s="15">
        <f t="shared" si="14"/>
        <v>0</v>
      </c>
      <c r="I60" s="15">
        <f t="shared" si="14"/>
        <v>3799245</v>
      </c>
      <c r="J60" s="15">
        <f t="shared" si="14"/>
        <v>0</v>
      </c>
      <c r="K60" s="15">
        <f t="shared" si="14"/>
        <v>2255753</v>
      </c>
      <c r="L60" s="15">
        <f t="shared" si="14"/>
        <v>3603</v>
      </c>
      <c r="M60" s="15">
        <f t="shared" si="14"/>
        <v>0</v>
      </c>
      <c r="N60" s="15">
        <f>SUM(D60:M60)</f>
        <v>28613754</v>
      </c>
      <c r="O60" s="38">
        <f t="shared" si="8"/>
        <v>2344.2367688022282</v>
      </c>
      <c r="P60" s="6"/>
      <c r="Q60" s="2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</row>
    <row r="61" spans="1:119">
      <c r="A61" s="16"/>
      <c r="B61" s="18"/>
      <c r="C61" s="18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9"/>
    </row>
    <row r="62" spans="1:119">
      <c r="A62" s="40"/>
      <c r="B62" s="41"/>
      <c r="C62" s="41"/>
      <c r="D62" s="42"/>
      <c r="E62" s="42"/>
      <c r="F62" s="42"/>
      <c r="G62" s="42"/>
      <c r="H62" s="42"/>
      <c r="I62" s="42"/>
      <c r="J62" s="42"/>
      <c r="K62" s="42"/>
      <c r="L62" s="48" t="s">
        <v>110</v>
      </c>
      <c r="M62" s="48"/>
      <c r="N62" s="48"/>
      <c r="O62" s="43">
        <v>12206</v>
      </c>
    </row>
    <row r="63" spans="1:119">
      <c r="A63" s="49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1"/>
    </row>
    <row r="64" spans="1:119" ht="15.75" customHeight="1" thickBot="1">
      <c r="A64" s="52" t="s">
        <v>87</v>
      </c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4"/>
    </row>
  </sheetData>
  <mergeCells count="10">
    <mergeCell ref="L62:N62"/>
    <mergeCell ref="A63:O63"/>
    <mergeCell ref="A64:O6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2024-08-22T21:52:24Z</cp:lastPrinted>
  <dcterms:created xsi:type="dcterms:W3CDTF">2000-08-31T21:26:31Z</dcterms:created>
  <dcterms:modified xsi:type="dcterms:W3CDTF">2024-08-22T21:55:37Z</dcterms:modified>
</cp:coreProperties>
</file>