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56" documentId="11_B20D5D67D7089EC4A23606F808944B18198EB1F1" xr6:coauthVersionLast="47" xr6:coauthVersionMax="47" xr10:uidLastSave="{591786C9-4091-4D35-A85E-9ACCB12423F2}"/>
  <bookViews>
    <workbookView xWindow="-108" yWindow="-108" windowWidth="23256" windowHeight="13896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'2008'!$A$1:$O$84</definedName>
    <definedName name="_xlnm.Print_Area" localSheetId="14">'2009'!$A$1:$O$86</definedName>
    <definedName name="_xlnm.Print_Area" localSheetId="13">'2010'!$A$1:$O$84</definedName>
    <definedName name="_xlnm.Print_Area" localSheetId="12">'2011'!$A$1:$O$83</definedName>
    <definedName name="_xlnm.Print_Area" localSheetId="11">'2012'!$A$1:$O$82</definedName>
    <definedName name="_xlnm.Print_Area" localSheetId="10">'2013'!$A$1:$O$75</definedName>
    <definedName name="_xlnm.Print_Area" localSheetId="9">'2014'!$A$1:$O$75</definedName>
    <definedName name="_xlnm.Print_Area" localSheetId="8">'2015'!$A$1:$O$82</definedName>
    <definedName name="_xlnm.Print_Area" localSheetId="7">'2016'!$A$1:$O$85</definedName>
    <definedName name="_xlnm.Print_Area" localSheetId="6">'2017'!$A$1:$O$78</definedName>
    <definedName name="_xlnm.Print_Area" localSheetId="5">'2018'!$A$1:$O$81</definedName>
    <definedName name="_xlnm.Print_Area" localSheetId="4">'2019'!$A$1:$O$79</definedName>
    <definedName name="_xlnm.Print_Area" localSheetId="3">'2020'!$A$1:$O$77</definedName>
    <definedName name="_xlnm.Print_Area" localSheetId="2">'2021'!$A$1:$P$77</definedName>
    <definedName name="_xlnm.Print_Area" localSheetId="1">'2022'!$A$1:$P$79</definedName>
    <definedName name="_xlnm.Print_Area" localSheetId="0">'2023'!$A$1:$P$78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2" i="48" l="1"/>
  <c r="P42" i="48" s="1"/>
  <c r="O73" i="48" l="1"/>
  <c r="P73" i="48" s="1"/>
  <c r="N72" i="48"/>
  <c r="M72" i="48"/>
  <c r="L72" i="48"/>
  <c r="K72" i="48"/>
  <c r="J72" i="48"/>
  <c r="I72" i="48"/>
  <c r="H72" i="48"/>
  <c r="G72" i="48"/>
  <c r="F72" i="48"/>
  <c r="E72" i="48"/>
  <c r="D72" i="48"/>
  <c r="O71" i="48"/>
  <c r="P71" i="48" s="1"/>
  <c r="O70" i="48"/>
  <c r="P70" i="48" s="1"/>
  <c r="O69" i="48"/>
  <c r="P69" i="48" s="1"/>
  <c r="O68" i="48"/>
  <c r="P68" i="48" s="1"/>
  <c r="O67" i="48"/>
  <c r="P67" i="48" s="1"/>
  <c r="N66" i="48"/>
  <c r="M66" i="48"/>
  <c r="L66" i="48"/>
  <c r="K66" i="48"/>
  <c r="J66" i="48"/>
  <c r="I66" i="48"/>
  <c r="H66" i="48"/>
  <c r="G66" i="48"/>
  <c r="F66" i="48"/>
  <c r="E66" i="48"/>
  <c r="D66" i="48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4" i="47"/>
  <c r="P74" i="47" s="1"/>
  <c r="O73" i="47"/>
  <c r="P73" i="47" s="1"/>
  <c r="O72" i="47"/>
  <c r="P72" i="47" s="1"/>
  <c r="O71" i="47"/>
  <c r="P71" i="47" s="1"/>
  <c r="N70" i="47"/>
  <c r="M70" i="47"/>
  <c r="L70" i="47"/>
  <c r="K70" i="47"/>
  <c r="J70" i="47"/>
  <c r="I70" i="47"/>
  <c r="H70" i="47"/>
  <c r="G70" i="47"/>
  <c r="F70" i="47"/>
  <c r="E70" i="47"/>
  <c r="D70" i="47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O59" i="47"/>
  <c r="P59" i="47" s="1"/>
  <c r="O58" i="47"/>
  <c r="P58" i="47" s="1"/>
  <c r="O57" i="47"/>
  <c r="P57" i="47" s="1"/>
  <c r="N56" i="47"/>
  <c r="M56" i="47"/>
  <c r="L56" i="47"/>
  <c r="K56" i="47"/>
  <c r="J56" i="47"/>
  <c r="I56" i="47"/>
  <c r="H56" i="47"/>
  <c r="G56" i="47"/>
  <c r="F56" i="47"/>
  <c r="E56" i="47"/>
  <c r="D56" i="47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72" i="48" l="1"/>
  <c r="P72" i="48" s="1"/>
  <c r="L74" i="48"/>
  <c r="O5" i="48"/>
  <c r="P5" i="48" s="1"/>
  <c r="M74" i="48"/>
  <c r="N74" i="48"/>
  <c r="J74" i="48"/>
  <c r="K74" i="48"/>
  <c r="O66" i="48"/>
  <c r="P66" i="48" s="1"/>
  <c r="O60" i="48"/>
  <c r="P60" i="48" s="1"/>
  <c r="O43" i="48"/>
  <c r="P43" i="48" s="1"/>
  <c r="G74" i="48"/>
  <c r="F74" i="48"/>
  <c r="O31" i="48"/>
  <c r="P31" i="48" s="1"/>
  <c r="E74" i="48"/>
  <c r="I74" i="48"/>
  <c r="O18" i="48"/>
  <c r="P18" i="48" s="1"/>
  <c r="H74" i="48"/>
  <c r="D74" i="48"/>
  <c r="O70" i="47"/>
  <c r="P70" i="47" s="1"/>
  <c r="O62" i="47"/>
  <c r="P62" i="47" s="1"/>
  <c r="O56" i="47"/>
  <c r="P56" i="47" s="1"/>
  <c r="O44" i="47"/>
  <c r="P44" i="47" s="1"/>
  <c r="O29" i="47"/>
  <c r="P29" i="47" s="1"/>
  <c r="E75" i="47"/>
  <c r="I75" i="47"/>
  <c r="D75" i="47"/>
  <c r="J75" i="47"/>
  <c r="L75" i="47"/>
  <c r="M75" i="47"/>
  <c r="G75" i="47"/>
  <c r="F75" i="47"/>
  <c r="K75" i="47"/>
  <c r="H75" i="47"/>
  <c r="N75" i="47"/>
  <c r="O18" i="47"/>
  <c r="P18" i="47" s="1"/>
  <c r="O5" i="47"/>
  <c r="P5" i="47" s="1"/>
  <c r="N17" i="46"/>
  <c r="M17" i="46"/>
  <c r="L17" i="46"/>
  <c r="K17" i="46"/>
  <c r="J17" i="46"/>
  <c r="I17" i="46"/>
  <c r="H17" i="46"/>
  <c r="G17" i="46"/>
  <c r="F17" i="46"/>
  <c r="E17" i="46"/>
  <c r="O22" i="46"/>
  <c r="P22" i="46" s="1"/>
  <c r="O72" i="46"/>
  <c r="P72" i="46" s="1"/>
  <c r="N71" i="46"/>
  <c r="M71" i="46"/>
  <c r="L71" i="46"/>
  <c r="K71" i="46"/>
  <c r="J71" i="46"/>
  <c r="I71" i="46"/>
  <c r="H71" i="46"/>
  <c r="G71" i="46"/>
  <c r="F71" i="46"/>
  <c r="E71" i="46"/>
  <c r="D71" i="46"/>
  <c r="O70" i="46"/>
  <c r="P70" i="46" s="1"/>
  <c r="O69" i="46"/>
  <c r="P69" i="46"/>
  <c r="O68" i="46"/>
  <c r="P68" i="46" s="1"/>
  <c r="O67" i="46"/>
  <c r="P67" i="46"/>
  <c r="O66" i="46"/>
  <c r="P66" i="46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D64" i="46"/>
  <c r="O63" i="46"/>
  <c r="P63" i="46" s="1"/>
  <c r="O62" i="46"/>
  <c r="P62" i="46" s="1"/>
  <c r="O61" i="46"/>
  <c r="P61" i="46" s="1"/>
  <c r="O60" i="46"/>
  <c r="P60" i="46"/>
  <c r="O59" i="46"/>
  <c r="P59" i="46" s="1"/>
  <c r="N58" i="46"/>
  <c r="M58" i="46"/>
  <c r="L58" i="46"/>
  <c r="K58" i="46"/>
  <c r="J58" i="46"/>
  <c r="I58" i="46"/>
  <c r="H58" i="46"/>
  <c r="G58" i="46"/>
  <c r="F58" i="46"/>
  <c r="E58" i="46"/>
  <c r="O58" i="46" s="1"/>
  <c r="P58" i="46" s="1"/>
  <c r="D58" i="46"/>
  <c r="O57" i="46"/>
  <c r="P57" i="46" s="1"/>
  <c r="O56" i="46"/>
  <c r="P56" i="46" s="1"/>
  <c r="O55" i="46"/>
  <c r="P55" i="46" s="1"/>
  <c r="O54" i="46"/>
  <c r="P54" i="46" s="1"/>
  <c r="O53" i="46"/>
  <c r="P53" i="46" s="1"/>
  <c r="O52" i="46"/>
  <c r="P52" i="46"/>
  <c r="O51" i="46"/>
  <c r="P51" i="46"/>
  <c r="O50" i="46"/>
  <c r="P50" i="46" s="1"/>
  <c r="O49" i="46"/>
  <c r="P49" i="46" s="1"/>
  <c r="O48" i="46"/>
  <c r="P48" i="46" s="1"/>
  <c r="O47" i="46"/>
  <c r="P47" i="46" s="1"/>
  <c r="O46" i="46"/>
  <c r="P46" i="46"/>
  <c r="N45" i="46"/>
  <c r="O45" i="46" s="1"/>
  <c r="P45" i="46" s="1"/>
  <c r="M45" i="46"/>
  <c r="L45" i="46"/>
  <c r="K45" i="46"/>
  <c r="J45" i="46"/>
  <c r="I45" i="46"/>
  <c r="H45" i="46"/>
  <c r="G45" i="46"/>
  <c r="F45" i="46"/>
  <c r="E45" i="46"/>
  <c r="D45" i="46"/>
  <c r="O44" i="46"/>
  <c r="P44" i="46" s="1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 s="1"/>
  <c r="O31" i="46"/>
  <c r="P31" i="46" s="1"/>
  <c r="O30" i="46"/>
  <c r="P30" i="46" s="1"/>
  <c r="O29" i="46"/>
  <c r="P29" i="46" s="1"/>
  <c r="N28" i="46"/>
  <c r="M28" i="46"/>
  <c r="L28" i="46"/>
  <c r="K28" i="46"/>
  <c r="J28" i="46"/>
  <c r="I28" i="46"/>
  <c r="H28" i="46"/>
  <c r="G28" i="46"/>
  <c r="F28" i="46"/>
  <c r="E28" i="46"/>
  <c r="D28" i="46"/>
  <c r="O27" i="46"/>
  <c r="P27" i="46" s="1"/>
  <c r="O26" i="46"/>
  <c r="P26" i="46"/>
  <c r="O25" i="46"/>
  <c r="P25" i="46"/>
  <c r="O24" i="46"/>
  <c r="P24" i="46" s="1"/>
  <c r="O23" i="46"/>
  <c r="P23" i="46" s="1"/>
  <c r="O21" i="46"/>
  <c r="P21" i="46"/>
  <c r="O20" i="46"/>
  <c r="P20" i="46" s="1"/>
  <c r="O19" i="46"/>
  <c r="P19" i="46"/>
  <c r="O18" i="46"/>
  <c r="P18" i="46"/>
  <c r="O16" i="46"/>
  <c r="P16" i="46"/>
  <c r="O15" i="46"/>
  <c r="P15" i="46" s="1"/>
  <c r="O14" i="46"/>
  <c r="P14" i="46"/>
  <c r="O13" i="46"/>
  <c r="P13" i="46" s="1"/>
  <c r="O12" i="46"/>
  <c r="P12" i="46"/>
  <c r="O11" i="46"/>
  <c r="P11" i="46"/>
  <c r="O10" i="46"/>
  <c r="P10" i="46" s="1"/>
  <c r="O9" i="46"/>
  <c r="P9" i="46" s="1"/>
  <c r="O8" i="46"/>
  <c r="P8" i="46"/>
  <c r="O7" i="46"/>
  <c r="P7" i="46" s="1"/>
  <c r="O6" i="46"/>
  <c r="P6" i="46"/>
  <c r="N5" i="46"/>
  <c r="M5" i="46"/>
  <c r="L5" i="46"/>
  <c r="K5" i="46"/>
  <c r="J5" i="46"/>
  <c r="I5" i="46"/>
  <c r="H5" i="46"/>
  <c r="G5" i="46"/>
  <c r="G73" i="46" s="1"/>
  <c r="F5" i="46"/>
  <c r="E5" i="46"/>
  <c r="D5" i="46"/>
  <c r="N72" i="45"/>
  <c r="O72" i="45"/>
  <c r="M71" i="45"/>
  <c r="L71" i="45"/>
  <c r="K71" i="45"/>
  <c r="J71" i="45"/>
  <c r="I71" i="45"/>
  <c r="H71" i="45"/>
  <c r="G71" i="45"/>
  <c r="F71" i="45"/>
  <c r="E71" i="45"/>
  <c r="D71" i="45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M62" i="45"/>
  <c r="L62" i="45"/>
  <c r="K62" i="45"/>
  <c r="J62" i="45"/>
  <c r="I62" i="45"/>
  <c r="H62" i="45"/>
  <c r="G62" i="45"/>
  <c r="F62" i="45"/>
  <c r="E62" i="45"/>
  <c r="N62" i="45" s="1"/>
  <c r="O62" i="45" s="1"/>
  <c r="D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M55" i="45"/>
  <c r="L55" i="45"/>
  <c r="K55" i="45"/>
  <c r="J55" i="45"/>
  <c r="I55" i="45"/>
  <c r="H55" i="45"/>
  <c r="G55" i="45"/>
  <c r="F55" i="45"/>
  <c r="E55" i="45"/>
  <c r="D55" i="45"/>
  <c r="N54" i="45"/>
  <c r="O54" i="45"/>
  <c r="N53" i="45"/>
  <c r="O53" i="45" s="1"/>
  <c r="N52" i="45"/>
  <c r="O52" i="45" s="1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 s="1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I73" i="45" s="1"/>
  <c r="H28" i="45"/>
  <c r="G28" i="45"/>
  <c r="F28" i="45"/>
  <c r="E28" i="45"/>
  <c r="N28" i="45" s="1"/>
  <c r="O28" i="45" s="1"/>
  <c r="D28" i="45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G73" i="45" s="1"/>
  <c r="F18" i="45"/>
  <c r="E18" i="45"/>
  <c r="D18" i="45"/>
  <c r="N17" i="45"/>
  <c r="O17" i="45" s="1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/>
  <c r="M5" i="45"/>
  <c r="L5" i="45"/>
  <c r="K5" i="45"/>
  <c r="K73" i="45" s="1"/>
  <c r="J5" i="45"/>
  <c r="I5" i="45"/>
  <c r="H5" i="45"/>
  <c r="H73" i="45" s="1"/>
  <c r="G5" i="45"/>
  <c r="F5" i="45"/>
  <c r="E5" i="45"/>
  <c r="D5" i="45"/>
  <c r="N74" i="44"/>
  <c r="O74" i="44"/>
  <c r="M73" i="44"/>
  <c r="L73" i="44"/>
  <c r="K73" i="44"/>
  <c r="J73" i="44"/>
  <c r="I73" i="44"/>
  <c r="H73" i="44"/>
  <c r="G73" i="44"/>
  <c r="F73" i="44"/>
  <c r="E73" i="44"/>
  <c r="D73" i="44"/>
  <c r="N72" i="44"/>
  <c r="O72" i="44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/>
  <c r="N65" i="44"/>
  <c r="O65" i="44" s="1"/>
  <c r="M64" i="44"/>
  <c r="L64" i="44"/>
  <c r="L75" i="44" s="1"/>
  <c r="K64" i="44"/>
  <c r="J64" i="44"/>
  <c r="I64" i="44"/>
  <c r="H64" i="44"/>
  <c r="G64" i="44"/>
  <c r="F64" i="44"/>
  <c r="E64" i="44"/>
  <c r="D64" i="44"/>
  <c r="N63" i="44"/>
  <c r="O63" i="44" s="1"/>
  <c r="N62" i="44"/>
  <c r="O62" i="44" s="1"/>
  <c r="N61" i="44"/>
  <c r="O61" i="44" s="1"/>
  <c r="N60" i="44"/>
  <c r="O60" i="44" s="1"/>
  <c r="M59" i="44"/>
  <c r="L59" i="44"/>
  <c r="K59" i="44"/>
  <c r="J59" i="44"/>
  <c r="I59" i="44"/>
  <c r="H59" i="44"/>
  <c r="G59" i="44"/>
  <c r="F59" i="44"/>
  <c r="E59" i="44"/>
  <c r="D59" i="44"/>
  <c r="N58" i="44"/>
  <c r="O58" i="44" s="1"/>
  <c r="N57" i="44"/>
  <c r="O57" i="44" s="1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/>
  <c r="N35" i="44"/>
  <c r="O35" i="44" s="1"/>
  <c r="N34" i="44"/>
  <c r="O34" i="44" s="1"/>
  <c r="N33" i="44"/>
  <c r="O33" i="44" s="1"/>
  <c r="N32" i="44"/>
  <c r="O32" i="44" s="1"/>
  <c r="M31" i="44"/>
  <c r="L31" i="44"/>
  <c r="K31" i="44"/>
  <c r="J31" i="44"/>
  <c r="J75" i="44" s="1"/>
  <c r="I31" i="44"/>
  <c r="H31" i="44"/>
  <c r="G31" i="44"/>
  <c r="F31" i="44"/>
  <c r="E31" i="44"/>
  <c r="D31" i="44"/>
  <c r="N31" i="44" s="1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M20" i="44"/>
  <c r="L20" i="44"/>
  <c r="K20" i="44"/>
  <c r="J20" i="44"/>
  <c r="I20" i="44"/>
  <c r="I75" i="44" s="1"/>
  <c r="H20" i="44"/>
  <c r="H75" i="44" s="1"/>
  <c r="G20" i="44"/>
  <c r="F20" i="44"/>
  <c r="E20" i="44"/>
  <c r="D20" i="44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/>
  <c r="N13" i="44"/>
  <c r="O13" i="44" s="1"/>
  <c r="N12" i="44"/>
  <c r="O12" i="44" s="1"/>
  <c r="N11" i="44"/>
  <c r="O11" i="44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76" i="43"/>
  <c r="O76" i="43" s="1"/>
  <c r="M75" i="43"/>
  <c r="L75" i="43"/>
  <c r="K75" i="43"/>
  <c r="J75" i="43"/>
  <c r="I75" i="43"/>
  <c r="H75" i="43"/>
  <c r="G75" i="43"/>
  <c r="F75" i="43"/>
  <c r="E75" i="43"/>
  <c r="N75" i="43" s="1"/>
  <c r="O75" i="43" s="1"/>
  <c r="D75" i="43"/>
  <c r="N74" i="43"/>
  <c r="O74" i="43" s="1"/>
  <c r="N73" i="43"/>
  <c r="O73" i="43" s="1"/>
  <c r="N72" i="43"/>
  <c r="O72" i="43" s="1"/>
  <c r="N71" i="43"/>
  <c r="O71" i="43" s="1"/>
  <c r="N70" i="43"/>
  <c r="O70" i="43"/>
  <c r="N69" i="43"/>
  <c r="O69" i="43" s="1"/>
  <c r="N68" i="43"/>
  <c r="O68" i="43" s="1"/>
  <c r="N67" i="43"/>
  <c r="O67" i="43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E77" i="43" s="1"/>
  <c r="D64" i="43"/>
  <c r="N63" i="43"/>
  <c r="O63" i="43" s="1"/>
  <c r="N62" i="43"/>
  <c r="O62" i="43" s="1"/>
  <c r="N61" i="43"/>
  <c r="O61" i="43" s="1"/>
  <c r="N60" i="43"/>
  <c r="O60" i="43" s="1"/>
  <c r="N59" i="43"/>
  <c r="O59" i="43"/>
  <c r="M58" i="43"/>
  <c r="L58" i="43"/>
  <c r="K58" i="43"/>
  <c r="J58" i="43"/>
  <c r="I58" i="43"/>
  <c r="H58" i="43"/>
  <c r="G58" i="43"/>
  <c r="F58" i="43"/>
  <c r="E58" i="43"/>
  <c r="D58" i="43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N50" i="43"/>
  <c r="O50" i="43" s="1"/>
  <c r="N49" i="43"/>
  <c r="O49" i="43" s="1"/>
  <c r="N48" i="43"/>
  <c r="O48" i="43" s="1"/>
  <c r="N47" i="43"/>
  <c r="O47" i="43" s="1"/>
  <c r="N46" i="43"/>
  <c r="O46" i="43" s="1"/>
  <c r="N45" i="43"/>
  <c r="O45" i="43" s="1"/>
  <c r="M44" i="43"/>
  <c r="L44" i="43"/>
  <c r="K44" i="43"/>
  <c r="J44" i="43"/>
  <c r="J77" i="43" s="1"/>
  <c r="I44" i="43"/>
  <c r="H44" i="43"/>
  <c r="G44" i="43"/>
  <c r="F44" i="43"/>
  <c r="E44" i="43"/>
  <c r="D44" i="43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H77" i="43" s="1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77" i="43" s="1"/>
  <c r="L5" i="43"/>
  <c r="K5" i="43"/>
  <c r="K77" i="43" s="1"/>
  <c r="J5" i="43"/>
  <c r="I5" i="43"/>
  <c r="H5" i="43"/>
  <c r="G5" i="43"/>
  <c r="N5" i="43" s="1"/>
  <c r="O5" i="43" s="1"/>
  <c r="F5" i="43"/>
  <c r="E5" i="43"/>
  <c r="D5" i="43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 s="1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/>
  <c r="N45" i="42"/>
  <c r="O45" i="42" s="1"/>
  <c r="N44" i="42"/>
  <c r="O44" i="42" s="1"/>
  <c r="N43" i="42"/>
  <c r="O43" i="42" s="1"/>
  <c r="M42" i="42"/>
  <c r="L42" i="42"/>
  <c r="K42" i="42"/>
  <c r="J42" i="42"/>
  <c r="J74" i="42" s="1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74" i="42" s="1"/>
  <c r="K5" i="42"/>
  <c r="J5" i="42"/>
  <c r="I5" i="42"/>
  <c r="H5" i="42"/>
  <c r="H74" i="42" s="1"/>
  <c r="G5" i="42"/>
  <c r="F5" i="42"/>
  <c r="E5" i="42"/>
  <c r="D5" i="42"/>
  <c r="N80" i="41"/>
  <c r="O80" i="41" s="1"/>
  <c r="M79" i="41"/>
  <c r="L79" i="41"/>
  <c r="K79" i="41"/>
  <c r="J79" i="41"/>
  <c r="N79" i="41" s="1"/>
  <c r="O79" i="41" s="1"/>
  <c r="I79" i="41"/>
  <c r="H79" i="41"/>
  <c r="G79" i="41"/>
  <c r="F79" i="41"/>
  <c r="E79" i="41"/>
  <c r="D79" i="41"/>
  <c r="N78" i="41"/>
  <c r="O78" i="41" s="1"/>
  <c r="N77" i="41"/>
  <c r="O77" i="41" s="1"/>
  <c r="N76" i="41"/>
  <c r="O76" i="4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E68" i="41"/>
  <c r="D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 s="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M47" i="41"/>
  <c r="L47" i="41"/>
  <c r="K47" i="41"/>
  <c r="J47" i="41"/>
  <c r="J81" i="41" s="1"/>
  <c r="I47" i="41"/>
  <c r="H47" i="41"/>
  <c r="G47" i="41"/>
  <c r="F47" i="41"/>
  <c r="E47" i="41"/>
  <c r="D47" i="41"/>
  <c r="N46" i="41"/>
  <c r="O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N32" i="41" s="1"/>
  <c r="O32" i="41" s="1"/>
  <c r="J32" i="41"/>
  <c r="I32" i="41"/>
  <c r="H32" i="41"/>
  <c r="G32" i="41"/>
  <c r="F32" i="41"/>
  <c r="E32" i="41"/>
  <c r="D32" i="4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/>
  <c r="N25" i="41"/>
  <c r="O25" i="41" s="1"/>
  <c r="N24" i="41"/>
  <c r="O24" i="41" s="1"/>
  <c r="N23" i="41"/>
  <c r="O23" i="41" s="1"/>
  <c r="N22" i="41"/>
  <c r="O22" i="41" s="1"/>
  <c r="N21" i="41"/>
  <c r="O21" i="41" s="1"/>
  <c r="M20" i="41"/>
  <c r="N20" i="41" s="1"/>
  <c r="O20" i="41" s="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I81" i="41" s="1"/>
  <c r="H5" i="41"/>
  <c r="G5" i="41"/>
  <c r="F5" i="41"/>
  <c r="E5" i="41"/>
  <c r="D5" i="41"/>
  <c r="D81" i="41" s="1"/>
  <c r="N77" i="40"/>
  <c r="O77" i="40" s="1"/>
  <c r="N76" i="40"/>
  <c r="O76" i="40" s="1"/>
  <c r="N75" i="40"/>
  <c r="O75" i="40" s="1"/>
  <c r="M74" i="40"/>
  <c r="L74" i="40"/>
  <c r="K74" i="40"/>
  <c r="J74" i="40"/>
  <c r="I74" i="40"/>
  <c r="H74" i="40"/>
  <c r="G74" i="40"/>
  <c r="F74" i="40"/>
  <c r="E74" i="40"/>
  <c r="N74" i="40" s="1"/>
  <c r="O74" i="40" s="1"/>
  <c r="D74" i="40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M65" i="40"/>
  <c r="M78" i="40" s="1"/>
  <c r="L65" i="40"/>
  <c r="K65" i="40"/>
  <c r="J65" i="40"/>
  <c r="I65" i="40"/>
  <c r="H65" i="40"/>
  <c r="G65" i="40"/>
  <c r="F65" i="40"/>
  <c r="E65" i="40"/>
  <c r="D65" i="40"/>
  <c r="N65" i="40" s="1"/>
  <c r="O65" i="40" s="1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 s="1"/>
  <c r="M58" i="40"/>
  <c r="L58" i="40"/>
  <c r="K58" i="40"/>
  <c r="J58" i="40"/>
  <c r="I58" i="40"/>
  <c r="H58" i="40"/>
  <c r="G58" i="40"/>
  <c r="F58" i="40"/>
  <c r="E58" i="40"/>
  <c r="N58" i="40" s="1"/>
  <c r="O58" i="40" s="1"/>
  <c r="D58" i="40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/>
  <c r="N46" i="40"/>
  <c r="O46" i="40" s="1"/>
  <c r="N45" i="40"/>
  <c r="O45" i="40" s="1"/>
  <c r="M44" i="40"/>
  <c r="L44" i="40"/>
  <c r="K44" i="40"/>
  <c r="J44" i="40"/>
  <c r="I44" i="40"/>
  <c r="H44" i="40"/>
  <c r="G44" i="40"/>
  <c r="F44" i="40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I78" i="40" s="1"/>
  <c r="H30" i="40"/>
  <c r="G30" i="40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J78" i="40" s="1"/>
  <c r="I19" i="40"/>
  <c r="H19" i="40"/>
  <c r="G19" i="40"/>
  <c r="F19" i="40"/>
  <c r="E19" i="40"/>
  <c r="E78" i="40" s="1"/>
  <c r="D19" i="40"/>
  <c r="D78" i="40" s="1"/>
  <c r="N18" i="40"/>
  <c r="O18" i="40" s="1"/>
  <c r="N17" i="40"/>
  <c r="O17" i="40"/>
  <c r="N16" i="40"/>
  <c r="O16" i="40" s="1"/>
  <c r="N15" i="40"/>
  <c r="O15" i="40" s="1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N5" i="40" s="1"/>
  <c r="O5" i="40" s="1"/>
  <c r="E5" i="40"/>
  <c r="D5" i="40"/>
  <c r="N70" i="39"/>
  <c r="O70" i="39" s="1"/>
  <c r="N69" i="39"/>
  <c r="O69" i="39"/>
  <c r="N68" i="39"/>
  <c r="O68" i="39" s="1"/>
  <c r="N67" i="39"/>
  <c r="O67" i="39" s="1"/>
  <c r="M66" i="39"/>
  <c r="L66" i="39"/>
  <c r="K66" i="39"/>
  <c r="J66" i="39"/>
  <c r="I66" i="39"/>
  <c r="H66" i="39"/>
  <c r="G66" i="39"/>
  <c r="F66" i="39"/>
  <c r="E66" i="39"/>
  <c r="D66" i="39"/>
  <c r="N66" i="39" s="1"/>
  <c r="O66" i="39" s="1"/>
  <c r="N65" i="39"/>
  <c r="O65" i="39" s="1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M57" i="39"/>
  <c r="L57" i="39"/>
  <c r="K57" i="39"/>
  <c r="J57" i="39"/>
  <c r="I57" i="39"/>
  <c r="I71" i="39" s="1"/>
  <c r="H57" i="39"/>
  <c r="G57" i="39"/>
  <c r="F57" i="39"/>
  <c r="E57" i="39"/>
  <c r="D57" i="39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N48" i="39"/>
  <c r="O48" i="39" s="1"/>
  <c r="N47" i="39"/>
  <c r="O47" i="39" s="1"/>
  <c r="N46" i="39"/>
  <c r="O46" i="39" s="1"/>
  <c r="N45" i="39"/>
  <c r="O45" i="39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N41" i="39" s="1"/>
  <c r="O41" i="39" s="1"/>
  <c r="D41" i="39"/>
  <c r="N40" i="39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F71" i="39" s="1"/>
  <c r="E26" i="39"/>
  <c r="D26" i="39"/>
  <c r="N25" i="39"/>
  <c r="O25" i="39" s="1"/>
  <c r="N24" i="39"/>
  <c r="O24" i="39" s="1"/>
  <c r="N23" i="39"/>
  <c r="O23" i="39"/>
  <c r="N22" i="39"/>
  <c r="O22" i="39" s="1"/>
  <c r="N21" i="39"/>
  <c r="O21" i="39" s="1"/>
  <c r="M20" i="39"/>
  <c r="L20" i="39"/>
  <c r="K20" i="39"/>
  <c r="J20" i="39"/>
  <c r="J71" i="39" s="1"/>
  <c r="I20" i="39"/>
  <c r="H20" i="39"/>
  <c r="G20" i="39"/>
  <c r="G71" i="39" s="1"/>
  <c r="F20" i="39"/>
  <c r="E20" i="39"/>
  <c r="D20" i="39"/>
  <c r="N19" i="39"/>
  <c r="O19" i="39" s="1"/>
  <c r="N18" i="39"/>
  <c r="O18" i="39" s="1"/>
  <c r="N17" i="39"/>
  <c r="O17" i="39"/>
  <c r="N16" i="39"/>
  <c r="O16" i="39" s="1"/>
  <c r="N15" i="39"/>
  <c r="O15" i="39" s="1"/>
  <c r="N14" i="39"/>
  <c r="O14" i="39" s="1"/>
  <c r="N13" i="39"/>
  <c r="O13" i="39" s="1"/>
  <c r="N12" i="39"/>
  <c r="O12" i="39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N5" i="39" s="1"/>
  <c r="O5" i="39" s="1"/>
  <c r="K5" i="39"/>
  <c r="J5" i="39"/>
  <c r="I5" i="39"/>
  <c r="H5" i="39"/>
  <c r="G5" i="39"/>
  <c r="F5" i="39"/>
  <c r="E5" i="39"/>
  <c r="D5" i="39"/>
  <c r="N70" i="38"/>
  <c r="O70" i="38"/>
  <c r="N69" i="38"/>
  <c r="O69" i="38" s="1"/>
  <c r="N68" i="38"/>
  <c r="O68" i="38" s="1"/>
  <c r="N67" i="38"/>
  <c r="O67" i="38" s="1"/>
  <c r="M66" i="38"/>
  <c r="L66" i="38"/>
  <c r="K66" i="38"/>
  <c r="J66" i="38"/>
  <c r="I66" i="38"/>
  <c r="N66" i="38" s="1"/>
  <c r="O66" i="38" s="1"/>
  <c r="H66" i="38"/>
  <c r="G66" i="38"/>
  <c r="F66" i="38"/>
  <c r="E66" i="38"/>
  <c r="D66" i="38"/>
  <c r="N65" i="38"/>
  <c r="O65" i="38"/>
  <c r="N64" i="38"/>
  <c r="O64" i="38" s="1"/>
  <c r="N63" i="38"/>
  <c r="O63" i="38"/>
  <c r="N62" i="38"/>
  <c r="O62" i="38" s="1"/>
  <c r="N61" i="38"/>
  <c r="O61" i="38"/>
  <c r="N60" i="38"/>
  <c r="O60" i="38" s="1"/>
  <c r="N59" i="38"/>
  <c r="O59" i="38"/>
  <c r="M58" i="38"/>
  <c r="L58" i="38"/>
  <c r="K58" i="38"/>
  <c r="J58" i="38"/>
  <c r="I58" i="38"/>
  <c r="H58" i="38"/>
  <c r="G58" i="38"/>
  <c r="F58" i="38"/>
  <c r="N58" i="38" s="1"/>
  <c r="O58" i="38" s="1"/>
  <c r="E58" i="38"/>
  <c r="D58" i="38"/>
  <c r="N57" i="38"/>
  <c r="O57" i="38"/>
  <c r="N56" i="38"/>
  <c r="O56" i="38" s="1"/>
  <c r="N55" i="38"/>
  <c r="O55" i="38" s="1"/>
  <c r="N54" i="38"/>
  <c r="O54" i="38"/>
  <c r="N53" i="38"/>
  <c r="O53" i="38" s="1"/>
  <c r="M52" i="38"/>
  <c r="M71" i="38" s="1"/>
  <c r="L52" i="38"/>
  <c r="K52" i="38"/>
  <c r="J52" i="38"/>
  <c r="N52" i="38" s="1"/>
  <c r="O52" i="38" s="1"/>
  <c r="I52" i="38"/>
  <c r="H52" i="38"/>
  <c r="G52" i="38"/>
  <c r="F52" i="38"/>
  <c r="E52" i="38"/>
  <c r="D52" i="38"/>
  <c r="N51" i="38"/>
  <c r="O51" i="38" s="1"/>
  <c r="N50" i="38"/>
  <c r="O50" i="38" s="1"/>
  <c r="N49" i="38"/>
  <c r="O49" i="38" s="1"/>
  <c r="N48" i="38"/>
  <c r="O48" i="38"/>
  <c r="N47" i="38"/>
  <c r="O47" i="38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/>
  <c r="N40" i="38"/>
  <c r="O40" i="38" s="1"/>
  <c r="N39" i="38"/>
  <c r="O39" i="38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M28" i="38"/>
  <c r="L28" i="38"/>
  <c r="K28" i="38"/>
  <c r="K71" i="38" s="1"/>
  <c r="J28" i="38"/>
  <c r="I28" i="38"/>
  <c r="H28" i="38"/>
  <c r="G28" i="38"/>
  <c r="F28" i="38"/>
  <c r="E28" i="38"/>
  <c r="D28" i="38"/>
  <c r="N27" i="38"/>
  <c r="O27" i="38"/>
  <c r="N26" i="38"/>
  <c r="O26" i="38"/>
  <c r="N25" i="38"/>
  <c r="O25" i="38" s="1"/>
  <c r="N24" i="38"/>
  <c r="O24" i="38" s="1"/>
  <c r="N23" i="38"/>
  <c r="O23" i="38" s="1"/>
  <c r="N22" i="38"/>
  <c r="O22" i="38"/>
  <c r="N21" i="38"/>
  <c r="O21" i="38"/>
  <c r="M20" i="38"/>
  <c r="L20" i="38"/>
  <c r="K20" i="38"/>
  <c r="J20" i="38"/>
  <c r="I20" i="38"/>
  <c r="I71" i="38" s="1"/>
  <c r="H20" i="38"/>
  <c r="H71" i="38" s="1"/>
  <c r="G20" i="38"/>
  <c r="F20" i="38"/>
  <c r="N20" i="38" s="1"/>
  <c r="O20" i="38" s="1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L5" i="38"/>
  <c r="K5" i="38"/>
  <c r="J5" i="38"/>
  <c r="J71" i="38" s="1"/>
  <c r="I5" i="38"/>
  <c r="H5" i="38"/>
  <c r="G5" i="38"/>
  <c r="F5" i="38"/>
  <c r="E5" i="38"/>
  <c r="E71" i="38" s="1"/>
  <c r="D5" i="38"/>
  <c r="D71" i="38" s="1"/>
  <c r="N79" i="37"/>
  <c r="O79" i="37" s="1"/>
  <c r="N78" i="37"/>
  <c r="O78" i="37" s="1"/>
  <c r="N77" i="37"/>
  <c r="O77" i="37" s="1"/>
  <c r="N76" i="37"/>
  <c r="O76" i="37" s="1"/>
  <c r="M75" i="37"/>
  <c r="L75" i="37"/>
  <c r="K75" i="37"/>
  <c r="J75" i="37"/>
  <c r="I75" i="37"/>
  <c r="H75" i="37"/>
  <c r="G75" i="37"/>
  <c r="F75" i="37"/>
  <c r="E75" i="37"/>
  <c r="D75" i="37"/>
  <c r="N75" i="37" s="1"/>
  <c r="O75" i="37" s="1"/>
  <c r="N74" i="37"/>
  <c r="O74" i="37" s="1"/>
  <c r="N73" i="37"/>
  <c r="O73" i="37"/>
  <c r="N72" i="37"/>
  <c r="O72" i="37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M63" i="37"/>
  <c r="L63" i="37"/>
  <c r="K63" i="37"/>
  <c r="J63" i="37"/>
  <c r="I63" i="37"/>
  <c r="H63" i="37"/>
  <c r="G63" i="37"/>
  <c r="F63" i="37"/>
  <c r="E63" i="37"/>
  <c r="D63" i="37"/>
  <c r="N62" i="37"/>
  <c r="O62" i="37" s="1"/>
  <c r="N61" i="37"/>
  <c r="O61" i="37" s="1"/>
  <c r="N60" i="37"/>
  <c r="O60" i="37" s="1"/>
  <c r="N59" i="37"/>
  <c r="O59" i="37" s="1"/>
  <c r="N58" i="37"/>
  <c r="O58" i="37"/>
  <c r="M57" i="37"/>
  <c r="L57" i="37"/>
  <c r="K57" i="37"/>
  <c r="J57" i="37"/>
  <c r="I57" i="37"/>
  <c r="H57" i="37"/>
  <c r="G57" i="37"/>
  <c r="F57" i="37"/>
  <c r="E57" i="37"/>
  <c r="D57" i="37"/>
  <c r="N56" i="37"/>
  <c r="O56" i="37" s="1"/>
  <c r="N55" i="37"/>
  <c r="O55" i="37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 s="1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N46" i="37" s="1"/>
  <c r="O46" i="37" s="1"/>
  <c r="N45" i="37"/>
  <c r="O45" i="37" s="1"/>
  <c r="N44" i="37"/>
  <c r="O44" i="37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/>
  <c r="N34" i="37"/>
  <c r="O34" i="37" s="1"/>
  <c r="N33" i="37"/>
  <c r="O33" i="37" s="1"/>
  <c r="N32" i="37"/>
  <c r="O32" i="37"/>
  <c r="N31" i="37"/>
  <c r="O31" i="37"/>
  <c r="N30" i="37"/>
  <c r="O30" i="37" s="1"/>
  <c r="N29" i="37"/>
  <c r="O29" i="37"/>
  <c r="N28" i="37"/>
  <c r="O28" i="37" s="1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N24" i="37"/>
  <c r="O24" i="37"/>
  <c r="N23" i="37"/>
  <c r="O23" i="37" s="1"/>
  <c r="N22" i="37"/>
  <c r="O22" i="37" s="1"/>
  <c r="N21" i="37"/>
  <c r="O21" i="37"/>
  <c r="M20" i="37"/>
  <c r="L20" i="37"/>
  <c r="K20" i="37"/>
  <c r="J20" i="37"/>
  <c r="J80" i="37" s="1"/>
  <c r="I20" i="37"/>
  <c r="H20" i="37"/>
  <c r="G20" i="37"/>
  <c r="G80" i="37" s="1"/>
  <c r="F20" i="37"/>
  <c r="E20" i="37"/>
  <c r="D20" i="37"/>
  <c r="N19" i="37"/>
  <c r="O19" i="37" s="1"/>
  <c r="N18" i="37"/>
  <c r="O18" i="37" s="1"/>
  <c r="N17" i="37"/>
  <c r="O17" i="37"/>
  <c r="N16" i="37"/>
  <c r="O16" i="37" s="1"/>
  <c r="N15" i="37"/>
  <c r="O15" i="37" s="1"/>
  <c r="N14" i="37"/>
  <c r="O14" i="37" s="1"/>
  <c r="N13" i="37"/>
  <c r="O13" i="37" s="1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J5" i="37"/>
  <c r="I5" i="37"/>
  <c r="H5" i="37"/>
  <c r="G5" i="37"/>
  <c r="F5" i="37"/>
  <c r="F80" i="37" s="1"/>
  <c r="E5" i="37"/>
  <c r="E80" i="37" s="1"/>
  <c r="D5" i="37"/>
  <c r="N77" i="36"/>
  <c r="O77" i="36"/>
  <c r="N76" i="36"/>
  <c r="O76" i="36" s="1"/>
  <c r="N75" i="36"/>
  <c r="O75" i="36" s="1"/>
  <c r="N74" i="36"/>
  <c r="O74" i="36" s="1"/>
  <c r="M73" i="36"/>
  <c r="L73" i="36"/>
  <c r="K73" i="36"/>
  <c r="J73" i="36"/>
  <c r="I73" i="36"/>
  <c r="H73" i="36"/>
  <c r="G73" i="36"/>
  <c r="F73" i="36"/>
  <c r="E73" i="36"/>
  <c r="D73" i="36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M65" i="36"/>
  <c r="L65" i="36"/>
  <c r="K65" i="36"/>
  <c r="J65" i="36"/>
  <c r="I65" i="36"/>
  <c r="H65" i="36"/>
  <c r="G65" i="36"/>
  <c r="F65" i="36"/>
  <c r="E65" i="36"/>
  <c r="D65" i="36"/>
  <c r="N64" i="36"/>
  <c r="O64" i="36" s="1"/>
  <c r="N63" i="36"/>
  <c r="O63" i="36"/>
  <c r="N62" i="36"/>
  <c r="O62" i="36" s="1"/>
  <c r="N61" i="36"/>
  <c r="O61" i="36" s="1"/>
  <c r="N60" i="36"/>
  <c r="O60" i="36"/>
  <c r="M59" i="36"/>
  <c r="L59" i="36"/>
  <c r="K59" i="36"/>
  <c r="J59" i="36"/>
  <c r="I59" i="36"/>
  <c r="H59" i="36"/>
  <c r="G59" i="36"/>
  <c r="F59" i="36"/>
  <c r="E59" i="36"/>
  <c r="D59" i="36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/>
  <c r="N34" i="36"/>
  <c r="O34" i="36" s="1"/>
  <c r="N33" i="36"/>
  <c r="O33" i="36" s="1"/>
  <c r="N32" i="36"/>
  <c r="O32" i="36"/>
  <c r="N31" i="36"/>
  <c r="O31" i="36" s="1"/>
  <c r="M30" i="36"/>
  <c r="M78" i="36" s="1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/>
  <c r="N23" i="36"/>
  <c r="O23" i="36" s="1"/>
  <c r="N22" i="36"/>
  <c r="O22" i="36" s="1"/>
  <c r="N21" i="36"/>
  <c r="O21" i="36"/>
  <c r="M20" i="36"/>
  <c r="L20" i="36"/>
  <c r="K20" i="36"/>
  <c r="J20" i="36"/>
  <c r="I20" i="36"/>
  <c r="H20" i="36"/>
  <c r="G20" i="36"/>
  <c r="F20" i="36"/>
  <c r="E20" i="36"/>
  <c r="E78" i="36" s="1"/>
  <c r="D20" i="36"/>
  <c r="N19" i="36"/>
  <c r="O19" i="36" s="1"/>
  <c r="N18" i="36"/>
  <c r="O18" i="36" s="1"/>
  <c r="N17" i="36"/>
  <c r="O17" i="36" s="1"/>
  <c r="N16" i="36"/>
  <c r="O16" i="36"/>
  <c r="N15" i="36"/>
  <c r="O15" i="36" s="1"/>
  <c r="N14" i="36"/>
  <c r="O14" i="36" s="1"/>
  <c r="N13" i="36"/>
  <c r="O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78" i="35"/>
  <c r="O78" i="35" s="1"/>
  <c r="N77" i="35"/>
  <c r="O77" i="35"/>
  <c r="N76" i="35"/>
  <c r="O76" i="35" s="1"/>
  <c r="N75" i="35"/>
  <c r="O75" i="35" s="1"/>
  <c r="N74" i="35"/>
  <c r="O74" i="35"/>
  <c r="M73" i="35"/>
  <c r="L73" i="35"/>
  <c r="K73" i="35"/>
  <c r="J73" i="35"/>
  <c r="I73" i="35"/>
  <c r="H73" i="35"/>
  <c r="G73" i="35"/>
  <c r="F73" i="35"/>
  <c r="E73" i="35"/>
  <c r="D73" i="35"/>
  <c r="N72" i="35"/>
  <c r="O72" i="35" s="1"/>
  <c r="N71" i="35"/>
  <c r="O71" i="35" s="1"/>
  <c r="N70" i="35"/>
  <c r="O70" i="35" s="1"/>
  <c r="N69" i="35"/>
  <c r="O69" i="35" s="1"/>
  <c r="N68" i="35"/>
  <c r="O68" i="35"/>
  <c r="N67" i="35"/>
  <c r="O67" i="35" s="1"/>
  <c r="N66" i="35"/>
  <c r="O66" i="35" s="1"/>
  <c r="N65" i="35"/>
  <c r="O65" i="35" s="1"/>
  <c r="M64" i="35"/>
  <c r="L64" i="35"/>
  <c r="K64" i="35"/>
  <c r="J64" i="35"/>
  <c r="I64" i="35"/>
  <c r="H64" i="35"/>
  <c r="G64" i="35"/>
  <c r="F64" i="35"/>
  <c r="E64" i="35"/>
  <c r="D64" i="35"/>
  <c r="N64" i="35" s="1"/>
  <c r="O64" i="35" s="1"/>
  <c r="N63" i="35"/>
  <c r="O63" i="35" s="1"/>
  <c r="N62" i="35"/>
  <c r="O62" i="35" s="1"/>
  <c r="N61" i="35"/>
  <c r="O61" i="35" s="1"/>
  <c r="N60" i="35"/>
  <c r="O60" i="35"/>
  <c r="N59" i="35"/>
  <c r="O59" i="35" s="1"/>
  <c r="M58" i="35"/>
  <c r="L58" i="35"/>
  <c r="K58" i="35"/>
  <c r="J58" i="35"/>
  <c r="I58" i="35"/>
  <c r="H58" i="35"/>
  <c r="G58" i="35"/>
  <c r="F58" i="35"/>
  <c r="E58" i="35"/>
  <c r="D58" i="35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/>
  <c r="N51" i="35"/>
  <c r="O51" i="35" s="1"/>
  <c r="N50" i="35"/>
  <c r="O50" i="35" s="1"/>
  <c r="N49" i="35"/>
  <c r="O49" i="35" s="1"/>
  <c r="N48" i="35"/>
  <c r="O48" i="35" s="1"/>
  <c r="M47" i="35"/>
  <c r="L47" i="35"/>
  <c r="K47" i="35"/>
  <c r="K79" i="35" s="1"/>
  <c r="J47" i="35"/>
  <c r="I47" i="35"/>
  <c r="H47" i="35"/>
  <c r="G47" i="35"/>
  <c r="F47" i="35"/>
  <c r="E47" i="35"/>
  <c r="D47" i="35"/>
  <c r="N46" i="35"/>
  <c r="O46" i="35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J79" i="35" s="1"/>
  <c r="I29" i="35"/>
  <c r="H29" i="35"/>
  <c r="G29" i="35"/>
  <c r="F29" i="35"/>
  <c r="E29" i="35"/>
  <c r="D29" i="35"/>
  <c r="N29" i="35" s="1"/>
  <c r="O29" i="35" s="1"/>
  <c r="N28" i="35"/>
  <c r="O28" i="35"/>
  <c r="N27" i="35"/>
  <c r="O27" i="35" s="1"/>
  <c r="N26" i="35"/>
  <c r="O26" i="35"/>
  <c r="N25" i="35"/>
  <c r="O25" i="35" s="1"/>
  <c r="N24" i="35"/>
  <c r="O24" i="35" s="1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/>
  <c r="N18" i="35"/>
  <c r="O18" i="35" s="1"/>
  <c r="N17" i="35"/>
  <c r="O17" i="35" s="1"/>
  <c r="N16" i="35"/>
  <c r="O16" i="35"/>
  <c r="N15" i="35"/>
  <c r="O15" i="35"/>
  <c r="N14" i="35"/>
  <c r="O14" i="35" s="1"/>
  <c r="N13" i="35"/>
  <c r="O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/>
  <c r="N6" i="35"/>
  <c r="O6" i="35" s="1"/>
  <c r="M5" i="35"/>
  <c r="L5" i="35"/>
  <c r="K5" i="35"/>
  <c r="J5" i="35"/>
  <c r="I5" i="35"/>
  <c r="H5" i="35"/>
  <c r="G5" i="35"/>
  <c r="F5" i="35"/>
  <c r="E5" i="35"/>
  <c r="D5" i="35"/>
  <c r="N79" i="34"/>
  <c r="O79" i="34" s="1"/>
  <c r="N78" i="34"/>
  <c r="O78" i="34"/>
  <c r="N77" i="34"/>
  <c r="O77" i="34" s="1"/>
  <c r="N76" i="34"/>
  <c r="O76" i="34"/>
  <c r="N75" i="34"/>
  <c r="O75" i="34" s="1"/>
  <c r="M74" i="34"/>
  <c r="L74" i="34"/>
  <c r="K74" i="34"/>
  <c r="J74" i="34"/>
  <c r="I74" i="34"/>
  <c r="H74" i="34"/>
  <c r="G74" i="34"/>
  <c r="F74" i="34"/>
  <c r="E74" i="34"/>
  <c r="D74" i="34"/>
  <c r="N73" i="34"/>
  <c r="O73" i="34" s="1"/>
  <c r="N72" i="34"/>
  <c r="O72" i="34" s="1"/>
  <c r="N71" i="34"/>
  <c r="O71" i="34"/>
  <c r="N70" i="34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D67" i="34"/>
  <c r="N66" i="34"/>
  <c r="O66" i="34" s="1"/>
  <c r="N65" i="34"/>
  <c r="O65" i="34"/>
  <c r="N64" i="34"/>
  <c r="O64" i="34" s="1"/>
  <c r="N63" i="34"/>
  <c r="O63" i="34" s="1"/>
  <c r="N62" i="34"/>
  <c r="O62" i="34"/>
  <c r="M61" i="34"/>
  <c r="L61" i="34"/>
  <c r="K61" i="34"/>
  <c r="J61" i="34"/>
  <c r="I61" i="34"/>
  <c r="H61" i="34"/>
  <c r="G61" i="34"/>
  <c r="F61" i="34"/>
  <c r="E61" i="34"/>
  <c r="D61" i="34"/>
  <c r="N60" i="34"/>
  <c r="O60" i="34" s="1"/>
  <c r="N59" i="34"/>
  <c r="O59" i="34" s="1"/>
  <c r="N58" i="34"/>
  <c r="O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M49" i="34"/>
  <c r="L49" i="34"/>
  <c r="K49" i="34"/>
  <c r="J49" i="34"/>
  <c r="I49" i="34"/>
  <c r="H49" i="34"/>
  <c r="G49" i="34"/>
  <c r="F49" i="34"/>
  <c r="E49" i="34"/>
  <c r="D49" i="34"/>
  <c r="N49" i="34" s="1"/>
  <c r="O49" i="34" s="1"/>
  <c r="N48" i="34"/>
  <c r="O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/>
  <c r="M29" i="34"/>
  <c r="L29" i="34"/>
  <c r="K29" i="34"/>
  <c r="J29" i="34"/>
  <c r="I29" i="34"/>
  <c r="H29" i="34"/>
  <c r="G29" i="34"/>
  <c r="F29" i="34"/>
  <c r="E29" i="34"/>
  <c r="D29" i="34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/>
  <c r="N15" i="34"/>
  <c r="O15" i="34"/>
  <c r="N14" i="34"/>
  <c r="O14" i="34" s="1"/>
  <c r="N13" i="34"/>
  <c r="O13" i="34" s="1"/>
  <c r="N12" i="34"/>
  <c r="O12" i="34" s="1"/>
  <c r="N11" i="34"/>
  <c r="O11" i="34" s="1"/>
  <c r="N10" i="34"/>
  <c r="O10" i="34"/>
  <c r="N9" i="34"/>
  <c r="O9" i="34"/>
  <c r="N8" i="34"/>
  <c r="O8" i="34" s="1"/>
  <c r="N7" i="34"/>
  <c r="O7" i="34" s="1"/>
  <c r="N6" i="34"/>
  <c r="O6" i="34" s="1"/>
  <c r="M5" i="34"/>
  <c r="L5" i="34"/>
  <c r="K5" i="34"/>
  <c r="J5" i="34"/>
  <c r="J80" i="34" s="1"/>
  <c r="I5" i="34"/>
  <c r="H5" i="34"/>
  <c r="H80" i="34" s="1"/>
  <c r="G5" i="34"/>
  <c r="F5" i="34"/>
  <c r="E5" i="34"/>
  <c r="E80" i="34" s="1"/>
  <c r="D5" i="34"/>
  <c r="N5" i="34" s="1"/>
  <c r="O5" i="34" s="1"/>
  <c r="N78" i="33"/>
  <c r="O78" i="33"/>
  <c r="N79" i="33"/>
  <c r="O79" i="33"/>
  <c r="N80" i="33"/>
  <c r="O80" i="33" s="1"/>
  <c r="N81" i="33"/>
  <c r="O81" i="33" s="1"/>
  <c r="N53" i="33"/>
  <c r="O53" i="33" s="1"/>
  <c r="N54" i="33"/>
  <c r="O54" i="33" s="1"/>
  <c r="N55" i="33"/>
  <c r="O55" i="33"/>
  <c r="N56" i="33"/>
  <c r="O56" i="33"/>
  <c r="N57" i="33"/>
  <c r="O57" i="33" s="1"/>
  <c r="N58" i="33"/>
  <c r="O58" i="33" s="1"/>
  <c r="N59" i="33"/>
  <c r="O59" i="33" s="1"/>
  <c r="N60" i="33"/>
  <c r="O60" i="33" s="1"/>
  <c r="N61" i="33"/>
  <c r="O61" i="33"/>
  <c r="N31" i="33"/>
  <c r="O31" i="33" s="1"/>
  <c r="N32" i="33"/>
  <c r="O32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 s="1"/>
  <c r="N46" i="33"/>
  <c r="O46" i="33" s="1"/>
  <c r="N47" i="33"/>
  <c r="O47" i="33" s="1"/>
  <c r="N48" i="33"/>
  <c r="O48" i="33"/>
  <c r="N49" i="33"/>
  <c r="O49" i="33"/>
  <c r="N50" i="33"/>
  <c r="O50" i="33" s="1"/>
  <c r="N51" i="33"/>
  <c r="O51" i="33" s="1"/>
  <c r="N9" i="33"/>
  <c r="O9" i="33" s="1"/>
  <c r="N10" i="33"/>
  <c r="O10" i="33" s="1"/>
  <c r="E52" i="33"/>
  <c r="F52" i="33"/>
  <c r="G52" i="33"/>
  <c r="H52" i="33"/>
  <c r="I52" i="33"/>
  <c r="J52" i="33"/>
  <c r="K52" i="33"/>
  <c r="L52" i="33"/>
  <c r="M52" i="33"/>
  <c r="D52" i="33"/>
  <c r="N52" i="33" s="1"/>
  <c r="O52" i="33" s="1"/>
  <c r="E30" i="33"/>
  <c r="F30" i="33"/>
  <c r="G30" i="33"/>
  <c r="H30" i="33"/>
  <c r="I30" i="33"/>
  <c r="J30" i="33"/>
  <c r="K30" i="33"/>
  <c r="L30" i="33"/>
  <c r="M30" i="33"/>
  <c r="D30" i="33"/>
  <c r="E20" i="33"/>
  <c r="F20" i="33"/>
  <c r="G20" i="33"/>
  <c r="H20" i="33"/>
  <c r="I20" i="33"/>
  <c r="J20" i="33"/>
  <c r="K20" i="33"/>
  <c r="L20" i="33"/>
  <c r="M20" i="33"/>
  <c r="D20" i="33"/>
  <c r="D82" i="33" s="1"/>
  <c r="E5" i="33"/>
  <c r="F5" i="33"/>
  <c r="G5" i="33"/>
  <c r="H5" i="33"/>
  <c r="I5" i="33"/>
  <c r="J5" i="33"/>
  <c r="K5" i="33"/>
  <c r="L5" i="33"/>
  <c r="M5" i="33"/>
  <c r="D5" i="33"/>
  <c r="E76" i="33"/>
  <c r="F76" i="33"/>
  <c r="G76" i="33"/>
  <c r="H76" i="33"/>
  <c r="I76" i="33"/>
  <c r="J76" i="33"/>
  <c r="K76" i="33"/>
  <c r="L76" i="33"/>
  <c r="M76" i="33"/>
  <c r="D76" i="33"/>
  <c r="N77" i="33"/>
  <c r="O77" i="33" s="1"/>
  <c r="N71" i="33"/>
  <c r="O71" i="33"/>
  <c r="N72" i="33"/>
  <c r="O72" i="33"/>
  <c r="N73" i="33"/>
  <c r="O73" i="33" s="1"/>
  <c r="N74" i="33"/>
  <c r="O74" i="33" s="1"/>
  <c r="N75" i="33"/>
  <c r="O75" i="33" s="1"/>
  <c r="N70" i="33"/>
  <c r="O70" i="33" s="1"/>
  <c r="E69" i="33"/>
  <c r="F69" i="33"/>
  <c r="G69" i="33"/>
  <c r="H69" i="33"/>
  <c r="I69" i="33"/>
  <c r="J69" i="33"/>
  <c r="K69" i="33"/>
  <c r="L69" i="33"/>
  <c r="M69" i="33"/>
  <c r="D69" i="33"/>
  <c r="N69" i="33" s="1"/>
  <c r="O69" i="33" s="1"/>
  <c r="E63" i="33"/>
  <c r="F63" i="33"/>
  <c r="G63" i="33"/>
  <c r="H63" i="33"/>
  <c r="I63" i="33"/>
  <c r="J63" i="33"/>
  <c r="K63" i="33"/>
  <c r="L63" i="33"/>
  <c r="M63" i="33"/>
  <c r="D63" i="33"/>
  <c r="N65" i="33"/>
  <c r="O65" i="33"/>
  <c r="N66" i="33"/>
  <c r="O66" i="33"/>
  <c r="N67" i="33"/>
  <c r="O67" i="33" s="1"/>
  <c r="N68" i="33"/>
  <c r="O68" i="33"/>
  <c r="N64" i="33"/>
  <c r="O64" i="33" s="1"/>
  <c r="N26" i="33"/>
  <c r="O26" i="33" s="1"/>
  <c r="N27" i="33"/>
  <c r="O27" i="33" s="1"/>
  <c r="N25" i="33"/>
  <c r="O25" i="33"/>
  <c r="N62" i="33"/>
  <c r="O62" i="33" s="1"/>
  <c r="N22" i="33"/>
  <c r="O22" i="33" s="1"/>
  <c r="N23" i="33"/>
  <c r="O23" i="33" s="1"/>
  <c r="N24" i="33"/>
  <c r="O24" i="33" s="1"/>
  <c r="N28" i="33"/>
  <c r="O28" i="33"/>
  <c r="N29" i="33"/>
  <c r="O29" i="33"/>
  <c r="N7" i="33"/>
  <c r="O7" i="33" s="1"/>
  <c r="N8" i="33"/>
  <c r="O8" i="33" s="1"/>
  <c r="N11" i="33"/>
  <c r="O11" i="33" s="1"/>
  <c r="N12" i="33"/>
  <c r="O12" i="33" s="1"/>
  <c r="N13" i="33"/>
  <c r="O13" i="33"/>
  <c r="N14" i="33"/>
  <c r="O14" i="33" s="1"/>
  <c r="N15" i="33"/>
  <c r="O15" i="33" s="1"/>
  <c r="N16" i="33"/>
  <c r="O16" i="33" s="1"/>
  <c r="N17" i="33"/>
  <c r="O17" i="33" s="1"/>
  <c r="N18" i="33"/>
  <c r="O18" i="33" s="1"/>
  <c r="N19" i="33"/>
  <c r="O19" i="33"/>
  <c r="N6" i="33"/>
  <c r="O6" i="33"/>
  <c r="N21" i="33"/>
  <c r="O21" i="33" s="1"/>
  <c r="G71" i="38"/>
  <c r="M71" i="39"/>
  <c r="K71" i="39"/>
  <c r="N50" i="39"/>
  <c r="O50" i="39" s="1"/>
  <c r="N26" i="39"/>
  <c r="O26" i="39" s="1"/>
  <c r="L82" i="33"/>
  <c r="H78" i="40"/>
  <c r="L78" i="40"/>
  <c r="K78" i="40"/>
  <c r="F78" i="40"/>
  <c r="G78" i="40"/>
  <c r="L81" i="41"/>
  <c r="F81" i="41"/>
  <c r="N61" i="41"/>
  <c r="O61" i="41" s="1"/>
  <c r="H81" i="41"/>
  <c r="N47" i="41"/>
  <c r="O47" i="41" s="1"/>
  <c r="N62" i="42"/>
  <c r="O62" i="42" s="1"/>
  <c r="I74" i="42"/>
  <c r="N42" i="42"/>
  <c r="O42" i="42" s="1"/>
  <c r="F74" i="42"/>
  <c r="G74" i="42"/>
  <c r="N29" i="42"/>
  <c r="O29" i="42" s="1"/>
  <c r="E74" i="42"/>
  <c r="D74" i="42"/>
  <c r="N19" i="42"/>
  <c r="O19" i="42" s="1"/>
  <c r="N5" i="42"/>
  <c r="O5" i="42" s="1"/>
  <c r="L77" i="43"/>
  <c r="N58" i="43"/>
  <c r="O58" i="43"/>
  <c r="F77" i="43"/>
  <c r="N30" i="43"/>
  <c r="O30" i="43" s="1"/>
  <c r="I77" i="43"/>
  <c r="D77" i="43"/>
  <c r="N59" i="44"/>
  <c r="O59" i="44" s="1"/>
  <c r="M75" i="44"/>
  <c r="G75" i="44"/>
  <c r="N47" i="44"/>
  <c r="O47" i="44"/>
  <c r="F75" i="44"/>
  <c r="E75" i="44"/>
  <c r="D75" i="44"/>
  <c r="N20" i="44"/>
  <c r="O20" i="44"/>
  <c r="N5" i="44"/>
  <c r="O5" i="44"/>
  <c r="M73" i="45"/>
  <c r="L73" i="45"/>
  <c r="J73" i="45"/>
  <c r="N55" i="45"/>
  <c r="O55" i="45"/>
  <c r="N42" i="45"/>
  <c r="O42" i="45" s="1"/>
  <c r="F73" i="45"/>
  <c r="E73" i="45"/>
  <c r="D73" i="45"/>
  <c r="N18" i="45"/>
  <c r="O18" i="45" s="1"/>
  <c r="N5" i="45"/>
  <c r="O5" i="45" s="1"/>
  <c r="O71" i="46"/>
  <c r="P71" i="46"/>
  <c r="O64" i="46"/>
  <c r="P64" i="46" s="1"/>
  <c r="O28" i="46"/>
  <c r="P28" i="46" s="1"/>
  <c r="D17" i="46"/>
  <c r="I73" i="46"/>
  <c r="N73" i="46"/>
  <c r="H73" i="46"/>
  <c r="M73" i="46"/>
  <c r="F73" i="46"/>
  <c r="J73" i="46"/>
  <c r="L73" i="46"/>
  <c r="E73" i="46"/>
  <c r="O74" i="48" l="1"/>
  <c r="N78" i="40"/>
  <c r="O78" i="40" s="1"/>
  <c r="G77" i="43"/>
  <c r="N77" i="43" s="1"/>
  <c r="O77" i="43" s="1"/>
  <c r="E71" i="39"/>
  <c r="M82" i="33"/>
  <c r="F80" i="34"/>
  <c r="N57" i="39"/>
  <c r="O57" i="39" s="1"/>
  <c r="E81" i="41"/>
  <c r="N81" i="41" s="1"/>
  <c r="O81" i="41" s="1"/>
  <c r="L79" i="35"/>
  <c r="N68" i="41"/>
  <c r="O68" i="41" s="1"/>
  <c r="N44" i="43"/>
  <c r="O44" i="43" s="1"/>
  <c r="K81" i="41"/>
  <c r="I80" i="34"/>
  <c r="N49" i="36"/>
  <c r="O49" i="36" s="1"/>
  <c r="N73" i="45"/>
  <c r="O73" i="45" s="1"/>
  <c r="K82" i="33"/>
  <c r="N20" i="39"/>
  <c r="O20" i="39" s="1"/>
  <c r="N30" i="36"/>
  <c r="O30" i="36" s="1"/>
  <c r="L71" i="39"/>
  <c r="N74" i="34"/>
  <c r="O74" i="34" s="1"/>
  <c r="K78" i="36"/>
  <c r="D80" i="37"/>
  <c r="F79" i="35"/>
  <c r="N19" i="43"/>
  <c r="O19" i="43" s="1"/>
  <c r="O5" i="46"/>
  <c r="P5" i="46" s="1"/>
  <c r="N5" i="36"/>
  <c r="O5" i="36" s="1"/>
  <c r="H80" i="37"/>
  <c r="N80" i="37" s="1"/>
  <c r="O80" i="37" s="1"/>
  <c r="K80" i="34"/>
  <c r="G79" i="35"/>
  <c r="N67" i="34"/>
  <c r="O67" i="34" s="1"/>
  <c r="H79" i="35"/>
  <c r="M80" i="34"/>
  <c r="I79" i="35"/>
  <c r="O17" i="46"/>
  <c r="P17" i="46" s="1"/>
  <c r="N64" i="43"/>
  <c r="O64" i="43" s="1"/>
  <c r="N19" i="40"/>
  <c r="O19" i="40" s="1"/>
  <c r="N20" i="34"/>
  <c r="O20" i="34" s="1"/>
  <c r="N29" i="34"/>
  <c r="O29" i="34" s="1"/>
  <c r="N61" i="34"/>
  <c r="O61" i="34" s="1"/>
  <c r="N73" i="35"/>
  <c r="O73" i="35" s="1"/>
  <c r="G78" i="36"/>
  <c r="N57" i="37"/>
  <c r="O57" i="37" s="1"/>
  <c r="K74" i="42"/>
  <c r="M81" i="41"/>
  <c r="N5" i="38"/>
  <c r="O5" i="38" s="1"/>
  <c r="N76" i="33"/>
  <c r="O76" i="33" s="1"/>
  <c r="N20" i="33"/>
  <c r="O20" i="33" s="1"/>
  <c r="N65" i="36"/>
  <c r="O65" i="36" s="1"/>
  <c r="N63" i="37"/>
  <c r="O63" i="37" s="1"/>
  <c r="N43" i="38"/>
  <c r="O43" i="38" s="1"/>
  <c r="N44" i="40"/>
  <c r="O44" i="40" s="1"/>
  <c r="K75" i="44"/>
  <c r="N75" i="44" s="1"/>
  <c r="O75" i="44" s="1"/>
  <c r="G82" i="33"/>
  <c r="N64" i="44"/>
  <c r="O64" i="44" s="1"/>
  <c r="D71" i="39"/>
  <c r="G80" i="34"/>
  <c r="N58" i="35"/>
  <c r="O58" i="35" s="1"/>
  <c r="K80" i="37"/>
  <c r="M79" i="35"/>
  <c r="E79" i="35"/>
  <c r="J78" i="36"/>
  <c r="L80" i="37"/>
  <c r="H71" i="39"/>
  <c r="J82" i="33"/>
  <c r="L80" i="34"/>
  <c r="M80" i="37"/>
  <c r="N71" i="45"/>
  <c r="O71" i="45" s="1"/>
  <c r="N55" i="42"/>
  <c r="O55" i="42" s="1"/>
  <c r="I82" i="33"/>
  <c r="N47" i="35"/>
  <c r="O47" i="35" s="1"/>
  <c r="N73" i="36"/>
  <c r="O73" i="36" s="1"/>
  <c r="H82" i="33"/>
  <c r="N30" i="33"/>
  <c r="O30" i="33" s="1"/>
  <c r="N20" i="36"/>
  <c r="O20" i="36" s="1"/>
  <c r="N63" i="33"/>
  <c r="O63" i="33" s="1"/>
  <c r="F82" i="33"/>
  <c r="N59" i="36"/>
  <c r="O59" i="36" s="1"/>
  <c r="N20" i="37"/>
  <c r="O20" i="37" s="1"/>
  <c r="E82" i="33"/>
  <c r="N82" i="33" s="1"/>
  <c r="O82" i="33" s="1"/>
  <c r="D80" i="34"/>
  <c r="N80" i="34" s="1"/>
  <c r="O80" i="34" s="1"/>
  <c r="I78" i="36"/>
  <c r="I80" i="37"/>
  <c r="N26" i="37"/>
  <c r="O26" i="37" s="1"/>
  <c r="O75" i="47"/>
  <c r="P75" i="47" s="1"/>
  <c r="L78" i="36"/>
  <c r="M74" i="42"/>
  <c r="N74" i="42" s="1"/>
  <c r="O74" i="42" s="1"/>
  <c r="N72" i="42"/>
  <c r="O72" i="42" s="1"/>
  <c r="N5" i="33"/>
  <c r="O5" i="33" s="1"/>
  <c r="K73" i="46"/>
  <c r="D78" i="36"/>
  <c r="F78" i="36"/>
  <c r="N30" i="40"/>
  <c r="O30" i="40" s="1"/>
  <c r="F71" i="38"/>
  <c r="N71" i="38" s="1"/>
  <c r="O71" i="38" s="1"/>
  <c r="N20" i="35"/>
  <c r="O20" i="35" s="1"/>
  <c r="D73" i="46"/>
  <c r="N5" i="35"/>
  <c r="O5" i="35" s="1"/>
  <c r="L71" i="38"/>
  <c r="N73" i="44"/>
  <c r="O73" i="44" s="1"/>
  <c r="N5" i="41"/>
  <c r="O5" i="41" s="1"/>
  <c r="D79" i="35"/>
  <c r="N79" i="35" s="1"/>
  <c r="O79" i="35" s="1"/>
  <c r="N28" i="38"/>
  <c r="O28" i="38" s="1"/>
  <c r="N5" i="37"/>
  <c r="O5" i="37" s="1"/>
  <c r="G81" i="41"/>
  <c r="H78" i="36"/>
  <c r="P74" i="48" l="1"/>
  <c r="N71" i="39"/>
  <c r="O71" i="39" s="1"/>
  <c r="N78" i="36"/>
  <c r="O78" i="36" s="1"/>
  <c r="O73" i="46"/>
  <c r="P73" i="46" s="1"/>
</calcChain>
</file>

<file path=xl/sharedStrings.xml><?xml version="1.0" encoding="utf-8"?>
<sst xmlns="http://schemas.openxmlformats.org/spreadsheetml/2006/main" count="1480" uniqueCount="213">
  <si>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</si>
  <si>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</si>
  <si>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</si>
  <si>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</si>
  <si>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</si>
  <si>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</si>
  <si>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</si>
  <si>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</si>
  <si>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</si>
  <si>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</si>
  <si>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</si>
  <si>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</si>
  <si>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</si>
  <si>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</si>
  <si>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</si>
  <si>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</si>
  <si>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Gas</t>
  </si>
  <si>
    <t>Utility Service Tax - Fuel Oil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</si>
  <si>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</si>
  <si>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</si>
  <si>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</si>
  <si>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</si>
  <si>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</si>
  <si>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</si>
  <si>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</si>
  <si>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Other</t>
  </si>
  <si>
    <t>Impact Fees - Residential - Public Safety</t>
  </si>
  <si>
    <t>Impact Fees - Commercial - Physical Environment</t>
  </si>
  <si>
    <t>Impact Fees - Residential - Culture / Recreation</t>
  </si>
  <si>
    <t>Impact Fees - Residential - Other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</si>
  <si>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</si>
  <si>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</si>
  <si>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</si>
  <si>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</si>
  <si>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</si>
  <si>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</si>
  <si>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Physical Environment - Sewer / Wastewater</t>
  </si>
  <si>
    <t>Federal Grant - Physical Environment - Other Physical Environment</t>
  </si>
  <si>
    <t>State Grant - Physical Environment - Other Physical Environment</t>
  </si>
  <si>
    <t>State Grant - Transportation - Other Transportation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</si>
  <si>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</si>
  <si>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</si>
  <si>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</si>
  <si>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</si>
  <si>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</si>
  <si>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</si>
  <si>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</si>
  <si>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</si>
  <si>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Economic Environment</t>
  </si>
  <si>
    <t>Grants from Other Local Units - Culture / Recreation</t>
  </si>
  <si>
    <t>Grants from Other Local Units - Other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</si>
  <si>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</si>
  <si>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</si>
  <si>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</si>
  <si>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</si>
  <si>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</si>
  <si>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</si>
  <si>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</si>
  <si>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</si>
  <si>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</si>
  <si>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</si>
  <si>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</si>
  <si>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</si>
  <si>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</si>
  <si>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</si>
  <si>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</si>
  <si>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</si>
  <si>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</si>
  <si>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</si>
  <si>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</si>
  <si>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</si>
  <si>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</si>
  <si>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</si>
  <si>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Fines - Library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</si>
  <si>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</si>
  <si>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</si>
  <si>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</si>
  <si>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</si>
  <si>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</si>
  <si>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</si>
  <si>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</si>
  <si>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</si>
  <si>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</si>
  <si>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Installment Purchases and Capital Lease Proceeds</t>
  </si>
  <si>
    <t>Proceeds - Debt Proceeds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</si>
  <si>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</si>
  <si>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</si>
  <si>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</si>
  <si>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</si>
  <si>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</si>
  <si>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</si>
  <si>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</si>
  <si>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</si>
  <si>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</si>
  <si>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</si>
  <si>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</si>
  <si>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North Miami Beach Revenues Reported by Account Code and Fund Type</t>
  </si>
  <si>
    <t>Local Fiscal Year Ended September 30, 2010</t>
  </si>
  <si>
    <t>Local Option Taxes</t>
  </si>
  <si>
    <t>Fire Insurance Premium Tax for Firefighters' Pension</t>
  </si>
  <si>
    <t>Culture / Recreation - Cultural Services</t>
  </si>
  <si>
    <t>Proprietary Non-Operating Sources - Other Non-Operating Sources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</si>
  <si>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</si>
  <si>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</si>
  <si>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</si>
  <si>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Residential - Physical Environment</t>
  </si>
  <si>
    <t>Court-Ordered Judgments and Fines - As Decided by Traffic Court</t>
  </si>
  <si>
    <t>Interest and Other Earnings - Net Increase (Decrease) in Fair Value of Investments</t>
  </si>
  <si>
    <t>Other Miscellaneous Revenues - Settlements</t>
  </si>
  <si>
    <t>Proceeds - Proceeds from Refunding Bonds</t>
  </si>
  <si>
    <t>2011 Municipal Population:</t>
  </si>
  <si>
    <t>Local Fiscal Year Ended September 30, 2012</t>
  </si>
  <si>
    <t>Special Assessments - Charges for Public Services</t>
  </si>
  <si>
    <t>Federal Grant - Transportation - Other Transportation</t>
  </si>
  <si>
    <t>Federal Grant - Culture / Recreation</t>
  </si>
  <si>
    <t>State Grant - Physical Environment - Stormwater Management</t>
  </si>
  <si>
    <t>Grants from Other Local Units - Physical Environment</t>
  </si>
  <si>
    <t>Federal Fines and Forfeits</t>
  </si>
  <si>
    <t>State Fines and Forfeits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</si>
  <si>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</si>
  <si>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</si>
  <si>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</si>
  <si>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</si>
  <si>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Other Permits and Fees</t>
  </si>
  <si>
    <t>State Grant - Physical Environment - Sewer / Wastewater</t>
  </si>
  <si>
    <t>Grants from Other Local Units - Transportation</t>
  </si>
  <si>
    <t>Interest and Other Earnings - Gain or Loss on Sale of Investments</t>
  </si>
  <si>
    <t>Impact Fees - Public Safety</t>
  </si>
  <si>
    <t>Impact Fees - Physical Environment</t>
  </si>
  <si>
    <t>Impact Fees - Culture / Recreation</t>
  </si>
  <si>
    <t>Impact Fees - Other</t>
  </si>
  <si>
    <t>2008 Municipal Population:</t>
  </si>
  <si>
    <t>Local Fiscal Year Ended September 30, 2013</t>
  </si>
  <si>
    <t>Insurance Premium Tax for Police Officers' Retirement</t>
  </si>
  <si>
    <t>Utility Service Tax - Other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</si>
  <si>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</si>
  <si>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</si>
  <si>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</si>
  <si>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</si>
  <si>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</si>
  <si>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</si>
  <si>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</si>
  <si>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Sales - Disposition of Fixed Assets</t>
  </si>
  <si>
    <t>Proprietary Non-Operating - Other Grants and Donations</t>
  </si>
  <si>
    <t>2013 Municipal Population:</t>
  </si>
  <si>
    <t>Local Fiscal Year Ended September 30, 2014</t>
  </si>
  <si>
    <t>2014 Municipal Population:</t>
  </si>
  <si>
    <t>Local Fiscal Year Ended September 30, 2015</t>
  </si>
  <si>
    <t>Grants from Other Local Units - Human Services</t>
  </si>
  <si>
    <t>General Government - Internal Service Fund Fees and Charges</t>
  </si>
  <si>
    <t>General Government - Administrative Service Fees</t>
  </si>
  <si>
    <t>Culture / Recreation - Libraries</t>
  </si>
  <si>
    <t>Culture / Recreation - Special Recreation Facilities</t>
  </si>
  <si>
    <t>Culture / Recreation - Other Culture / Recreation Charges</t>
  </si>
  <si>
    <t>Interest and Other Earnings - Dividends</t>
  </si>
  <si>
    <t>Interest and Other Earnings - Gain (Loss) on Sale of Investments</t>
  </si>
  <si>
    <t>Proprietary Non-Operating - Capital Contributions from Other Public Source</t>
  </si>
  <si>
    <t>2015 Municipal Population:</t>
  </si>
  <si>
    <t>Local Fiscal Year Ended September 30, 2016</t>
  </si>
  <si>
    <t>Franchise Fee - Solid Waste</t>
  </si>
  <si>
    <t>State Grant - Other</t>
  </si>
  <si>
    <t>Court-Ordered Judgments and Fines - Other Court-Ordered</t>
  </si>
  <si>
    <t>2016 Municipal Population:</t>
  </si>
  <si>
    <t>Local Fiscal Year Ended September 30, 2017</t>
  </si>
  <si>
    <t>State Grant - Human Services - Other Human Services</t>
  </si>
  <si>
    <t>Public Safety - Protective Inspection Fees</t>
  </si>
  <si>
    <t>2017 Municipal Population:</t>
  </si>
  <si>
    <t>Local Fiscal Year Ended September 30, 2018</t>
  </si>
  <si>
    <t>State Shared Revenues - General Government - Sales and Uses Taxes to Counties</t>
  </si>
  <si>
    <t>2018 Municipal Population:</t>
  </si>
  <si>
    <t>Local Fiscal Year Ended September 30, 2019</t>
  </si>
  <si>
    <t>Federal Grant - Human Services - Other Human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</si>
  <si>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</si>
  <si>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</si>
  <si>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</si>
  <si>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</si>
  <si>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</si>
  <si>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</si>
  <si>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</si>
  <si>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</si>
  <si>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</si>
  <si>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</si>
  <si>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Charter County Transportation System Surtax</t>
  </si>
  <si>
    <t>State Communications Services Taxes</t>
  </si>
  <si>
    <t>Building Permits (Buildling Permit Fees)</t>
  </si>
  <si>
    <t>Impact Fees - Commercial - Economic Environment</t>
  </si>
  <si>
    <t>Other Fees and Special Assessments</t>
  </si>
  <si>
    <t>Intergovernmental Revenues</t>
  </si>
  <si>
    <t>Other Financial Assistance - Federal Source</t>
  </si>
  <si>
    <t>State Shared Revenues - General Government - Local Government Half-Cent Sales Tax Program</t>
  </si>
  <si>
    <t>State Shared Revenues - General Government - Other General Government</t>
  </si>
  <si>
    <t>Other Charges for Services (Not Court-Related)</t>
  </si>
  <si>
    <t>2021 Municipal Population:</t>
  </si>
  <si>
    <t>Local Fiscal Year Ended September 30, 2022</t>
  </si>
  <si>
    <t>County Ninth-Cent Voted Fuel Tax</t>
  </si>
  <si>
    <t>Permits - Other</t>
  </si>
  <si>
    <t>Impact Fees - Commercial - Culture / Recreation</t>
  </si>
  <si>
    <t>Proceeds of General Capital Asset Dispositions - Sales</t>
  </si>
  <si>
    <t>2022 Municipal Population:</t>
  </si>
  <si>
    <t>Proceeds - Leases - Financial Agreements</t>
  </si>
  <si>
    <t>Local Fiscal Year Ended September 30, 2023</t>
  </si>
  <si>
    <t>Local Government Infrastructure Surtax</t>
  </si>
  <si>
    <t>Municipal Pari-Mutuel Tax</t>
  </si>
  <si>
    <t>Impact Fees - Commercial - Public Safety</t>
  </si>
  <si>
    <t>Inspection Fee</t>
  </si>
  <si>
    <t>Federal Grant - General Government</t>
  </si>
  <si>
    <t>State Shared Revenues - General Government - Municipal Revenue Sharing Program</t>
  </si>
  <si>
    <t>State Shared Revenues - Transportation - Fuel Tax Refunds and Credits</t>
  </si>
  <si>
    <t>Grants from Other Local Units - General Government</t>
  </si>
  <si>
    <t>General Government - County Portion ($2) of $4 Additional Service Charge</t>
  </si>
  <si>
    <t>Public Safety - Fire Protection</t>
  </si>
  <si>
    <t>Fines - Pollution Control Violations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</si>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</sst>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99B86-2B0B-42B8-BFD6-013174A122F1}">
  <sheetPr>
    <pageSetUpPr fitToPage="1"/>
  </sheetPr>
  <dimension ref="A1:ED78"/>
  <sheetViews>
    <sheetView tabSelected="1" workbookViewId="0">
      <selection sqref="A1:P1"/>
    </sheetView>
  </sheetViews>
  <sheetFormatPr defaultColWidth="9.81640625" defaultRowHeight="15"/>
  <cols>
    <col min="1" max="1" width="1.81640625" style="62" customWidth="1"/>
    <col min="2" max="2" width="6.81640625" style="62" customWidth="1"/>
    <col min="3" max="3" width="65.81640625" style="62" bestFit="1" customWidth="1"/>
    <col min="4" max="5" width="16.81640625" style="93" customWidth="1"/>
    <col min="6" max="7" width="15.81640625" style="93" customWidth="1"/>
    <col min="8" max="8" width="13.81640625" style="93" customWidth="1"/>
    <col min="9" max="10" width="15.81640625" style="93" customWidth="1"/>
    <col min="11" max="14" width="13.81640625" style="93" customWidth="1"/>
    <col min="15" max="15" width="16.81640625" style="93" customWidth="1"/>
    <col min="16" max="16" width="13.81640625" style="62" customWidth="1"/>
    <col min="17" max="18" width="9.81640625" style="62"/>
  </cols>
  <sheetData>
    <row r="1" spans="1:134" ht="28.2">
      <c r="A1" s="101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3.4" thickBot="1">
      <c r="A2" s="104" t="s">
        <v>200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86</v>
      </c>
      <c r="B3" s="108"/>
      <c r="C3" s="109"/>
      <c r="D3" s="113" t="s">
        <v>53</v>
      </c>
      <c r="E3" s="114"/>
      <c r="F3" s="114"/>
      <c r="G3" s="114"/>
      <c r="H3" s="115"/>
      <c r="I3" s="113" t="s">
        <v>54</v>
      </c>
      <c r="J3" s="115"/>
      <c r="K3" s="113" t="s">
        <v>56</v>
      </c>
      <c r="L3" s="114"/>
      <c r="M3" s="115"/>
      <c r="N3" s="49"/>
      <c r="O3" s="50"/>
      <c r="P3" s="116" t="s">
        <v>176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87</v>
      </c>
      <c r="F4" s="52" t="s">
        <v>88</v>
      </c>
      <c r="G4" s="52" t="s">
        <v>89</v>
      </c>
      <c r="H4" s="52" t="s">
        <v>6</v>
      </c>
      <c r="I4" s="52" t="s">
        <v>7</v>
      </c>
      <c r="J4" s="53" t="s">
        <v>90</v>
      </c>
      <c r="K4" s="53" t="s">
        <v>8</v>
      </c>
      <c r="L4" s="53" t="s">
        <v>9</v>
      </c>
      <c r="M4" s="53" t="s">
        <v>177</v>
      </c>
      <c r="N4" s="53" t="s">
        <v>10</v>
      </c>
      <c r="O4" s="53" t="s">
        <v>178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6">
      <c r="A5" s="56" t="s">
        <v>179</v>
      </c>
      <c r="B5" s="57"/>
      <c r="C5" s="57"/>
      <c r="D5" s="58">
        <f>SUM(D6:D17)</f>
        <v>31469063</v>
      </c>
      <c r="E5" s="58">
        <f>SUM(E6:E17)</f>
        <v>2685199</v>
      </c>
      <c r="F5" s="58">
        <f>SUM(F6:F17)</f>
        <v>1855774</v>
      </c>
      <c r="G5" s="58">
        <f>SUM(G6:G17)</f>
        <v>0</v>
      </c>
      <c r="H5" s="58">
        <f>SUM(H6:H17)</f>
        <v>0</v>
      </c>
      <c r="I5" s="58">
        <f>SUM(I6:I17)</f>
        <v>10210</v>
      </c>
      <c r="J5" s="58">
        <f>SUM(J6:J17)</f>
        <v>0</v>
      </c>
      <c r="K5" s="58">
        <f>SUM(K6:K17)</f>
        <v>0</v>
      </c>
      <c r="L5" s="58">
        <f>SUM(L6:L17)</f>
        <v>0</v>
      </c>
      <c r="M5" s="58">
        <f>SUM(M6:M17)</f>
        <v>0</v>
      </c>
      <c r="N5" s="58">
        <f>SUM(N6:N17)</f>
        <v>0</v>
      </c>
      <c r="O5" s="59">
        <f>SUM(D5:N5)</f>
        <v>36020246</v>
      </c>
      <c r="P5" s="60">
        <f>(O5/P$76)</f>
        <v>835.73656612528998</v>
      </c>
      <c r="Q5" s="61"/>
    </row>
    <row r="6" spans="1:134">
      <c r="A6" s="63"/>
      <c r="B6" s="64">
        <v>311</v>
      </c>
      <c r="C6" s="65" t="s">
        <v>3</v>
      </c>
      <c r="D6" s="66">
        <v>22374087</v>
      </c>
      <c r="E6" s="66">
        <v>0</v>
      </c>
      <c r="F6" s="66">
        <v>1855774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24229861</v>
      </c>
      <c r="P6" s="67">
        <f>(O6/P$76)</f>
        <v>562.17774941995356</v>
      </c>
      <c r="Q6" s="68"/>
    </row>
    <row r="7" spans="1:134">
      <c r="A7" s="63"/>
      <c r="B7" s="64">
        <v>312.41000000000003</v>
      </c>
      <c r="C7" s="65" t="s">
        <v>180</v>
      </c>
      <c r="D7" s="66">
        <v>570676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7" si="0">SUM(D7:N7)</f>
        <v>570676</v>
      </c>
      <c r="P7" s="67">
        <f>(O7/P$76)</f>
        <v>13.240742459396751</v>
      </c>
      <c r="Q7" s="68"/>
    </row>
    <row r="8" spans="1:134">
      <c r="A8" s="63"/>
      <c r="B8" s="64">
        <v>312.43</v>
      </c>
      <c r="C8" s="65" t="s">
        <v>181</v>
      </c>
      <c r="D8" s="66">
        <v>236429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236429</v>
      </c>
      <c r="P8" s="67">
        <f>(O8/P$76)</f>
        <v>5.4855916473317867</v>
      </c>
      <c r="Q8" s="68"/>
    </row>
    <row r="9" spans="1:134">
      <c r="A9" s="63"/>
      <c r="B9" s="64">
        <v>312.51</v>
      </c>
      <c r="C9" s="65" t="s">
        <v>93</v>
      </c>
      <c r="D9" s="66">
        <v>314537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314537</v>
      </c>
      <c r="P9" s="67">
        <f>(O9/P$76)</f>
        <v>7.2978422273781902</v>
      </c>
      <c r="Q9" s="68"/>
    </row>
    <row r="10" spans="1:134">
      <c r="A10" s="63"/>
      <c r="B10" s="64">
        <v>312.52</v>
      </c>
      <c r="C10" s="65" t="s">
        <v>133</v>
      </c>
      <c r="D10" s="66">
        <v>449279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449279</v>
      </c>
      <c r="P10" s="67">
        <f>(O10/P$76)</f>
        <v>10.424106728538282</v>
      </c>
      <c r="Q10" s="68"/>
    </row>
    <row r="11" spans="1:134">
      <c r="A11" s="63"/>
      <c r="B11" s="64">
        <v>312.63</v>
      </c>
      <c r="C11" s="65" t="s">
        <v>201</v>
      </c>
      <c r="D11" s="66">
        <v>0</v>
      </c>
      <c r="E11" s="66">
        <v>2685199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2685199</v>
      </c>
      <c r="P11" s="67">
        <f>(O11/P$76)</f>
        <v>62.301600928074244</v>
      </c>
      <c r="Q11" s="68"/>
    </row>
    <row r="12" spans="1:134">
      <c r="A12" s="63"/>
      <c r="B12" s="64">
        <v>314.10000000000002</v>
      </c>
      <c r="C12" s="65" t="s">
        <v>14</v>
      </c>
      <c r="D12" s="66">
        <v>3607269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3607269</v>
      </c>
      <c r="P12" s="67">
        <f>(O12/P$76)</f>
        <v>83.695336426914153</v>
      </c>
      <c r="Q12" s="68"/>
    </row>
    <row r="13" spans="1:134">
      <c r="A13" s="63"/>
      <c r="B13" s="64">
        <v>314.39999999999998</v>
      </c>
      <c r="C13" s="65" t="s">
        <v>16</v>
      </c>
      <c r="D13" s="66">
        <v>867186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867186</v>
      </c>
      <c r="P13" s="67">
        <f>(O13/P$76)</f>
        <v>20.120324825986078</v>
      </c>
      <c r="Q13" s="68"/>
    </row>
    <row r="14" spans="1:134">
      <c r="A14" s="63"/>
      <c r="B14" s="64">
        <v>314.8</v>
      </c>
      <c r="C14" s="65" t="s">
        <v>18</v>
      </c>
      <c r="D14" s="66">
        <v>17817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17817</v>
      </c>
      <c r="P14" s="67">
        <f>(O14/P$76)</f>
        <v>0.41338747099767981</v>
      </c>
      <c r="Q14" s="68"/>
    </row>
    <row r="15" spans="1:134">
      <c r="A15" s="63"/>
      <c r="B15" s="64">
        <v>315.10000000000002</v>
      </c>
      <c r="C15" s="65" t="s">
        <v>183</v>
      </c>
      <c r="D15" s="66">
        <v>1894961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1894961</v>
      </c>
      <c r="P15" s="67">
        <f>(O15/P$76)</f>
        <v>43.966612529002319</v>
      </c>
      <c r="Q15" s="68"/>
    </row>
    <row r="16" spans="1:134">
      <c r="A16" s="63"/>
      <c r="B16" s="64">
        <v>316</v>
      </c>
      <c r="C16" s="65" t="s">
        <v>136</v>
      </c>
      <c r="D16" s="66">
        <v>1116247</v>
      </c>
      <c r="E16" s="66">
        <v>0</v>
      </c>
      <c r="F16" s="66">
        <v>0</v>
      </c>
      <c r="G16" s="66">
        <v>0</v>
      </c>
      <c r="H16" s="66">
        <v>0</v>
      </c>
      <c r="I16" s="66">
        <v>10210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0"/>
        <v>1126457</v>
      </c>
      <c r="P16" s="67">
        <f>(O16/P$76)</f>
        <v>26.135893271461718</v>
      </c>
      <c r="Q16" s="68"/>
    </row>
    <row r="17" spans="1:17">
      <c r="A17" s="63"/>
      <c r="B17" s="64">
        <v>319.2</v>
      </c>
      <c r="C17" s="65" t="s">
        <v>202</v>
      </c>
      <c r="D17" s="66">
        <v>20575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0"/>
        <v>20575</v>
      </c>
      <c r="P17" s="67">
        <f>(O17/P$76)</f>
        <v>0.47737819025522044</v>
      </c>
      <c r="Q17" s="68"/>
    </row>
    <row r="18" spans="1:17" ht="15.6">
      <c r="A18" s="69" t="s">
        <v>22</v>
      </c>
      <c r="B18" s="70"/>
      <c r="C18" s="71"/>
      <c r="D18" s="72">
        <f>SUM(D19:D30)</f>
        <v>15350053</v>
      </c>
      <c r="E18" s="72">
        <f>SUM(E19:E30)</f>
        <v>833251</v>
      </c>
      <c r="F18" s="72">
        <f>SUM(F19:F30)</f>
        <v>0</v>
      </c>
      <c r="G18" s="72">
        <f>SUM(G19:G30)</f>
        <v>0</v>
      </c>
      <c r="H18" s="72">
        <f>SUM(H19:H30)</f>
        <v>0</v>
      </c>
      <c r="I18" s="72">
        <f>SUM(I19:I30)</f>
        <v>6869147</v>
      </c>
      <c r="J18" s="72">
        <f>SUM(J19:J30)</f>
        <v>0</v>
      </c>
      <c r="K18" s="72">
        <f>SUM(K19:K30)</f>
        <v>0</v>
      </c>
      <c r="L18" s="72">
        <f>SUM(L19:L30)</f>
        <v>0</v>
      </c>
      <c r="M18" s="72">
        <f>SUM(M19:M30)</f>
        <v>0</v>
      </c>
      <c r="N18" s="72">
        <f>SUM(N19:N30)</f>
        <v>0</v>
      </c>
      <c r="O18" s="73">
        <f>SUM(D18:N18)</f>
        <v>23052451</v>
      </c>
      <c r="P18" s="74">
        <f>(O18/P$76)</f>
        <v>534.85965197215774</v>
      </c>
      <c r="Q18" s="75"/>
    </row>
    <row r="19" spans="1:17">
      <c r="A19" s="63"/>
      <c r="B19" s="64">
        <v>322</v>
      </c>
      <c r="C19" s="65" t="s">
        <v>184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  <c r="I19" s="66">
        <v>4828569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>SUM(D19:N19)</f>
        <v>4828569</v>
      </c>
      <c r="P19" s="67">
        <f>(O19/P$76)</f>
        <v>112.03176334106729</v>
      </c>
      <c r="Q19" s="68"/>
    </row>
    <row r="20" spans="1:17">
      <c r="A20" s="63"/>
      <c r="B20" s="64">
        <v>322.89999999999998</v>
      </c>
      <c r="C20" s="65" t="s">
        <v>195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41850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ref="O20:O30" si="1">SUM(D20:N20)</f>
        <v>41850</v>
      </c>
      <c r="P20" s="67">
        <f>(O20/P$76)</f>
        <v>0.97099767981438512</v>
      </c>
      <c r="Q20" s="68"/>
    </row>
    <row r="21" spans="1:17">
      <c r="A21" s="63"/>
      <c r="B21" s="64">
        <v>323.10000000000002</v>
      </c>
      <c r="C21" s="65" t="s">
        <v>23</v>
      </c>
      <c r="D21" s="66">
        <v>2766540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2766540</v>
      </c>
      <c r="P21" s="67">
        <f>(O21/P$76)</f>
        <v>64.188863109048725</v>
      </c>
      <c r="Q21" s="68"/>
    </row>
    <row r="22" spans="1:17">
      <c r="A22" s="63"/>
      <c r="B22" s="64">
        <v>323.39999999999998</v>
      </c>
      <c r="C22" s="65" t="s">
        <v>24</v>
      </c>
      <c r="D22" s="66">
        <v>49476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49476</v>
      </c>
      <c r="P22" s="67">
        <f>(O22/P$76)</f>
        <v>1.1479350348027841</v>
      </c>
      <c r="Q22" s="68"/>
    </row>
    <row r="23" spans="1:17">
      <c r="A23" s="63"/>
      <c r="B23" s="64">
        <v>323.7</v>
      </c>
      <c r="C23" s="65" t="s">
        <v>159</v>
      </c>
      <c r="D23" s="66">
        <v>1973135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1973135</v>
      </c>
      <c r="P23" s="67">
        <f>(O23/P$76)</f>
        <v>45.780394431554527</v>
      </c>
      <c r="Q23" s="68"/>
    </row>
    <row r="24" spans="1:17">
      <c r="A24" s="63"/>
      <c r="B24" s="64">
        <v>323.89999999999998</v>
      </c>
      <c r="C24" s="65" t="s">
        <v>25</v>
      </c>
      <c r="D24" s="66">
        <v>27121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27121</v>
      </c>
      <c r="P24" s="67">
        <f>(O24/P$76)</f>
        <v>0.62925754060324823</v>
      </c>
      <c r="Q24" s="68"/>
    </row>
    <row r="25" spans="1:17">
      <c r="A25" s="63"/>
      <c r="B25" s="64">
        <v>324.11</v>
      </c>
      <c r="C25" s="65" t="s">
        <v>26</v>
      </c>
      <c r="D25" s="66">
        <v>57706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57706</v>
      </c>
      <c r="P25" s="67">
        <f>(O25/P$76)</f>
        <v>1.3388863109048723</v>
      </c>
      <c r="Q25" s="68"/>
    </row>
    <row r="26" spans="1:17">
      <c r="A26" s="63"/>
      <c r="B26" s="64">
        <v>324.12</v>
      </c>
      <c r="C26" s="65" t="s">
        <v>203</v>
      </c>
      <c r="D26" s="66">
        <v>21848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21848</v>
      </c>
      <c r="P26" s="67">
        <f>(O26/P$76)</f>
        <v>0.50691415313225063</v>
      </c>
      <c r="Q26" s="68"/>
    </row>
    <row r="27" spans="1:17">
      <c r="A27" s="63"/>
      <c r="B27" s="64">
        <v>324.22000000000003</v>
      </c>
      <c r="C27" s="65" t="s">
        <v>27</v>
      </c>
      <c r="D27" s="66">
        <v>0</v>
      </c>
      <c r="E27" s="66">
        <v>0</v>
      </c>
      <c r="F27" s="66">
        <v>0</v>
      </c>
      <c r="G27" s="66">
        <v>0</v>
      </c>
      <c r="H27" s="66">
        <v>0</v>
      </c>
      <c r="I27" s="66">
        <v>1054028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1054028</v>
      </c>
      <c r="P27" s="67">
        <f>(O27/P$76)</f>
        <v>24.4554060324826</v>
      </c>
      <c r="Q27" s="68"/>
    </row>
    <row r="28" spans="1:17">
      <c r="A28" s="63"/>
      <c r="B28" s="64">
        <v>324.62</v>
      </c>
      <c r="C28" s="65" t="s">
        <v>196</v>
      </c>
      <c r="D28" s="66">
        <v>484064</v>
      </c>
      <c r="E28" s="66">
        <v>0</v>
      </c>
      <c r="F28" s="66">
        <v>0</v>
      </c>
      <c r="G28" s="66">
        <v>0</v>
      </c>
      <c r="H28" s="66">
        <v>0</v>
      </c>
      <c r="I28" s="66">
        <v>944700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1"/>
        <v>1428764</v>
      </c>
      <c r="P28" s="67">
        <f>(O28/P$76)</f>
        <v>33.149976798143854</v>
      </c>
      <c r="Q28" s="68"/>
    </row>
    <row r="29" spans="1:17">
      <c r="A29" s="63"/>
      <c r="B29" s="64">
        <v>325.2</v>
      </c>
      <c r="C29" s="65" t="s">
        <v>112</v>
      </c>
      <c r="D29" s="66">
        <v>9969338</v>
      </c>
      <c r="E29" s="66">
        <v>833251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1"/>
        <v>10802589</v>
      </c>
      <c r="P29" s="67">
        <f>(O29/P$76)</f>
        <v>250.64011600928075</v>
      </c>
      <c r="Q29" s="68"/>
    </row>
    <row r="30" spans="1:17">
      <c r="A30" s="63"/>
      <c r="B30" s="64">
        <v>329.1</v>
      </c>
      <c r="C30" s="65" t="s">
        <v>204</v>
      </c>
      <c r="D30" s="66">
        <v>825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1"/>
        <v>825</v>
      </c>
      <c r="P30" s="67">
        <f>(O30/P$76)</f>
        <v>1.91415313225058E-2</v>
      </c>
      <c r="Q30" s="68"/>
    </row>
    <row r="31" spans="1:17" ht="15.6">
      <c r="A31" s="69" t="s">
        <v>187</v>
      </c>
      <c r="B31" s="70"/>
      <c r="C31" s="71"/>
      <c r="D31" s="72">
        <f>SUM(D32:D42)</f>
        <v>7213198</v>
      </c>
      <c r="E31" s="72">
        <f>SUM(E32:E42)</f>
        <v>5995765</v>
      </c>
      <c r="F31" s="72">
        <f>SUM(F32:F42)</f>
        <v>0</v>
      </c>
      <c r="G31" s="72">
        <f>SUM(G32:G42)</f>
        <v>0</v>
      </c>
      <c r="H31" s="72">
        <f>SUM(H32:H42)</f>
        <v>0</v>
      </c>
      <c r="I31" s="72">
        <f>SUM(I32:I42)</f>
        <v>365</v>
      </c>
      <c r="J31" s="72">
        <f>SUM(J32:J42)</f>
        <v>0</v>
      </c>
      <c r="K31" s="72">
        <f>SUM(K32:K42)</f>
        <v>0</v>
      </c>
      <c r="L31" s="72">
        <f>SUM(L32:L42)</f>
        <v>0</v>
      </c>
      <c r="M31" s="72">
        <f>SUM(M32:M42)</f>
        <v>0</v>
      </c>
      <c r="N31" s="72">
        <f>SUM(N32:N42)</f>
        <v>0</v>
      </c>
      <c r="O31" s="73">
        <f>SUM(D31:N31)</f>
        <v>13209328</v>
      </c>
      <c r="P31" s="74">
        <f>(O31/P$76)</f>
        <v>306.48092807424592</v>
      </c>
      <c r="Q31" s="75"/>
    </row>
    <row r="32" spans="1:17">
      <c r="A32" s="63"/>
      <c r="B32" s="64">
        <v>331.1</v>
      </c>
      <c r="C32" s="65" t="s">
        <v>205</v>
      </c>
      <c r="D32" s="66">
        <v>0</v>
      </c>
      <c r="E32" s="66">
        <v>1939225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>SUM(D32:N32)</f>
        <v>1939225</v>
      </c>
      <c r="P32" s="67">
        <f>(O32/P$76)</f>
        <v>44.993619489559165</v>
      </c>
      <c r="Q32" s="68"/>
    </row>
    <row r="33" spans="1:17">
      <c r="A33" s="63"/>
      <c r="B33" s="64">
        <v>331.2</v>
      </c>
      <c r="C33" s="65" t="s">
        <v>31</v>
      </c>
      <c r="D33" s="66">
        <v>0</v>
      </c>
      <c r="E33" s="66">
        <v>108075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>SUM(D33:N33)</f>
        <v>108075</v>
      </c>
      <c r="P33" s="67">
        <f>(O33/P$76)</f>
        <v>2.5075406032482599</v>
      </c>
      <c r="Q33" s="68"/>
    </row>
    <row r="34" spans="1:17">
      <c r="A34" s="63"/>
      <c r="B34" s="64">
        <v>334.2</v>
      </c>
      <c r="C34" s="65" t="s">
        <v>35</v>
      </c>
      <c r="D34" s="66">
        <v>0</v>
      </c>
      <c r="E34" s="66">
        <v>97197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:O38" si="2">SUM(D34:N34)</f>
        <v>97197</v>
      </c>
      <c r="P34" s="67">
        <f>(O34/P$76)</f>
        <v>2.255150812064965</v>
      </c>
      <c r="Q34" s="68"/>
    </row>
    <row r="35" spans="1:17">
      <c r="A35" s="63"/>
      <c r="B35" s="64">
        <v>334.7</v>
      </c>
      <c r="C35" s="65" t="s">
        <v>41</v>
      </c>
      <c r="D35" s="66">
        <v>0</v>
      </c>
      <c r="E35" s="66">
        <v>22123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22123</v>
      </c>
      <c r="P35" s="67">
        <f>(O35/P$76)</f>
        <v>0.51329466357308584</v>
      </c>
      <c r="Q35" s="68"/>
    </row>
    <row r="36" spans="1:17">
      <c r="A36" s="63"/>
      <c r="B36" s="64">
        <v>335.125</v>
      </c>
      <c r="C36" s="65" t="s">
        <v>206</v>
      </c>
      <c r="D36" s="66">
        <v>2376279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2376279</v>
      </c>
      <c r="P36" s="67">
        <f>(O36/P$76)</f>
        <v>55.134083526682133</v>
      </c>
      <c r="Q36" s="68"/>
    </row>
    <row r="37" spans="1:17">
      <c r="A37" s="63"/>
      <c r="B37" s="64">
        <v>335.14</v>
      </c>
      <c r="C37" s="65" t="s">
        <v>138</v>
      </c>
      <c r="D37" s="66">
        <v>35443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35443</v>
      </c>
      <c r="P37" s="67">
        <f>(O37/P$76)</f>
        <v>0.82234338747099767</v>
      </c>
      <c r="Q37" s="68"/>
    </row>
    <row r="38" spans="1:17">
      <c r="A38" s="63"/>
      <c r="B38" s="64">
        <v>335.18</v>
      </c>
      <c r="C38" s="65" t="s">
        <v>189</v>
      </c>
      <c r="D38" s="66">
        <v>4667282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4667282</v>
      </c>
      <c r="P38" s="67">
        <f>(O38/P$76)</f>
        <v>108.28960556844548</v>
      </c>
      <c r="Q38" s="68"/>
    </row>
    <row r="39" spans="1:17">
      <c r="A39" s="63"/>
      <c r="B39" s="64">
        <v>335.45</v>
      </c>
      <c r="C39" s="65" t="s">
        <v>207</v>
      </c>
      <c r="D39" s="66">
        <v>25629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ref="O39:O41" si="3">SUM(D39:N39)</f>
        <v>25629</v>
      </c>
      <c r="P39" s="67">
        <f>(O39/P$76)</f>
        <v>0.59464037122969837</v>
      </c>
      <c r="Q39" s="68"/>
    </row>
    <row r="40" spans="1:17">
      <c r="A40" s="63"/>
      <c r="B40" s="64">
        <v>337.1</v>
      </c>
      <c r="C40" s="65" t="s">
        <v>208</v>
      </c>
      <c r="D40" s="66">
        <v>0</v>
      </c>
      <c r="E40" s="66">
        <v>3483970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3"/>
        <v>3483970</v>
      </c>
      <c r="P40" s="67">
        <f>(O40/P$76)</f>
        <v>80.834570765661255</v>
      </c>
      <c r="Q40" s="68"/>
    </row>
    <row r="41" spans="1:17">
      <c r="A41" s="63"/>
      <c r="B41" s="64">
        <v>337.7</v>
      </c>
      <c r="C41" s="65" t="s">
        <v>49</v>
      </c>
      <c r="D41" s="66">
        <v>0</v>
      </c>
      <c r="E41" s="66">
        <v>1000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1000</v>
      </c>
      <c r="P41" s="67">
        <f>(O41/P$76)</f>
        <v>2.3201856148491878E-2</v>
      </c>
      <c r="Q41" s="68"/>
    </row>
    <row r="42" spans="1:17">
      <c r="A42" s="63"/>
      <c r="B42" s="64">
        <v>338</v>
      </c>
      <c r="C42" s="65" t="s">
        <v>51</v>
      </c>
      <c r="D42" s="66">
        <v>108565</v>
      </c>
      <c r="E42" s="66">
        <v>344175</v>
      </c>
      <c r="F42" s="66">
        <v>0</v>
      </c>
      <c r="G42" s="66">
        <v>0</v>
      </c>
      <c r="H42" s="66">
        <v>0</v>
      </c>
      <c r="I42" s="66">
        <v>365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>SUM(D42:N42)</f>
        <v>453105</v>
      </c>
      <c r="P42" s="67">
        <f>(O42/P$76)</f>
        <v>10.512877030162413</v>
      </c>
      <c r="Q42" s="68"/>
    </row>
    <row r="43" spans="1:17" ht="15.6">
      <c r="A43" s="69" t="s">
        <v>57</v>
      </c>
      <c r="B43" s="70"/>
      <c r="C43" s="71"/>
      <c r="D43" s="72">
        <f>SUM(D44:D59)</f>
        <v>1584183</v>
      </c>
      <c r="E43" s="72">
        <f>SUM(E44:E59)</f>
        <v>0</v>
      </c>
      <c r="F43" s="72">
        <f>SUM(F44:F59)</f>
        <v>0</v>
      </c>
      <c r="G43" s="72">
        <f>SUM(G44:G59)</f>
        <v>0</v>
      </c>
      <c r="H43" s="72">
        <f>SUM(H44:H59)</f>
        <v>0</v>
      </c>
      <c r="I43" s="72">
        <f>SUM(I44:I59)</f>
        <v>67811691</v>
      </c>
      <c r="J43" s="72">
        <f>SUM(J44:J59)</f>
        <v>0</v>
      </c>
      <c r="K43" s="72">
        <f>SUM(K44:K59)</f>
        <v>0</v>
      </c>
      <c r="L43" s="72">
        <f>SUM(L44:L59)</f>
        <v>0</v>
      </c>
      <c r="M43" s="72">
        <f>SUM(M44:M59)</f>
        <v>0</v>
      </c>
      <c r="N43" s="72">
        <f>SUM(N44:N59)</f>
        <v>0</v>
      </c>
      <c r="O43" s="72">
        <f>SUM(D43:N43)</f>
        <v>69395874</v>
      </c>
      <c r="P43" s="74">
        <f>(O43/P$76)</f>
        <v>1610.1130858468678</v>
      </c>
      <c r="Q43" s="75"/>
    </row>
    <row r="44" spans="1:17">
      <c r="A44" s="63"/>
      <c r="B44" s="64">
        <v>341.16</v>
      </c>
      <c r="C44" s="65" t="s">
        <v>209</v>
      </c>
      <c r="D44" s="66">
        <v>262932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58" si="4">SUM(D44:N44)</f>
        <v>262932</v>
      </c>
      <c r="P44" s="67">
        <f>(O44/P$76)</f>
        <v>6.1005104408352668</v>
      </c>
      <c r="Q44" s="68"/>
    </row>
    <row r="45" spans="1:17">
      <c r="A45" s="63"/>
      <c r="B45" s="64">
        <v>341.2</v>
      </c>
      <c r="C45" s="65" t="s">
        <v>149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7466095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7466095</v>
      </c>
      <c r="P45" s="67">
        <f>(O45/P$76)</f>
        <v>173.22726218097449</v>
      </c>
      <c r="Q45" s="68"/>
    </row>
    <row r="46" spans="1:17">
      <c r="A46" s="63"/>
      <c r="B46" s="64">
        <v>341.3</v>
      </c>
      <c r="C46" s="65" t="s">
        <v>150</v>
      </c>
      <c r="D46" s="66">
        <v>298598</v>
      </c>
      <c r="E46" s="66">
        <v>0</v>
      </c>
      <c r="F46" s="66">
        <v>0</v>
      </c>
      <c r="G46" s="66">
        <v>0</v>
      </c>
      <c r="H46" s="66">
        <v>0</v>
      </c>
      <c r="I46" s="66">
        <v>87085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385683</v>
      </c>
      <c r="P46" s="67">
        <f>(O46/P$76)</f>
        <v>8.9485614849187929</v>
      </c>
      <c r="Q46" s="68"/>
    </row>
    <row r="47" spans="1:17">
      <c r="A47" s="63"/>
      <c r="B47" s="64">
        <v>341.9</v>
      </c>
      <c r="C47" s="65" t="s">
        <v>141</v>
      </c>
      <c r="D47" s="66">
        <v>237976</v>
      </c>
      <c r="E47" s="66">
        <v>0</v>
      </c>
      <c r="F47" s="66">
        <v>0</v>
      </c>
      <c r="G47" s="66">
        <v>0</v>
      </c>
      <c r="H47" s="66">
        <v>0</v>
      </c>
      <c r="I47" s="66">
        <v>8009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245985</v>
      </c>
      <c r="P47" s="67">
        <f>(O47/P$76)</f>
        <v>5.7073085846867748</v>
      </c>
      <c r="Q47" s="68"/>
    </row>
    <row r="48" spans="1:17">
      <c r="A48" s="63"/>
      <c r="B48" s="64">
        <v>342.1</v>
      </c>
      <c r="C48" s="65" t="s">
        <v>62</v>
      </c>
      <c r="D48" s="66">
        <v>130570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130570</v>
      </c>
      <c r="P48" s="67">
        <f>(O48/P$76)</f>
        <v>3.0294663573085847</v>
      </c>
      <c r="Q48" s="68"/>
    </row>
    <row r="49" spans="1:17">
      <c r="A49" s="63"/>
      <c r="B49" s="64">
        <v>342.2</v>
      </c>
      <c r="C49" s="65" t="s">
        <v>210</v>
      </c>
      <c r="D49" s="66">
        <v>24116</v>
      </c>
      <c r="E49" s="66">
        <v>0</v>
      </c>
      <c r="F49" s="66">
        <v>0</v>
      </c>
      <c r="G49" s="66">
        <v>0</v>
      </c>
      <c r="H49" s="66">
        <v>0</v>
      </c>
      <c r="I49" s="66">
        <v>250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24366</v>
      </c>
      <c r="P49" s="67">
        <f>(O49/P$76)</f>
        <v>0.56533642691415309</v>
      </c>
      <c r="Q49" s="68"/>
    </row>
    <row r="50" spans="1:17">
      <c r="A50" s="63"/>
      <c r="B50" s="64">
        <v>342.5</v>
      </c>
      <c r="C50" s="65" t="s">
        <v>165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12990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12990</v>
      </c>
      <c r="P50" s="67">
        <f>(O50/P$76)</f>
        <v>0.30139211136890953</v>
      </c>
      <c r="Q50" s="68"/>
    </row>
    <row r="51" spans="1:17">
      <c r="A51" s="63"/>
      <c r="B51" s="64">
        <v>343.3</v>
      </c>
      <c r="C51" s="65" t="s">
        <v>64</v>
      </c>
      <c r="D51" s="66">
        <v>11475</v>
      </c>
      <c r="E51" s="66">
        <v>0</v>
      </c>
      <c r="F51" s="66">
        <v>0</v>
      </c>
      <c r="G51" s="66">
        <v>0</v>
      </c>
      <c r="H51" s="66">
        <v>0</v>
      </c>
      <c r="I51" s="66">
        <v>41403993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41415468</v>
      </c>
      <c r="P51" s="67">
        <f>(O51/P$76)</f>
        <v>960.91573085846869</v>
      </c>
      <c r="Q51" s="68"/>
    </row>
    <row r="52" spans="1:17">
      <c r="A52" s="63"/>
      <c r="B52" s="64">
        <v>343.4</v>
      </c>
      <c r="C52" s="65" t="s">
        <v>65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>
        <v>5879960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5879960</v>
      </c>
      <c r="P52" s="67">
        <f>(O52/P$76)</f>
        <v>136.42598607888633</v>
      </c>
      <c r="Q52" s="68"/>
    </row>
    <row r="53" spans="1:17">
      <c r="A53" s="63"/>
      <c r="B53" s="64">
        <v>343.5</v>
      </c>
      <c r="C53" s="65" t="s">
        <v>66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10923440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10923440</v>
      </c>
      <c r="P53" s="67">
        <f>(O53/P$76)</f>
        <v>253.44408352668214</v>
      </c>
      <c r="Q53" s="68"/>
    </row>
    <row r="54" spans="1:17">
      <c r="A54" s="63"/>
      <c r="B54" s="64">
        <v>343.9</v>
      </c>
      <c r="C54" s="65" t="s">
        <v>67</v>
      </c>
      <c r="D54" s="66">
        <v>53556</v>
      </c>
      <c r="E54" s="66">
        <v>0</v>
      </c>
      <c r="F54" s="66">
        <v>0</v>
      </c>
      <c r="G54" s="66">
        <v>0</v>
      </c>
      <c r="H54" s="66">
        <v>0</v>
      </c>
      <c r="I54" s="66">
        <v>1521037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1574593</v>
      </c>
      <c r="P54" s="67">
        <f>(O54/P$76)</f>
        <v>36.533480278422275</v>
      </c>
      <c r="Q54" s="68"/>
    </row>
    <row r="55" spans="1:17">
      <c r="A55" s="63"/>
      <c r="B55" s="64">
        <v>347.1</v>
      </c>
      <c r="C55" s="65" t="s">
        <v>151</v>
      </c>
      <c r="D55" s="66">
        <v>272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272</v>
      </c>
      <c r="P55" s="67">
        <f>(O55/P$76)</f>
        <v>6.3109048723897915E-3</v>
      </c>
      <c r="Q55" s="68"/>
    </row>
    <row r="56" spans="1:17">
      <c r="A56" s="63"/>
      <c r="B56" s="64">
        <v>347.2</v>
      </c>
      <c r="C56" s="65" t="s">
        <v>68</v>
      </c>
      <c r="D56" s="66">
        <v>409853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409853</v>
      </c>
      <c r="P56" s="67">
        <f>(O56/P$76)</f>
        <v>9.5093503480278425</v>
      </c>
      <c r="Q56" s="68"/>
    </row>
    <row r="57" spans="1:17">
      <c r="A57" s="63"/>
      <c r="B57" s="64">
        <v>347.5</v>
      </c>
      <c r="C57" s="65" t="s">
        <v>152</v>
      </c>
      <c r="D57" s="66">
        <v>111769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111769</v>
      </c>
      <c r="P57" s="67">
        <f>(O57/P$76)</f>
        <v>2.5932482598607889</v>
      </c>
      <c r="Q57" s="68"/>
    </row>
    <row r="58" spans="1:17">
      <c r="A58" s="63"/>
      <c r="B58" s="64">
        <v>347.9</v>
      </c>
      <c r="C58" s="65" t="s">
        <v>153</v>
      </c>
      <c r="D58" s="66">
        <v>43066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43066</v>
      </c>
      <c r="P58" s="67">
        <f>(O58/P$76)</f>
        <v>0.99921113689095131</v>
      </c>
      <c r="Q58" s="68"/>
    </row>
    <row r="59" spans="1:17">
      <c r="A59" s="63"/>
      <c r="B59" s="64">
        <v>349</v>
      </c>
      <c r="C59" s="65" t="s">
        <v>191</v>
      </c>
      <c r="D59" s="66">
        <v>0</v>
      </c>
      <c r="E59" s="66">
        <v>0</v>
      </c>
      <c r="F59" s="66">
        <v>0</v>
      </c>
      <c r="G59" s="66">
        <v>0</v>
      </c>
      <c r="H59" s="66">
        <v>0</v>
      </c>
      <c r="I59" s="66">
        <v>508832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>SUM(D59:N59)</f>
        <v>508832</v>
      </c>
      <c r="P59" s="67">
        <f>(O59/P$76)</f>
        <v>11.80584686774942</v>
      </c>
      <c r="Q59" s="68"/>
    </row>
    <row r="60" spans="1:17" ht="15.6">
      <c r="A60" s="69" t="s">
        <v>58</v>
      </c>
      <c r="B60" s="70"/>
      <c r="C60" s="71"/>
      <c r="D60" s="72">
        <f>SUM(D61:D65)</f>
        <v>1544017</v>
      </c>
      <c r="E60" s="72">
        <f>SUM(E61:E65)</f>
        <v>256260</v>
      </c>
      <c r="F60" s="72">
        <f>SUM(F61:F65)</f>
        <v>0</v>
      </c>
      <c r="G60" s="72">
        <f>SUM(G61:G65)</f>
        <v>0</v>
      </c>
      <c r="H60" s="72">
        <f>SUM(H61:H65)</f>
        <v>0</v>
      </c>
      <c r="I60" s="72">
        <f>SUM(I61:I65)</f>
        <v>104489</v>
      </c>
      <c r="J60" s="72">
        <f>SUM(J61:J65)</f>
        <v>0</v>
      </c>
      <c r="K60" s="72">
        <f>SUM(K61:K65)</f>
        <v>0</v>
      </c>
      <c r="L60" s="72">
        <f>SUM(L61:L65)</f>
        <v>0</v>
      </c>
      <c r="M60" s="72">
        <f>SUM(M61:M65)</f>
        <v>0</v>
      </c>
      <c r="N60" s="72">
        <f>SUM(N61:N65)</f>
        <v>0</v>
      </c>
      <c r="O60" s="72">
        <f>SUM(D60:N60)</f>
        <v>1904766</v>
      </c>
      <c r="P60" s="74">
        <f>(O60/P$76)</f>
        <v>44.19410672853828</v>
      </c>
      <c r="Q60" s="75"/>
    </row>
    <row r="61" spans="1:17">
      <c r="A61" s="76"/>
      <c r="B61" s="77">
        <v>351.1</v>
      </c>
      <c r="C61" s="78" t="s">
        <v>71</v>
      </c>
      <c r="D61" s="66">
        <v>1409530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>SUM(D61:N61)</f>
        <v>1409530</v>
      </c>
      <c r="P61" s="67">
        <f>(O61/P$76)</f>
        <v>32.70371229698376</v>
      </c>
      <c r="Q61" s="68"/>
    </row>
    <row r="62" spans="1:17">
      <c r="A62" s="76"/>
      <c r="B62" s="77">
        <v>352</v>
      </c>
      <c r="C62" s="78" t="s">
        <v>73</v>
      </c>
      <c r="D62" s="66">
        <v>3212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ref="O62:O65" si="5">SUM(D62:N62)</f>
        <v>3212</v>
      </c>
      <c r="P62" s="67">
        <f>(O62/P$76)</f>
        <v>7.4524361948955911E-2</v>
      </c>
      <c r="Q62" s="68"/>
    </row>
    <row r="63" spans="1:17">
      <c r="A63" s="76"/>
      <c r="B63" s="77">
        <v>353</v>
      </c>
      <c r="C63" s="78" t="s">
        <v>211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104489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5"/>
        <v>104489</v>
      </c>
      <c r="P63" s="67">
        <f>(O63/P$76)</f>
        <v>2.4243387470997679</v>
      </c>
      <c r="Q63" s="68"/>
    </row>
    <row r="64" spans="1:17">
      <c r="A64" s="76"/>
      <c r="B64" s="77">
        <v>354</v>
      </c>
      <c r="C64" s="78" t="s">
        <v>74</v>
      </c>
      <c r="D64" s="66">
        <v>131275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5"/>
        <v>131275</v>
      </c>
      <c r="P64" s="67">
        <f>(O64/P$76)</f>
        <v>3.0458236658932716</v>
      </c>
      <c r="Q64" s="68"/>
    </row>
    <row r="65" spans="1:120">
      <c r="A65" s="76"/>
      <c r="B65" s="77">
        <v>355</v>
      </c>
      <c r="C65" s="78" t="s">
        <v>117</v>
      </c>
      <c r="D65" s="66">
        <v>0</v>
      </c>
      <c r="E65" s="66">
        <v>256260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5"/>
        <v>256260</v>
      </c>
      <c r="P65" s="67">
        <f>(O65/P$76)</f>
        <v>5.9457076566125293</v>
      </c>
      <c r="Q65" s="68"/>
    </row>
    <row r="66" spans="1:120" ht="15.6">
      <c r="A66" s="69" t="s">
        <v>4</v>
      </c>
      <c r="B66" s="70"/>
      <c r="C66" s="71"/>
      <c r="D66" s="72">
        <f>SUM(D67:D71)</f>
        <v>1673072</v>
      </c>
      <c r="E66" s="72">
        <f>SUM(E67:E71)</f>
        <v>208115</v>
      </c>
      <c r="F66" s="72">
        <f>SUM(F67:F71)</f>
        <v>0</v>
      </c>
      <c r="G66" s="72">
        <f>SUM(G67:G71)</f>
        <v>0</v>
      </c>
      <c r="H66" s="72">
        <f>SUM(H67:H71)</f>
        <v>0</v>
      </c>
      <c r="I66" s="72">
        <f>SUM(I67:I71)</f>
        <v>4837625</v>
      </c>
      <c r="J66" s="72">
        <f>SUM(J67:J71)</f>
        <v>0</v>
      </c>
      <c r="K66" s="72">
        <f>SUM(K67:K71)</f>
        <v>37363501</v>
      </c>
      <c r="L66" s="72">
        <f>SUM(L67:L71)</f>
        <v>0</v>
      </c>
      <c r="M66" s="72">
        <f>SUM(M67:M71)</f>
        <v>0</v>
      </c>
      <c r="N66" s="72">
        <f>SUM(N67:N71)</f>
        <v>0</v>
      </c>
      <c r="O66" s="72">
        <f>SUM(D66:N66)</f>
        <v>44082313</v>
      </c>
      <c r="P66" s="74">
        <f>(O66/P$76)</f>
        <v>1022.7914849187935</v>
      </c>
      <c r="Q66" s="75"/>
    </row>
    <row r="67" spans="1:120">
      <c r="A67" s="63"/>
      <c r="B67" s="64">
        <v>361.1</v>
      </c>
      <c r="C67" s="65" t="s">
        <v>76</v>
      </c>
      <c r="D67" s="66">
        <v>1384470</v>
      </c>
      <c r="E67" s="66">
        <v>208115</v>
      </c>
      <c r="F67" s="66">
        <v>0</v>
      </c>
      <c r="G67" s="66">
        <v>0</v>
      </c>
      <c r="H67" s="66">
        <v>0</v>
      </c>
      <c r="I67" s="66">
        <v>4647368</v>
      </c>
      <c r="J67" s="66">
        <v>0</v>
      </c>
      <c r="K67" s="66">
        <v>5845407</v>
      </c>
      <c r="L67" s="66">
        <v>0</v>
      </c>
      <c r="M67" s="66">
        <v>0</v>
      </c>
      <c r="N67" s="66">
        <v>0</v>
      </c>
      <c r="O67" s="66">
        <f>SUM(D67:N67)</f>
        <v>12085360</v>
      </c>
      <c r="P67" s="67">
        <f>(O67/P$76)</f>
        <v>280.40278422273781</v>
      </c>
      <c r="Q67" s="68"/>
    </row>
    <row r="68" spans="1:120">
      <c r="A68" s="63"/>
      <c r="B68" s="64">
        <v>361.3</v>
      </c>
      <c r="C68" s="65" t="s">
        <v>107</v>
      </c>
      <c r="D68" s="66">
        <v>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17655224</v>
      </c>
      <c r="L68" s="66">
        <v>0</v>
      </c>
      <c r="M68" s="66">
        <v>0</v>
      </c>
      <c r="N68" s="66">
        <v>0</v>
      </c>
      <c r="O68" s="66">
        <f t="shared" ref="O68:O73" si="6">SUM(D68:N68)</f>
        <v>17655224</v>
      </c>
      <c r="P68" s="67">
        <f>(O68/P$76)</f>
        <v>409.6339675174014</v>
      </c>
      <c r="Q68" s="68"/>
    </row>
    <row r="69" spans="1:120">
      <c r="A69" s="63"/>
      <c r="B69" s="64">
        <v>362</v>
      </c>
      <c r="C69" s="65" t="s">
        <v>77</v>
      </c>
      <c r="D69" s="66">
        <v>48237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48237</v>
      </c>
      <c r="P69" s="67">
        <f>(O69/P$76)</f>
        <v>1.1191879350348028</v>
      </c>
      <c r="Q69" s="68"/>
    </row>
    <row r="70" spans="1:120">
      <c r="A70" s="63"/>
      <c r="B70" s="64">
        <v>368</v>
      </c>
      <c r="C70" s="65" t="s">
        <v>80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13823202</v>
      </c>
      <c r="L70" s="66">
        <v>0</v>
      </c>
      <c r="M70" s="66">
        <v>0</v>
      </c>
      <c r="N70" s="66">
        <v>0</v>
      </c>
      <c r="O70" s="66">
        <f t="shared" si="6"/>
        <v>13823202</v>
      </c>
      <c r="P70" s="67">
        <f>(O70/P$76)</f>
        <v>320.72394431554522</v>
      </c>
      <c r="Q70" s="68"/>
    </row>
    <row r="71" spans="1:120">
      <c r="A71" s="63"/>
      <c r="B71" s="64">
        <v>369.9</v>
      </c>
      <c r="C71" s="65" t="s">
        <v>81</v>
      </c>
      <c r="D71" s="66">
        <v>240365</v>
      </c>
      <c r="E71" s="66">
        <v>0</v>
      </c>
      <c r="F71" s="66">
        <v>0</v>
      </c>
      <c r="G71" s="66">
        <v>0</v>
      </c>
      <c r="H71" s="66">
        <v>0</v>
      </c>
      <c r="I71" s="66">
        <v>190257</v>
      </c>
      <c r="J71" s="66">
        <v>0</v>
      </c>
      <c r="K71" s="66">
        <v>39668</v>
      </c>
      <c r="L71" s="66">
        <v>0</v>
      </c>
      <c r="M71" s="66">
        <v>0</v>
      </c>
      <c r="N71" s="66">
        <v>0</v>
      </c>
      <c r="O71" s="66">
        <f t="shared" si="6"/>
        <v>470290</v>
      </c>
      <c r="P71" s="67">
        <f>(O71/P$76)</f>
        <v>10.911600928074247</v>
      </c>
      <c r="Q71" s="68"/>
    </row>
    <row r="72" spans="1:120" ht="15.6">
      <c r="A72" s="69" t="s">
        <v>59</v>
      </c>
      <c r="B72" s="70"/>
      <c r="C72" s="71"/>
      <c r="D72" s="72">
        <f>SUM(D73:D73)</f>
        <v>7647863</v>
      </c>
      <c r="E72" s="72">
        <f>SUM(E73:E73)</f>
        <v>0</v>
      </c>
      <c r="F72" s="72">
        <f>SUM(F73:F73)</f>
        <v>0</v>
      </c>
      <c r="G72" s="72">
        <f>SUM(G73:G73)</f>
        <v>0</v>
      </c>
      <c r="H72" s="72">
        <f>SUM(H73:H73)</f>
        <v>0</v>
      </c>
      <c r="I72" s="72">
        <f>SUM(I73:I73)</f>
        <v>0</v>
      </c>
      <c r="J72" s="72">
        <f>SUM(J73:J73)</f>
        <v>0</v>
      </c>
      <c r="K72" s="72">
        <f>SUM(K73:K73)</f>
        <v>0</v>
      </c>
      <c r="L72" s="72">
        <f>SUM(L73:L73)</f>
        <v>0</v>
      </c>
      <c r="M72" s="72">
        <f>SUM(M73:M73)</f>
        <v>0</v>
      </c>
      <c r="N72" s="72">
        <f>SUM(N73:N73)</f>
        <v>0</v>
      </c>
      <c r="O72" s="72">
        <f t="shared" si="6"/>
        <v>7647863</v>
      </c>
      <c r="P72" s="74">
        <f>(O72/P$76)</f>
        <v>177.44461716937354</v>
      </c>
      <c r="Q72" s="68"/>
    </row>
    <row r="73" spans="1:120" ht="15.6" thickBot="1">
      <c r="A73" s="63"/>
      <c r="B73" s="64">
        <v>381</v>
      </c>
      <c r="C73" s="65" t="s">
        <v>82</v>
      </c>
      <c r="D73" s="66">
        <v>7647863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7647863</v>
      </c>
      <c r="P73" s="67">
        <f>(O73/P$76)</f>
        <v>177.44461716937354</v>
      </c>
      <c r="Q73" s="68"/>
    </row>
    <row r="74" spans="1:120" ht="16.2" thickBot="1">
      <c r="A74" s="79" t="s">
        <v>69</v>
      </c>
      <c r="B74" s="80"/>
      <c r="C74" s="81"/>
      <c r="D74" s="82">
        <f>SUM(D5,D18,D31,D43,D60,D66,D72)</f>
        <v>66481449</v>
      </c>
      <c r="E74" s="82">
        <f>SUM(E5,E18,E31,E43,E60,E66,E72)</f>
        <v>9978590</v>
      </c>
      <c r="F74" s="82">
        <f>SUM(F5,F18,F31,F43,F60,F66,F72)</f>
        <v>1855774</v>
      </c>
      <c r="G74" s="82">
        <f>SUM(G5,G18,G31,G43,G60,G66,G72)</f>
        <v>0</v>
      </c>
      <c r="H74" s="82">
        <f>SUM(H5,H18,H31,H43,H60,H66,H72)</f>
        <v>0</v>
      </c>
      <c r="I74" s="82">
        <f>SUM(I5,I18,I31,I43,I60,I66,I72)</f>
        <v>79633527</v>
      </c>
      <c r="J74" s="82">
        <f>SUM(J5,J18,J31,J43,J60,J66,J72)</f>
        <v>0</v>
      </c>
      <c r="K74" s="82">
        <f>SUM(K5,K18,K31,K43,K60,K66,K72)</f>
        <v>37363501</v>
      </c>
      <c r="L74" s="82">
        <f>SUM(L5,L18,L31,L43,L60,L66,L72)</f>
        <v>0</v>
      </c>
      <c r="M74" s="82">
        <f>SUM(M5,M18,M31,M43,M60,M66,M72)</f>
        <v>0</v>
      </c>
      <c r="N74" s="82">
        <f>SUM(N5,N18,N31,N43,N60,N66,N72)</f>
        <v>0</v>
      </c>
      <c r="O74" s="82">
        <f>SUM(D74:N74)</f>
        <v>195312841</v>
      </c>
      <c r="P74" s="83">
        <f>(O74/P$76)</f>
        <v>4531.6204408352669</v>
      </c>
      <c r="Q74" s="61"/>
      <c r="R74" s="84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51"/>
      <c r="BK74" s="51"/>
      <c r="BL74" s="51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1"/>
      <c r="CA74" s="51"/>
      <c r="CB74" s="51"/>
      <c r="CC74" s="51"/>
      <c r="CD74" s="51"/>
      <c r="CE74" s="51"/>
      <c r="CF74" s="51"/>
      <c r="CG74" s="51"/>
      <c r="CH74" s="51"/>
      <c r="CI74" s="51"/>
      <c r="CJ74" s="51"/>
      <c r="CK74" s="51"/>
      <c r="CL74" s="51"/>
      <c r="CM74" s="51"/>
      <c r="CN74" s="51"/>
      <c r="CO74" s="51"/>
      <c r="CP74" s="51"/>
      <c r="CQ74" s="51"/>
      <c r="CR74" s="51"/>
      <c r="CS74" s="51"/>
      <c r="CT74" s="51"/>
      <c r="CU74" s="51"/>
      <c r="CV74" s="51"/>
      <c r="CW74" s="51"/>
      <c r="CX74" s="51"/>
      <c r="CY74" s="51"/>
      <c r="CZ74" s="51"/>
      <c r="DA74" s="51"/>
      <c r="DB74" s="51"/>
      <c r="DC74" s="51"/>
      <c r="DD74" s="51"/>
      <c r="DE74" s="51"/>
      <c r="DF74" s="51"/>
      <c r="DG74" s="51"/>
      <c r="DH74" s="51"/>
      <c r="DI74" s="51"/>
      <c r="DJ74" s="51"/>
      <c r="DK74" s="51"/>
      <c r="DL74" s="51"/>
      <c r="DM74" s="51"/>
      <c r="DN74" s="51"/>
      <c r="DO74" s="51"/>
      <c r="DP74" s="51"/>
    </row>
    <row r="75" spans="1:120">
      <c r="A75" s="85"/>
      <c r="B75" s="86"/>
      <c r="C75" s="86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8"/>
    </row>
    <row r="76" spans="1:120">
      <c r="A76" s="89"/>
      <c r="B76" s="90"/>
      <c r="C76" s="90"/>
      <c r="D76" s="91"/>
      <c r="E76" s="91"/>
      <c r="F76" s="91"/>
      <c r="G76" s="91"/>
      <c r="H76" s="91"/>
      <c r="I76" s="91"/>
      <c r="J76" s="91"/>
      <c r="K76" s="91"/>
      <c r="L76" s="91"/>
      <c r="M76" s="94" t="s">
        <v>212</v>
      </c>
      <c r="N76" s="94"/>
      <c r="O76" s="94"/>
      <c r="P76" s="92">
        <v>43100</v>
      </c>
    </row>
    <row r="77" spans="1:120">
      <c r="A77" s="95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6"/>
      <c r="P77" s="97"/>
    </row>
    <row r="78" spans="1:120" ht="15.75" customHeight="1" thickBot="1">
      <c r="A78" s="98" t="s">
        <v>103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18264039</v>
      </c>
      <c r="E5" s="27">
        <f t="shared" si="0"/>
        <v>1566354</v>
      </c>
      <c r="F5" s="27">
        <f t="shared" si="0"/>
        <v>1821761</v>
      </c>
      <c r="G5" s="27">
        <f t="shared" si="0"/>
        <v>0</v>
      </c>
      <c r="H5" s="27">
        <f t="shared" si="0"/>
        <v>0</v>
      </c>
      <c r="I5" s="27">
        <f t="shared" si="0"/>
        <v>22350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21674504</v>
      </c>
      <c r="O5" s="33">
        <f t="shared" ref="O5:O36" si="1">(N5/O$73)</f>
        <v>501.41124759987969</v>
      </c>
      <c r="P5" s="6"/>
    </row>
    <row r="6" spans="1:133">
      <c r="A6" s="12"/>
      <c r="B6" s="25">
        <v>311</v>
      </c>
      <c r="C6" s="20" t="s">
        <v>3</v>
      </c>
      <c r="D6" s="47">
        <v>11046909</v>
      </c>
      <c r="E6" s="47">
        <v>0</v>
      </c>
      <c r="F6" s="47">
        <v>1821761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12868670</v>
      </c>
      <c r="O6" s="46">
        <f t="shared" si="1"/>
        <v>297.69981724385224</v>
      </c>
      <c r="P6" s="9"/>
    </row>
    <row r="7" spans="1:133">
      <c r="A7" s="12"/>
      <c r="B7" s="25">
        <v>312.41000000000003</v>
      </c>
      <c r="C7" s="20" t="s">
        <v>12</v>
      </c>
      <c r="D7" s="47">
        <v>577032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577032</v>
      </c>
      <c r="O7" s="46">
        <f t="shared" si="1"/>
        <v>13.34887917273926</v>
      </c>
      <c r="P7" s="9"/>
    </row>
    <row r="8" spans="1:133">
      <c r="A8" s="12"/>
      <c r="B8" s="25">
        <v>312.42</v>
      </c>
      <c r="C8" s="20" t="s">
        <v>11</v>
      </c>
      <c r="D8" s="47">
        <v>224423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224423</v>
      </c>
      <c r="O8" s="46">
        <f t="shared" si="1"/>
        <v>5.1917320193397645</v>
      </c>
      <c r="P8" s="9"/>
    </row>
    <row r="9" spans="1:133">
      <c r="A9" s="12"/>
      <c r="B9" s="25">
        <v>312.51</v>
      </c>
      <c r="C9" s="20" t="s">
        <v>93</v>
      </c>
      <c r="D9" s="47">
        <v>332513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332513</v>
      </c>
      <c r="O9" s="46">
        <f t="shared" si="1"/>
        <v>7.6922525273555875</v>
      </c>
      <c r="P9" s="9"/>
    </row>
    <row r="10" spans="1:133">
      <c r="A10" s="12"/>
      <c r="B10" s="25">
        <v>312.52</v>
      </c>
      <c r="C10" s="20" t="s">
        <v>133</v>
      </c>
      <c r="D10" s="47">
        <v>274353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274353</v>
      </c>
      <c r="O10" s="46">
        <f t="shared" si="1"/>
        <v>6.3467971406759665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1566354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1566354</v>
      </c>
      <c r="O11" s="46">
        <f t="shared" si="1"/>
        <v>36.235547227427304</v>
      </c>
      <c r="P11" s="9"/>
    </row>
    <row r="12" spans="1:133">
      <c r="A12" s="12"/>
      <c r="B12" s="25">
        <v>314.10000000000002</v>
      </c>
      <c r="C12" s="20" t="s">
        <v>14</v>
      </c>
      <c r="D12" s="47">
        <v>2531716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2531716</v>
      </c>
      <c r="O12" s="46">
        <f t="shared" si="1"/>
        <v>58.567932079487356</v>
      </c>
      <c r="P12" s="9"/>
    </row>
    <row r="13" spans="1:133">
      <c r="A13" s="12"/>
      <c r="B13" s="25">
        <v>314.3</v>
      </c>
      <c r="C13" s="20" t="s">
        <v>15</v>
      </c>
      <c r="D13" s="47">
        <v>522411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522411</v>
      </c>
      <c r="O13" s="46">
        <f t="shared" si="1"/>
        <v>12.085293913526268</v>
      </c>
      <c r="P13" s="9"/>
    </row>
    <row r="14" spans="1:133">
      <c r="A14" s="12"/>
      <c r="B14" s="25">
        <v>314.39999999999998</v>
      </c>
      <c r="C14" s="20" t="s">
        <v>16</v>
      </c>
      <c r="D14" s="47">
        <v>87010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87010</v>
      </c>
      <c r="O14" s="46">
        <f t="shared" si="1"/>
        <v>2.012862331413237</v>
      </c>
      <c r="P14" s="9"/>
    </row>
    <row r="15" spans="1:133">
      <c r="A15" s="12"/>
      <c r="B15" s="25">
        <v>314.7</v>
      </c>
      <c r="C15" s="20" t="s">
        <v>17</v>
      </c>
      <c r="D15" s="47">
        <v>289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289</v>
      </c>
      <c r="O15" s="46">
        <f t="shared" si="1"/>
        <v>6.6856362921322325E-3</v>
      </c>
      <c r="P15" s="9"/>
    </row>
    <row r="16" spans="1:133">
      <c r="A16" s="12"/>
      <c r="B16" s="25">
        <v>314.8</v>
      </c>
      <c r="C16" s="20" t="s">
        <v>18</v>
      </c>
      <c r="D16" s="47">
        <v>5878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5878</v>
      </c>
      <c r="O16" s="46">
        <f t="shared" si="1"/>
        <v>0.13597982742267564</v>
      </c>
      <c r="P16" s="9"/>
    </row>
    <row r="17" spans="1:16">
      <c r="A17" s="12"/>
      <c r="B17" s="25">
        <v>314.89999999999998</v>
      </c>
      <c r="C17" s="20" t="s">
        <v>134</v>
      </c>
      <c r="D17" s="47">
        <v>14200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14200</v>
      </c>
      <c r="O17" s="46">
        <f t="shared" si="1"/>
        <v>0.32849839220857335</v>
      </c>
      <c r="P17" s="9"/>
    </row>
    <row r="18" spans="1:16">
      <c r="A18" s="12"/>
      <c r="B18" s="25">
        <v>315</v>
      </c>
      <c r="C18" s="20" t="s">
        <v>135</v>
      </c>
      <c r="D18" s="47">
        <v>1827370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1827370</v>
      </c>
      <c r="O18" s="46">
        <f t="shared" si="1"/>
        <v>42.273810350012724</v>
      </c>
      <c r="P18" s="9"/>
    </row>
    <row r="19" spans="1:16">
      <c r="A19" s="12"/>
      <c r="B19" s="25">
        <v>316</v>
      </c>
      <c r="C19" s="20" t="s">
        <v>136</v>
      </c>
      <c r="D19" s="47">
        <v>819935</v>
      </c>
      <c r="E19" s="47">
        <v>0</v>
      </c>
      <c r="F19" s="47">
        <v>0</v>
      </c>
      <c r="G19" s="47">
        <v>0</v>
      </c>
      <c r="H19" s="47">
        <v>0</v>
      </c>
      <c r="I19" s="47">
        <v>22350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842285</v>
      </c>
      <c r="O19" s="46">
        <f t="shared" si="1"/>
        <v>19.485159738126633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SUM(D21:D25)</f>
        <v>2083553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3790238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 t="shared" ref="N20:N29" si="4">SUM(D20:M20)</f>
        <v>5873791</v>
      </c>
      <c r="O20" s="45">
        <f t="shared" si="1"/>
        <v>135.88245772318228</v>
      </c>
      <c r="P20" s="10"/>
    </row>
    <row r="21" spans="1:16">
      <c r="A21" s="12"/>
      <c r="B21" s="25">
        <v>322</v>
      </c>
      <c r="C21" s="20" t="s">
        <v>0</v>
      </c>
      <c r="D21" s="47">
        <v>14896</v>
      </c>
      <c r="E21" s="47">
        <v>0</v>
      </c>
      <c r="F21" s="47">
        <v>0</v>
      </c>
      <c r="G21" s="47">
        <v>0</v>
      </c>
      <c r="H21" s="47">
        <v>0</v>
      </c>
      <c r="I21" s="47">
        <v>1852444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1867340</v>
      </c>
      <c r="O21" s="46">
        <f t="shared" si="1"/>
        <v>43.198463923011083</v>
      </c>
      <c r="P21" s="9"/>
    </row>
    <row r="22" spans="1:16">
      <c r="A22" s="12"/>
      <c r="B22" s="25">
        <v>323.10000000000002</v>
      </c>
      <c r="C22" s="20" t="s">
        <v>23</v>
      </c>
      <c r="D22" s="47">
        <v>1999296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1999296</v>
      </c>
      <c r="O22" s="46">
        <f t="shared" si="1"/>
        <v>46.251093066833228</v>
      </c>
      <c r="P22" s="9"/>
    </row>
    <row r="23" spans="1:16">
      <c r="A23" s="12"/>
      <c r="B23" s="25">
        <v>323.39999999999998</v>
      </c>
      <c r="C23" s="20" t="s">
        <v>24</v>
      </c>
      <c r="D23" s="47">
        <v>41076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41076</v>
      </c>
      <c r="O23" s="46">
        <f t="shared" si="1"/>
        <v>0.95023943368727881</v>
      </c>
      <c r="P23" s="9"/>
    </row>
    <row r="24" spans="1:16">
      <c r="A24" s="12"/>
      <c r="B24" s="25">
        <v>323.89999999999998</v>
      </c>
      <c r="C24" s="20" t="s">
        <v>25</v>
      </c>
      <c r="D24" s="47">
        <v>23478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23478</v>
      </c>
      <c r="O24" s="46">
        <f t="shared" si="1"/>
        <v>0.54313276424456935</v>
      </c>
      <c r="P24" s="9"/>
    </row>
    <row r="25" spans="1:16">
      <c r="A25" s="12"/>
      <c r="B25" s="25">
        <v>324.20999999999998</v>
      </c>
      <c r="C25" s="20" t="s">
        <v>105</v>
      </c>
      <c r="D25" s="47">
        <v>4807</v>
      </c>
      <c r="E25" s="47">
        <v>0</v>
      </c>
      <c r="F25" s="47">
        <v>0</v>
      </c>
      <c r="G25" s="47">
        <v>0</v>
      </c>
      <c r="H25" s="47">
        <v>0</v>
      </c>
      <c r="I25" s="47">
        <v>1937794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1942601</v>
      </c>
      <c r="O25" s="46">
        <f t="shared" si="1"/>
        <v>44.939528535406112</v>
      </c>
      <c r="P25" s="9"/>
    </row>
    <row r="26" spans="1:16" ht="15.6">
      <c r="A26" s="29" t="s">
        <v>32</v>
      </c>
      <c r="B26" s="30"/>
      <c r="C26" s="31"/>
      <c r="D26" s="32">
        <f t="shared" ref="D26:M26" si="5">SUM(D27:D40)</f>
        <v>4660212</v>
      </c>
      <c r="E26" s="32">
        <f t="shared" si="5"/>
        <v>789047</v>
      </c>
      <c r="F26" s="32">
        <f t="shared" si="5"/>
        <v>0</v>
      </c>
      <c r="G26" s="32">
        <f t="shared" si="5"/>
        <v>574599</v>
      </c>
      <c r="H26" s="32">
        <f t="shared" si="5"/>
        <v>0</v>
      </c>
      <c r="I26" s="32">
        <f t="shared" si="5"/>
        <v>1796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6025654</v>
      </c>
      <c r="O26" s="45">
        <f t="shared" si="1"/>
        <v>139.39560922571542</v>
      </c>
      <c r="P26" s="10"/>
    </row>
    <row r="27" spans="1:16">
      <c r="A27" s="12"/>
      <c r="B27" s="25">
        <v>331.2</v>
      </c>
      <c r="C27" s="20" t="s">
        <v>31</v>
      </c>
      <c r="D27" s="47">
        <v>0</v>
      </c>
      <c r="E27" s="47">
        <v>58341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58341</v>
      </c>
      <c r="O27" s="46">
        <f t="shared" si="1"/>
        <v>1.3496425844958013</v>
      </c>
      <c r="P27" s="9"/>
    </row>
    <row r="28" spans="1:16">
      <c r="A28" s="12"/>
      <c r="B28" s="25">
        <v>331.49</v>
      </c>
      <c r="C28" s="20" t="s">
        <v>113</v>
      </c>
      <c r="D28" s="47">
        <v>0</v>
      </c>
      <c r="E28" s="47">
        <v>0</v>
      </c>
      <c r="F28" s="47">
        <v>0</v>
      </c>
      <c r="G28" s="47">
        <v>264734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264734</v>
      </c>
      <c r="O28" s="46">
        <f t="shared" si="1"/>
        <v>6.1242741804890466</v>
      </c>
      <c r="P28" s="9"/>
    </row>
    <row r="29" spans="1:16">
      <c r="A29" s="12"/>
      <c r="B29" s="25">
        <v>331.7</v>
      </c>
      <c r="C29" s="20" t="s">
        <v>114</v>
      </c>
      <c r="D29" s="47">
        <v>0</v>
      </c>
      <c r="E29" s="47">
        <v>0</v>
      </c>
      <c r="F29" s="47">
        <v>0</v>
      </c>
      <c r="G29" s="47">
        <v>309865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309865</v>
      </c>
      <c r="O29" s="46">
        <f t="shared" si="1"/>
        <v>7.1683207254725057</v>
      </c>
      <c r="P29" s="9"/>
    </row>
    <row r="30" spans="1:16">
      <c r="A30" s="12"/>
      <c r="B30" s="25">
        <v>334.7</v>
      </c>
      <c r="C30" s="20" t="s">
        <v>41</v>
      </c>
      <c r="D30" s="47">
        <v>0</v>
      </c>
      <c r="E30" s="47">
        <v>15597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6">SUM(D30:M30)</f>
        <v>15597</v>
      </c>
      <c r="O30" s="46">
        <f t="shared" si="1"/>
        <v>0.36081615656881116</v>
      </c>
      <c r="P30" s="9"/>
    </row>
    <row r="31" spans="1:16">
      <c r="A31" s="12"/>
      <c r="B31" s="25">
        <v>335.12</v>
      </c>
      <c r="C31" s="20" t="s">
        <v>137</v>
      </c>
      <c r="D31" s="47">
        <v>1444404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1444404</v>
      </c>
      <c r="O31" s="46">
        <f t="shared" si="1"/>
        <v>33.414393781664238</v>
      </c>
      <c r="P31" s="9"/>
    </row>
    <row r="32" spans="1:16">
      <c r="A32" s="12"/>
      <c r="B32" s="25">
        <v>335.14</v>
      </c>
      <c r="C32" s="20" t="s">
        <v>138</v>
      </c>
      <c r="D32" s="47">
        <v>404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404</v>
      </c>
      <c r="O32" s="46">
        <f t="shared" si="1"/>
        <v>9.3460105952298325E-3</v>
      </c>
      <c r="P32" s="9"/>
    </row>
    <row r="33" spans="1:16">
      <c r="A33" s="12"/>
      <c r="B33" s="25">
        <v>335.15</v>
      </c>
      <c r="C33" s="20" t="s">
        <v>139</v>
      </c>
      <c r="D33" s="47">
        <v>32612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32612</v>
      </c>
      <c r="O33" s="46">
        <f t="shared" si="1"/>
        <v>0.75443588497929537</v>
      </c>
      <c r="P33" s="9"/>
    </row>
    <row r="34" spans="1:16">
      <c r="A34" s="12"/>
      <c r="B34" s="25">
        <v>335.18</v>
      </c>
      <c r="C34" s="20" t="s">
        <v>140</v>
      </c>
      <c r="D34" s="47">
        <v>3027762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3027762</v>
      </c>
      <c r="O34" s="46">
        <f t="shared" si="1"/>
        <v>70.043306266916517</v>
      </c>
      <c r="P34" s="9"/>
    </row>
    <row r="35" spans="1:16">
      <c r="A35" s="12"/>
      <c r="B35" s="25">
        <v>335.49</v>
      </c>
      <c r="C35" s="20" t="s">
        <v>46</v>
      </c>
      <c r="D35" s="47">
        <v>37899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37899</v>
      </c>
      <c r="O35" s="46">
        <f t="shared" si="1"/>
        <v>0.87674370185300854</v>
      </c>
      <c r="P35" s="9"/>
    </row>
    <row r="36" spans="1:16">
      <c r="A36" s="12"/>
      <c r="B36" s="25">
        <v>337.2</v>
      </c>
      <c r="C36" s="20" t="s">
        <v>47</v>
      </c>
      <c r="D36" s="47">
        <v>1493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1" si="7">SUM(D36:M36)</f>
        <v>1493</v>
      </c>
      <c r="O36" s="46">
        <f t="shared" si="1"/>
        <v>3.4538598561084509E-2</v>
      </c>
      <c r="P36" s="9"/>
    </row>
    <row r="37" spans="1:16">
      <c r="A37" s="12"/>
      <c r="B37" s="25">
        <v>337.3</v>
      </c>
      <c r="C37" s="20" t="s">
        <v>116</v>
      </c>
      <c r="D37" s="47">
        <v>0</v>
      </c>
      <c r="E37" s="47">
        <v>201200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201200</v>
      </c>
      <c r="O37" s="46">
        <f t="shared" ref="O37:O68" si="8">(N37/O$73)</f>
        <v>4.6544983459411942</v>
      </c>
      <c r="P37" s="9"/>
    </row>
    <row r="38" spans="1:16">
      <c r="A38" s="12"/>
      <c r="B38" s="25">
        <v>337.5</v>
      </c>
      <c r="C38" s="20" t="s">
        <v>48</v>
      </c>
      <c r="D38" s="47">
        <v>0</v>
      </c>
      <c r="E38" s="47">
        <v>202346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202346</v>
      </c>
      <c r="O38" s="46">
        <f t="shared" si="8"/>
        <v>4.6810095542138015</v>
      </c>
      <c r="P38" s="9"/>
    </row>
    <row r="39" spans="1:16">
      <c r="A39" s="12"/>
      <c r="B39" s="25">
        <v>338</v>
      </c>
      <c r="C39" s="20" t="s">
        <v>51</v>
      </c>
      <c r="D39" s="47">
        <v>115638</v>
      </c>
      <c r="E39" s="47">
        <v>-1023</v>
      </c>
      <c r="F39" s="47">
        <v>0</v>
      </c>
      <c r="G39" s="47">
        <v>0</v>
      </c>
      <c r="H39" s="47">
        <v>0</v>
      </c>
      <c r="I39" s="47">
        <v>1796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116411</v>
      </c>
      <c r="O39" s="46">
        <f t="shared" si="8"/>
        <v>2.6930159391121289</v>
      </c>
      <c r="P39" s="9"/>
    </row>
    <row r="40" spans="1:16">
      <c r="A40" s="12"/>
      <c r="B40" s="25">
        <v>339</v>
      </c>
      <c r="C40" s="20" t="s">
        <v>52</v>
      </c>
      <c r="D40" s="47">
        <v>0</v>
      </c>
      <c r="E40" s="47">
        <v>312586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312586</v>
      </c>
      <c r="O40" s="46">
        <f t="shared" si="8"/>
        <v>7.2312674948527542</v>
      </c>
      <c r="P40" s="9"/>
    </row>
    <row r="41" spans="1:16" ht="15.6">
      <c r="A41" s="29" t="s">
        <v>57</v>
      </c>
      <c r="B41" s="30"/>
      <c r="C41" s="31"/>
      <c r="D41" s="32">
        <f t="shared" ref="D41:M41" si="9">SUM(D42:D49)</f>
        <v>8533637</v>
      </c>
      <c r="E41" s="32">
        <f t="shared" si="9"/>
        <v>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45270382</v>
      </c>
      <c r="J41" s="32">
        <f t="shared" si="9"/>
        <v>1990023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55794042</v>
      </c>
      <c r="O41" s="45">
        <f t="shared" si="8"/>
        <v>1290.7220487195502</v>
      </c>
      <c r="P41" s="10"/>
    </row>
    <row r="42" spans="1:16">
      <c r="A42" s="12"/>
      <c r="B42" s="25">
        <v>341.9</v>
      </c>
      <c r="C42" s="20" t="s">
        <v>141</v>
      </c>
      <c r="D42" s="47">
        <v>475084</v>
      </c>
      <c r="E42" s="47">
        <v>0</v>
      </c>
      <c r="F42" s="47">
        <v>0</v>
      </c>
      <c r="G42" s="47">
        <v>0</v>
      </c>
      <c r="H42" s="47">
        <v>0</v>
      </c>
      <c r="I42" s="47">
        <v>57759</v>
      </c>
      <c r="J42" s="47">
        <v>1990023</v>
      </c>
      <c r="K42" s="47">
        <v>0</v>
      </c>
      <c r="L42" s="47">
        <v>0</v>
      </c>
      <c r="M42" s="47">
        <v>0</v>
      </c>
      <c r="N42" s="47">
        <f t="shared" ref="N42:N49" si="10">SUM(D42:M42)</f>
        <v>2522866</v>
      </c>
      <c r="O42" s="46">
        <f t="shared" si="8"/>
        <v>58.363198926596802</v>
      </c>
      <c r="P42" s="9"/>
    </row>
    <row r="43" spans="1:16">
      <c r="A43" s="12"/>
      <c r="B43" s="25">
        <v>342.1</v>
      </c>
      <c r="C43" s="20" t="s">
        <v>62</v>
      </c>
      <c r="D43" s="47">
        <v>123694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10"/>
        <v>123694</v>
      </c>
      <c r="O43" s="46">
        <f t="shared" si="8"/>
        <v>2.8614986004117795</v>
      </c>
      <c r="P43" s="9"/>
    </row>
    <row r="44" spans="1:16">
      <c r="A44" s="12"/>
      <c r="B44" s="25">
        <v>342.9</v>
      </c>
      <c r="C44" s="20" t="s">
        <v>63</v>
      </c>
      <c r="D44" s="47">
        <v>39244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10"/>
        <v>39244</v>
      </c>
      <c r="O44" s="46">
        <f t="shared" si="8"/>
        <v>0.90785851435445442</v>
      </c>
      <c r="P44" s="9"/>
    </row>
    <row r="45" spans="1:16">
      <c r="A45" s="12"/>
      <c r="B45" s="25">
        <v>343.3</v>
      </c>
      <c r="C45" s="20" t="s">
        <v>64</v>
      </c>
      <c r="D45" s="47">
        <v>5515839</v>
      </c>
      <c r="E45" s="47">
        <v>0</v>
      </c>
      <c r="F45" s="47">
        <v>0</v>
      </c>
      <c r="G45" s="47">
        <v>0</v>
      </c>
      <c r="H45" s="47">
        <v>0</v>
      </c>
      <c r="I45" s="47">
        <v>27547107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33062946</v>
      </c>
      <c r="O45" s="46">
        <f t="shared" si="8"/>
        <v>764.86792976611844</v>
      </c>
      <c r="P45" s="9"/>
    </row>
    <row r="46" spans="1:16">
      <c r="A46" s="12"/>
      <c r="B46" s="25">
        <v>343.4</v>
      </c>
      <c r="C46" s="20" t="s">
        <v>65</v>
      </c>
      <c r="D46" s="47">
        <v>21094</v>
      </c>
      <c r="E46" s="47">
        <v>0</v>
      </c>
      <c r="F46" s="47">
        <v>0</v>
      </c>
      <c r="G46" s="47">
        <v>0</v>
      </c>
      <c r="H46" s="47">
        <v>0</v>
      </c>
      <c r="I46" s="47">
        <v>8860344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8881438</v>
      </c>
      <c r="O46" s="46">
        <f t="shared" si="8"/>
        <v>205.46042982395261</v>
      </c>
      <c r="P46" s="9"/>
    </row>
    <row r="47" spans="1:16">
      <c r="A47" s="12"/>
      <c r="B47" s="25">
        <v>343.5</v>
      </c>
      <c r="C47" s="20" t="s">
        <v>66</v>
      </c>
      <c r="D47" s="47">
        <v>1733660</v>
      </c>
      <c r="E47" s="47">
        <v>0</v>
      </c>
      <c r="F47" s="47">
        <v>0</v>
      </c>
      <c r="G47" s="47">
        <v>0</v>
      </c>
      <c r="H47" s="47">
        <v>0</v>
      </c>
      <c r="I47" s="47">
        <v>7532283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9265943</v>
      </c>
      <c r="O47" s="46">
        <f t="shared" si="8"/>
        <v>214.35544914058343</v>
      </c>
      <c r="P47" s="9"/>
    </row>
    <row r="48" spans="1:16">
      <c r="A48" s="12"/>
      <c r="B48" s="25">
        <v>343.9</v>
      </c>
      <c r="C48" s="20" t="s">
        <v>67</v>
      </c>
      <c r="D48" s="47">
        <v>16084</v>
      </c>
      <c r="E48" s="47">
        <v>0</v>
      </c>
      <c r="F48" s="47">
        <v>0</v>
      </c>
      <c r="G48" s="47">
        <v>0</v>
      </c>
      <c r="H48" s="47">
        <v>0</v>
      </c>
      <c r="I48" s="47">
        <v>1272889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1288973</v>
      </c>
      <c r="O48" s="46">
        <f t="shared" si="8"/>
        <v>29.818701274666296</v>
      </c>
      <c r="P48" s="9"/>
    </row>
    <row r="49" spans="1:16">
      <c r="A49" s="12"/>
      <c r="B49" s="25">
        <v>347.2</v>
      </c>
      <c r="C49" s="20" t="s">
        <v>68</v>
      </c>
      <c r="D49" s="47">
        <v>608938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608938</v>
      </c>
      <c r="O49" s="46">
        <f t="shared" si="8"/>
        <v>14.086982672866496</v>
      </c>
      <c r="P49" s="9"/>
    </row>
    <row r="50" spans="1:16" ht="15.6">
      <c r="A50" s="29" t="s">
        <v>58</v>
      </c>
      <c r="B50" s="30"/>
      <c r="C50" s="31"/>
      <c r="D50" s="32">
        <f t="shared" ref="D50:M50" si="11">SUM(D51:D56)</f>
        <v>557267</v>
      </c>
      <c r="E50" s="32">
        <f t="shared" si="11"/>
        <v>736736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134682</v>
      </c>
      <c r="J50" s="32">
        <f t="shared" si="11"/>
        <v>0</v>
      </c>
      <c r="K50" s="32">
        <f t="shared" si="11"/>
        <v>0</v>
      </c>
      <c r="L50" s="32">
        <f t="shared" si="11"/>
        <v>0</v>
      </c>
      <c r="M50" s="32">
        <f t="shared" si="11"/>
        <v>0</v>
      </c>
      <c r="N50" s="32">
        <f t="shared" ref="N50:N58" si="12">SUM(D50:M50)</f>
        <v>1428685</v>
      </c>
      <c r="O50" s="45">
        <f t="shared" si="8"/>
        <v>33.050755314965187</v>
      </c>
      <c r="P50" s="10"/>
    </row>
    <row r="51" spans="1:16">
      <c r="A51" s="13"/>
      <c r="B51" s="39">
        <v>351.1</v>
      </c>
      <c r="C51" s="21" t="s">
        <v>71</v>
      </c>
      <c r="D51" s="47">
        <v>354432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2"/>
        <v>354432</v>
      </c>
      <c r="O51" s="46">
        <f t="shared" si="8"/>
        <v>8.1993198695259899</v>
      </c>
      <c r="P51" s="9"/>
    </row>
    <row r="52" spans="1:16">
      <c r="A52" s="13"/>
      <c r="B52" s="39">
        <v>352</v>
      </c>
      <c r="C52" s="21" t="s">
        <v>73</v>
      </c>
      <c r="D52" s="47">
        <v>27415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2"/>
        <v>27415</v>
      </c>
      <c r="O52" s="46">
        <f t="shared" si="8"/>
        <v>0.63421010016887591</v>
      </c>
      <c r="P52" s="9"/>
    </row>
    <row r="53" spans="1:16">
      <c r="A53" s="13"/>
      <c r="B53" s="39">
        <v>354</v>
      </c>
      <c r="C53" s="21" t="s">
        <v>74</v>
      </c>
      <c r="D53" s="47">
        <v>175420</v>
      </c>
      <c r="E53" s="47">
        <v>0</v>
      </c>
      <c r="F53" s="47">
        <v>0</v>
      </c>
      <c r="G53" s="47">
        <v>0</v>
      </c>
      <c r="H53" s="47">
        <v>0</v>
      </c>
      <c r="I53" s="47">
        <v>134682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2"/>
        <v>310102</v>
      </c>
      <c r="O53" s="46">
        <f t="shared" si="8"/>
        <v>7.1738034099058456</v>
      </c>
      <c r="P53" s="9"/>
    </row>
    <row r="54" spans="1:16">
      <c r="A54" s="13"/>
      <c r="B54" s="39">
        <v>355</v>
      </c>
      <c r="C54" s="21" t="s">
        <v>117</v>
      </c>
      <c r="D54" s="47">
        <v>0</v>
      </c>
      <c r="E54" s="47">
        <v>429706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2"/>
        <v>429706</v>
      </c>
      <c r="O54" s="46">
        <f t="shared" si="8"/>
        <v>9.9406852198857187</v>
      </c>
      <c r="P54" s="9"/>
    </row>
    <row r="55" spans="1:16">
      <c r="A55" s="13"/>
      <c r="B55" s="39">
        <v>356</v>
      </c>
      <c r="C55" s="21" t="s">
        <v>118</v>
      </c>
      <c r="D55" s="47">
        <v>0</v>
      </c>
      <c r="E55" s="47">
        <v>291530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2"/>
        <v>291530</v>
      </c>
      <c r="O55" s="46">
        <f t="shared" si="8"/>
        <v>6.7441645268003798</v>
      </c>
      <c r="P55" s="9"/>
    </row>
    <row r="56" spans="1:16">
      <c r="A56" s="13"/>
      <c r="B56" s="39">
        <v>359</v>
      </c>
      <c r="C56" s="21" t="s">
        <v>75</v>
      </c>
      <c r="D56" s="47">
        <v>0</v>
      </c>
      <c r="E56" s="47">
        <v>15500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2"/>
        <v>15500</v>
      </c>
      <c r="O56" s="46">
        <f t="shared" si="8"/>
        <v>0.35857218867837232</v>
      </c>
      <c r="P56" s="9"/>
    </row>
    <row r="57" spans="1:16" ht="15.6">
      <c r="A57" s="29" t="s">
        <v>4</v>
      </c>
      <c r="B57" s="30"/>
      <c r="C57" s="31"/>
      <c r="D57" s="32">
        <f t="shared" ref="D57:M57" si="13">SUM(D58:D65)</f>
        <v>854127</v>
      </c>
      <c r="E57" s="32">
        <f t="shared" si="13"/>
        <v>291443</v>
      </c>
      <c r="F57" s="32">
        <f t="shared" si="13"/>
        <v>0</v>
      </c>
      <c r="G57" s="32">
        <f t="shared" si="13"/>
        <v>0</v>
      </c>
      <c r="H57" s="32">
        <f t="shared" si="13"/>
        <v>0</v>
      </c>
      <c r="I57" s="32">
        <f t="shared" si="13"/>
        <v>1676082</v>
      </c>
      <c r="J57" s="32">
        <f t="shared" si="13"/>
        <v>24319</v>
      </c>
      <c r="K57" s="32">
        <f t="shared" si="13"/>
        <v>31121565</v>
      </c>
      <c r="L57" s="32">
        <f t="shared" si="13"/>
        <v>370633</v>
      </c>
      <c r="M57" s="32">
        <f t="shared" si="13"/>
        <v>0</v>
      </c>
      <c r="N57" s="32">
        <f t="shared" si="12"/>
        <v>34338169</v>
      </c>
      <c r="O57" s="45">
        <f t="shared" si="8"/>
        <v>794.36854280889258</v>
      </c>
      <c r="P57" s="10"/>
    </row>
    <row r="58" spans="1:16">
      <c r="A58" s="12"/>
      <c r="B58" s="25">
        <v>361.1</v>
      </c>
      <c r="C58" s="20" t="s">
        <v>76</v>
      </c>
      <c r="D58" s="47">
        <v>297347</v>
      </c>
      <c r="E58" s="47">
        <v>78215</v>
      </c>
      <c r="F58" s="47">
        <v>0</v>
      </c>
      <c r="G58" s="47">
        <v>0</v>
      </c>
      <c r="H58" s="47">
        <v>0</v>
      </c>
      <c r="I58" s="47">
        <v>527077</v>
      </c>
      <c r="J58" s="47">
        <v>0</v>
      </c>
      <c r="K58" s="47">
        <v>4045519</v>
      </c>
      <c r="L58" s="47">
        <v>0</v>
      </c>
      <c r="M58" s="47">
        <v>0</v>
      </c>
      <c r="N58" s="47">
        <f t="shared" si="12"/>
        <v>4948158</v>
      </c>
      <c r="O58" s="46">
        <f t="shared" si="8"/>
        <v>114.46915122492886</v>
      </c>
      <c r="P58" s="9"/>
    </row>
    <row r="59" spans="1:16">
      <c r="A59" s="12"/>
      <c r="B59" s="25">
        <v>361.3</v>
      </c>
      <c r="C59" s="20" t="s">
        <v>107</v>
      </c>
      <c r="D59" s="47">
        <v>212994</v>
      </c>
      <c r="E59" s="47">
        <v>111598</v>
      </c>
      <c r="F59" s="47">
        <v>0</v>
      </c>
      <c r="G59" s="47">
        <v>0</v>
      </c>
      <c r="H59" s="47">
        <v>0</v>
      </c>
      <c r="I59" s="47">
        <v>429614</v>
      </c>
      <c r="J59" s="47">
        <v>0</v>
      </c>
      <c r="K59" s="47">
        <v>14152243</v>
      </c>
      <c r="L59" s="47">
        <v>120633</v>
      </c>
      <c r="M59" s="47">
        <v>0</v>
      </c>
      <c r="N59" s="47">
        <f t="shared" ref="N59:N65" si="14">SUM(D59:M59)</f>
        <v>15027082</v>
      </c>
      <c r="O59" s="46">
        <f t="shared" si="8"/>
        <v>347.63185046383046</v>
      </c>
      <c r="P59" s="9"/>
    </row>
    <row r="60" spans="1:16">
      <c r="A60" s="12"/>
      <c r="B60" s="25">
        <v>362</v>
      </c>
      <c r="C60" s="20" t="s">
        <v>77</v>
      </c>
      <c r="D60" s="47">
        <v>240251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4"/>
        <v>240251</v>
      </c>
      <c r="O60" s="46">
        <f t="shared" si="8"/>
        <v>5.5578920582043629</v>
      </c>
      <c r="P60" s="9"/>
    </row>
    <row r="61" spans="1:16">
      <c r="A61" s="12"/>
      <c r="B61" s="25">
        <v>364</v>
      </c>
      <c r="C61" s="20" t="s">
        <v>142</v>
      </c>
      <c r="D61" s="47">
        <v>135156</v>
      </c>
      <c r="E61" s="47">
        <v>0</v>
      </c>
      <c r="F61" s="47">
        <v>0</v>
      </c>
      <c r="G61" s="47">
        <v>0</v>
      </c>
      <c r="H61" s="47">
        <v>0</v>
      </c>
      <c r="I61" s="47">
        <v>907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4"/>
        <v>136063</v>
      </c>
      <c r="O61" s="46">
        <f t="shared" si="8"/>
        <v>3.1476392069771206</v>
      </c>
      <c r="P61" s="9"/>
    </row>
    <row r="62" spans="1:16">
      <c r="A62" s="12"/>
      <c r="B62" s="25">
        <v>366</v>
      </c>
      <c r="C62" s="20" t="s">
        <v>79</v>
      </c>
      <c r="D62" s="47">
        <v>23093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4"/>
        <v>23093</v>
      </c>
      <c r="O62" s="46">
        <f t="shared" si="8"/>
        <v>0.53422629375159048</v>
      </c>
      <c r="P62" s="9"/>
    </row>
    <row r="63" spans="1:16">
      <c r="A63" s="12"/>
      <c r="B63" s="25">
        <v>368</v>
      </c>
      <c r="C63" s="20" t="s">
        <v>80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12921676</v>
      </c>
      <c r="L63" s="47">
        <v>0</v>
      </c>
      <c r="M63" s="47">
        <v>0</v>
      </c>
      <c r="N63" s="47">
        <f t="shared" si="14"/>
        <v>12921676</v>
      </c>
      <c r="O63" s="46">
        <f t="shared" si="8"/>
        <v>298.92604159437388</v>
      </c>
      <c r="P63" s="9"/>
    </row>
    <row r="64" spans="1:16">
      <c r="A64" s="12"/>
      <c r="B64" s="25">
        <v>369.3</v>
      </c>
      <c r="C64" s="20" t="s">
        <v>108</v>
      </c>
      <c r="D64" s="47">
        <v>106674</v>
      </c>
      <c r="E64" s="47">
        <v>19660</v>
      </c>
      <c r="F64" s="47">
        <v>0</v>
      </c>
      <c r="G64" s="47">
        <v>0</v>
      </c>
      <c r="H64" s="47">
        <v>0</v>
      </c>
      <c r="I64" s="47">
        <v>678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4"/>
        <v>127012</v>
      </c>
      <c r="O64" s="46">
        <f t="shared" si="8"/>
        <v>2.9382561824785434</v>
      </c>
      <c r="P64" s="9"/>
    </row>
    <row r="65" spans="1:119">
      <c r="A65" s="12"/>
      <c r="B65" s="25">
        <v>369.9</v>
      </c>
      <c r="C65" s="20" t="s">
        <v>81</v>
      </c>
      <c r="D65" s="47">
        <v>-161388</v>
      </c>
      <c r="E65" s="47">
        <v>81970</v>
      </c>
      <c r="F65" s="47">
        <v>0</v>
      </c>
      <c r="G65" s="47">
        <v>0</v>
      </c>
      <c r="H65" s="47">
        <v>0</v>
      </c>
      <c r="I65" s="47">
        <v>717806</v>
      </c>
      <c r="J65" s="47">
        <v>24319</v>
      </c>
      <c r="K65" s="47">
        <v>2127</v>
      </c>
      <c r="L65" s="47">
        <v>250000</v>
      </c>
      <c r="M65" s="47">
        <v>0</v>
      </c>
      <c r="N65" s="47">
        <f t="shared" si="14"/>
        <v>914834</v>
      </c>
      <c r="O65" s="46">
        <f t="shared" si="8"/>
        <v>21.163485784347746</v>
      </c>
      <c r="P65" s="9"/>
    </row>
    <row r="66" spans="1:119" ht="15.6">
      <c r="A66" s="29" t="s">
        <v>59</v>
      </c>
      <c r="B66" s="30"/>
      <c r="C66" s="31"/>
      <c r="D66" s="32">
        <f t="shared" ref="D66:M66" si="15">SUM(D67:D70)</f>
        <v>10341801</v>
      </c>
      <c r="E66" s="32">
        <f t="shared" si="15"/>
        <v>222266</v>
      </c>
      <c r="F66" s="32">
        <f t="shared" si="15"/>
        <v>600213</v>
      </c>
      <c r="G66" s="32">
        <f t="shared" si="15"/>
        <v>250500</v>
      </c>
      <c r="H66" s="32">
        <f t="shared" si="15"/>
        <v>0</v>
      </c>
      <c r="I66" s="32">
        <f t="shared" si="15"/>
        <v>10294</v>
      </c>
      <c r="J66" s="32">
        <f t="shared" si="15"/>
        <v>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 t="shared" ref="N66:N71" si="16">SUM(D66:M66)</f>
        <v>11425074</v>
      </c>
      <c r="O66" s="45">
        <f t="shared" si="8"/>
        <v>264.30411548337844</v>
      </c>
      <c r="P66" s="9"/>
    </row>
    <row r="67" spans="1:119">
      <c r="A67" s="12"/>
      <c r="B67" s="25">
        <v>381</v>
      </c>
      <c r="C67" s="20" t="s">
        <v>82</v>
      </c>
      <c r="D67" s="47">
        <v>5260918</v>
      </c>
      <c r="E67" s="47">
        <v>222266</v>
      </c>
      <c r="F67" s="47">
        <v>600213</v>
      </c>
      <c r="G67" s="47">
        <v>250500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6"/>
        <v>6333897</v>
      </c>
      <c r="O67" s="46">
        <f t="shared" si="8"/>
        <v>146.52640710666944</v>
      </c>
      <c r="P67" s="9"/>
    </row>
    <row r="68" spans="1:119">
      <c r="A68" s="12"/>
      <c r="B68" s="25">
        <v>382</v>
      </c>
      <c r="C68" s="20" t="s">
        <v>95</v>
      </c>
      <c r="D68" s="47">
        <v>2229883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6"/>
        <v>2229883</v>
      </c>
      <c r="O68" s="46">
        <f t="shared" si="8"/>
        <v>51.585421148819023</v>
      </c>
      <c r="P68" s="9"/>
    </row>
    <row r="69" spans="1:119">
      <c r="A69" s="12"/>
      <c r="B69" s="25">
        <v>383</v>
      </c>
      <c r="C69" s="20" t="s">
        <v>83</v>
      </c>
      <c r="D69" s="47">
        <v>2851000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6"/>
        <v>2851000</v>
      </c>
      <c r="O69" s="46">
        <f>(N69/O$73)</f>
        <v>65.954149027228354</v>
      </c>
      <c r="P69" s="9"/>
    </row>
    <row r="70" spans="1:119" ht="15.6" thickBot="1">
      <c r="A70" s="12"/>
      <c r="B70" s="25">
        <v>389.4</v>
      </c>
      <c r="C70" s="20" t="s">
        <v>143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10294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6"/>
        <v>10294</v>
      </c>
      <c r="O70" s="46">
        <f>(N70/O$73)</f>
        <v>0.23813820066162353</v>
      </c>
      <c r="P70" s="9"/>
    </row>
    <row r="71" spans="1:119" ht="16.2" thickBot="1">
      <c r="A71" s="14" t="s">
        <v>69</v>
      </c>
      <c r="B71" s="23"/>
      <c r="C71" s="22"/>
      <c r="D71" s="15">
        <f t="shared" ref="D71:M71" si="17">SUM(D5,D20,D26,D41,D50,D57,D66)</f>
        <v>45294636</v>
      </c>
      <c r="E71" s="15">
        <f t="shared" si="17"/>
        <v>3605846</v>
      </c>
      <c r="F71" s="15">
        <f t="shared" si="17"/>
        <v>2421974</v>
      </c>
      <c r="G71" s="15">
        <f t="shared" si="17"/>
        <v>825099</v>
      </c>
      <c r="H71" s="15">
        <f t="shared" si="17"/>
        <v>0</v>
      </c>
      <c r="I71" s="15">
        <f t="shared" si="17"/>
        <v>50905824</v>
      </c>
      <c r="J71" s="15">
        <f t="shared" si="17"/>
        <v>2014342</v>
      </c>
      <c r="K71" s="15">
        <f t="shared" si="17"/>
        <v>31121565</v>
      </c>
      <c r="L71" s="15">
        <f t="shared" si="17"/>
        <v>370633</v>
      </c>
      <c r="M71" s="15">
        <f t="shared" si="17"/>
        <v>0</v>
      </c>
      <c r="N71" s="15">
        <f t="shared" si="16"/>
        <v>136559919</v>
      </c>
      <c r="O71" s="38">
        <f>(N71/O$73)</f>
        <v>3159.1347768755641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146</v>
      </c>
      <c r="M73" s="118"/>
      <c r="N73" s="118"/>
      <c r="O73" s="43">
        <v>43227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103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18182583</v>
      </c>
      <c r="E5" s="27">
        <f t="shared" si="0"/>
        <v>1493737</v>
      </c>
      <c r="F5" s="27">
        <f t="shared" si="0"/>
        <v>1718750</v>
      </c>
      <c r="G5" s="27">
        <f t="shared" si="0"/>
        <v>0</v>
      </c>
      <c r="H5" s="27">
        <f t="shared" si="0"/>
        <v>0</v>
      </c>
      <c r="I5" s="27">
        <f t="shared" si="0"/>
        <v>6577422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27972492</v>
      </c>
      <c r="O5" s="33">
        <f t="shared" ref="O5:O36" si="1">(N5/O$73)</f>
        <v>659.07572687432264</v>
      </c>
      <c r="P5" s="6"/>
    </row>
    <row r="6" spans="1:133">
      <c r="A6" s="12"/>
      <c r="B6" s="25">
        <v>311</v>
      </c>
      <c r="C6" s="20" t="s">
        <v>3</v>
      </c>
      <c r="D6" s="47">
        <v>10644834</v>
      </c>
      <c r="E6" s="47">
        <v>0</v>
      </c>
      <c r="F6" s="47">
        <v>1718750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12363584</v>
      </c>
      <c r="O6" s="46">
        <f t="shared" si="1"/>
        <v>291.30540502332593</v>
      </c>
      <c r="P6" s="9"/>
    </row>
    <row r="7" spans="1:133">
      <c r="A7" s="12"/>
      <c r="B7" s="25">
        <v>312.41000000000003</v>
      </c>
      <c r="C7" s="20" t="s">
        <v>12</v>
      </c>
      <c r="D7" s="47">
        <v>610670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610670</v>
      </c>
      <c r="O7" s="46">
        <f t="shared" si="1"/>
        <v>14.388341736958672</v>
      </c>
      <c r="P7" s="9"/>
    </row>
    <row r="8" spans="1:133">
      <c r="A8" s="12"/>
      <c r="B8" s="25">
        <v>312.42</v>
      </c>
      <c r="C8" s="20" t="s">
        <v>11</v>
      </c>
      <c r="D8" s="47">
        <v>239084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239084</v>
      </c>
      <c r="O8" s="46">
        <f t="shared" si="1"/>
        <v>5.6331935347061872</v>
      </c>
      <c r="P8" s="9"/>
    </row>
    <row r="9" spans="1:133">
      <c r="A9" s="12"/>
      <c r="B9" s="25">
        <v>312.51</v>
      </c>
      <c r="C9" s="20" t="s">
        <v>93</v>
      </c>
      <c r="D9" s="47">
        <v>462230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462230</v>
      </c>
      <c r="O9" s="46">
        <f t="shared" si="1"/>
        <v>10.890862824560577</v>
      </c>
      <c r="P9" s="9"/>
    </row>
    <row r="10" spans="1:133">
      <c r="A10" s="12"/>
      <c r="B10" s="25">
        <v>312.52</v>
      </c>
      <c r="C10" s="20" t="s">
        <v>133</v>
      </c>
      <c r="D10" s="47">
        <v>255402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255402</v>
      </c>
      <c r="O10" s="46">
        <f t="shared" si="1"/>
        <v>6.0176711747796992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1493737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1493737</v>
      </c>
      <c r="O11" s="46">
        <f t="shared" si="1"/>
        <v>35.194783469205035</v>
      </c>
      <c r="P11" s="9"/>
    </row>
    <row r="12" spans="1:133">
      <c r="A12" s="12"/>
      <c r="B12" s="25">
        <v>314.10000000000002</v>
      </c>
      <c r="C12" s="20" t="s">
        <v>14</v>
      </c>
      <c r="D12" s="47">
        <v>2317294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2317294</v>
      </c>
      <c r="O12" s="46">
        <f t="shared" si="1"/>
        <v>54.599076386598178</v>
      </c>
      <c r="P12" s="9"/>
    </row>
    <row r="13" spans="1:133">
      <c r="A13" s="12"/>
      <c r="B13" s="25">
        <v>314.3</v>
      </c>
      <c r="C13" s="20" t="s">
        <v>15</v>
      </c>
      <c r="D13" s="47">
        <v>525979</v>
      </c>
      <c r="E13" s="47">
        <v>0</v>
      </c>
      <c r="F13" s="47">
        <v>0</v>
      </c>
      <c r="G13" s="47">
        <v>0</v>
      </c>
      <c r="H13" s="47">
        <v>0</v>
      </c>
      <c r="I13" s="47">
        <v>4997360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5523339</v>
      </c>
      <c r="O13" s="46">
        <f t="shared" si="1"/>
        <v>130.13851844870646</v>
      </c>
      <c r="P13" s="9"/>
    </row>
    <row r="14" spans="1:133">
      <c r="A14" s="12"/>
      <c r="B14" s="25">
        <v>314.39999999999998</v>
      </c>
      <c r="C14" s="20" t="s">
        <v>16</v>
      </c>
      <c r="D14" s="47">
        <v>72844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72844</v>
      </c>
      <c r="O14" s="46">
        <f t="shared" si="1"/>
        <v>1.716318740869893</v>
      </c>
      <c r="P14" s="9"/>
    </row>
    <row r="15" spans="1:133">
      <c r="A15" s="12"/>
      <c r="B15" s="25">
        <v>314.7</v>
      </c>
      <c r="C15" s="20" t="s">
        <v>17</v>
      </c>
      <c r="D15" s="47">
        <v>273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273</v>
      </c>
      <c r="O15" s="46">
        <f t="shared" si="1"/>
        <v>6.4323076198105648E-3</v>
      </c>
      <c r="P15" s="9"/>
    </row>
    <row r="16" spans="1:133">
      <c r="A16" s="12"/>
      <c r="B16" s="25">
        <v>314.8</v>
      </c>
      <c r="C16" s="20" t="s">
        <v>18</v>
      </c>
      <c r="D16" s="47">
        <v>7474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7474</v>
      </c>
      <c r="O16" s="46">
        <f t="shared" si="1"/>
        <v>0.17609914707129731</v>
      </c>
      <c r="P16" s="9"/>
    </row>
    <row r="17" spans="1:16">
      <c r="A17" s="12"/>
      <c r="B17" s="25">
        <v>314.89999999999998</v>
      </c>
      <c r="C17" s="20" t="s">
        <v>134</v>
      </c>
      <c r="D17" s="47">
        <v>12000</v>
      </c>
      <c r="E17" s="47">
        <v>0</v>
      </c>
      <c r="F17" s="47">
        <v>0</v>
      </c>
      <c r="G17" s="47">
        <v>0</v>
      </c>
      <c r="H17" s="47">
        <v>0</v>
      </c>
      <c r="I17" s="47">
        <v>1580062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1592062</v>
      </c>
      <c r="O17" s="46">
        <f t="shared" si="1"/>
        <v>37.511474482823616</v>
      </c>
      <c r="P17" s="9"/>
    </row>
    <row r="18" spans="1:16">
      <c r="A18" s="12"/>
      <c r="B18" s="25">
        <v>315</v>
      </c>
      <c r="C18" s="20" t="s">
        <v>135</v>
      </c>
      <c r="D18" s="47">
        <v>2104868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2104868</v>
      </c>
      <c r="O18" s="46">
        <f t="shared" si="1"/>
        <v>49.593987088261628</v>
      </c>
      <c r="P18" s="9"/>
    </row>
    <row r="19" spans="1:16">
      <c r="A19" s="12"/>
      <c r="B19" s="25">
        <v>316</v>
      </c>
      <c r="C19" s="20" t="s">
        <v>136</v>
      </c>
      <c r="D19" s="47">
        <v>929631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929631</v>
      </c>
      <c r="O19" s="46">
        <f t="shared" si="1"/>
        <v>21.903562508835588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SUM(D21:D27)</f>
        <v>1917916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3166008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5083924</v>
      </c>
      <c r="O20" s="45">
        <f t="shared" si="1"/>
        <v>119.78521276094435</v>
      </c>
      <c r="P20" s="10"/>
    </row>
    <row r="21" spans="1:16">
      <c r="A21" s="12"/>
      <c r="B21" s="25">
        <v>322</v>
      </c>
      <c r="C21" s="20" t="s">
        <v>0</v>
      </c>
      <c r="D21" s="47">
        <v>7784</v>
      </c>
      <c r="E21" s="47">
        <v>0</v>
      </c>
      <c r="F21" s="47">
        <v>0</v>
      </c>
      <c r="G21" s="47">
        <v>0</v>
      </c>
      <c r="H21" s="47">
        <v>0</v>
      </c>
      <c r="I21" s="47">
        <v>1198276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1206060</v>
      </c>
      <c r="O21" s="46">
        <f t="shared" si="1"/>
        <v>28.416662739738939</v>
      </c>
      <c r="P21" s="9"/>
    </row>
    <row r="22" spans="1:16">
      <c r="A22" s="12"/>
      <c r="B22" s="25">
        <v>323.10000000000002</v>
      </c>
      <c r="C22" s="20" t="s">
        <v>23</v>
      </c>
      <c r="D22" s="47">
        <v>1838292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4">SUM(D22:M22)</f>
        <v>1838292</v>
      </c>
      <c r="O22" s="46">
        <f t="shared" si="1"/>
        <v>43.313038970830782</v>
      </c>
      <c r="P22" s="9"/>
    </row>
    <row r="23" spans="1:16">
      <c r="A23" s="12"/>
      <c r="B23" s="25">
        <v>323.39999999999998</v>
      </c>
      <c r="C23" s="20" t="s">
        <v>24</v>
      </c>
      <c r="D23" s="47">
        <v>31584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31584</v>
      </c>
      <c r="O23" s="46">
        <f t="shared" si="1"/>
        <v>0.7441685123226992</v>
      </c>
      <c r="P23" s="9"/>
    </row>
    <row r="24" spans="1:16">
      <c r="A24" s="12"/>
      <c r="B24" s="25">
        <v>323.89999999999998</v>
      </c>
      <c r="C24" s="20" t="s">
        <v>25</v>
      </c>
      <c r="D24" s="47">
        <v>27810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27810</v>
      </c>
      <c r="O24" s="46">
        <f t="shared" si="1"/>
        <v>0.65524716083125201</v>
      </c>
      <c r="P24" s="9"/>
    </row>
    <row r="25" spans="1:16">
      <c r="A25" s="12"/>
      <c r="B25" s="25">
        <v>324.11</v>
      </c>
      <c r="C25" s="20" t="s">
        <v>26</v>
      </c>
      <c r="D25" s="47">
        <v>3669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3669</v>
      </c>
      <c r="O25" s="46">
        <f t="shared" si="1"/>
        <v>8.644738702228924E-2</v>
      </c>
      <c r="P25" s="9"/>
    </row>
    <row r="26" spans="1:16">
      <c r="A26" s="12"/>
      <c r="B26" s="25">
        <v>324.20999999999998</v>
      </c>
      <c r="C26" s="20" t="s">
        <v>105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1967732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1967732</v>
      </c>
      <c r="O26" s="46">
        <f t="shared" si="1"/>
        <v>46.362848122143163</v>
      </c>
      <c r="P26" s="9"/>
    </row>
    <row r="27" spans="1:16">
      <c r="A27" s="12"/>
      <c r="B27" s="25">
        <v>324.61</v>
      </c>
      <c r="C27" s="20" t="s">
        <v>28</v>
      </c>
      <c r="D27" s="47">
        <v>8777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8777</v>
      </c>
      <c r="O27" s="46">
        <f t="shared" si="1"/>
        <v>0.20679986805522832</v>
      </c>
      <c r="P27" s="9"/>
    </row>
    <row r="28" spans="1:16" ht="15.6">
      <c r="A28" s="29" t="s">
        <v>32</v>
      </c>
      <c r="B28" s="30"/>
      <c r="C28" s="31"/>
      <c r="D28" s="32">
        <f t="shared" ref="D28:M28" si="5">SUM(D29:D42)</f>
        <v>3968158</v>
      </c>
      <c r="E28" s="32">
        <f t="shared" si="5"/>
        <v>1373853</v>
      </c>
      <c r="F28" s="32">
        <f t="shared" si="5"/>
        <v>641442</v>
      </c>
      <c r="G28" s="32">
        <f t="shared" si="5"/>
        <v>545142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6528595</v>
      </c>
      <c r="O28" s="45">
        <f t="shared" si="1"/>
        <v>153.82392441449508</v>
      </c>
      <c r="P28" s="10"/>
    </row>
    <row r="29" spans="1:16">
      <c r="A29" s="12"/>
      <c r="B29" s="25">
        <v>331.2</v>
      </c>
      <c r="C29" s="20" t="s">
        <v>31</v>
      </c>
      <c r="D29" s="47">
        <v>0</v>
      </c>
      <c r="E29" s="47">
        <v>158871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158871</v>
      </c>
      <c r="O29" s="46">
        <f t="shared" si="1"/>
        <v>3.7432496112341549</v>
      </c>
      <c r="P29" s="9"/>
    </row>
    <row r="30" spans="1:16">
      <c r="A30" s="12"/>
      <c r="B30" s="25">
        <v>331.49</v>
      </c>
      <c r="C30" s="20" t="s">
        <v>113</v>
      </c>
      <c r="D30" s="47">
        <v>0</v>
      </c>
      <c r="E30" s="47">
        <v>0</v>
      </c>
      <c r="F30" s="47">
        <v>0</v>
      </c>
      <c r="G30" s="47">
        <v>35165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35165</v>
      </c>
      <c r="O30" s="46">
        <f t="shared" si="1"/>
        <v>0.82854248150417042</v>
      </c>
      <c r="P30" s="9"/>
    </row>
    <row r="31" spans="1:16">
      <c r="A31" s="12"/>
      <c r="B31" s="25">
        <v>331.7</v>
      </c>
      <c r="C31" s="20" t="s">
        <v>114</v>
      </c>
      <c r="D31" s="47">
        <v>0</v>
      </c>
      <c r="E31" s="47">
        <v>0</v>
      </c>
      <c r="F31" s="47">
        <v>0</v>
      </c>
      <c r="G31" s="47">
        <v>339715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339715</v>
      </c>
      <c r="O31" s="46">
        <f t="shared" si="1"/>
        <v>8.0042175203807542</v>
      </c>
      <c r="P31" s="9"/>
    </row>
    <row r="32" spans="1:16">
      <c r="A32" s="12"/>
      <c r="B32" s="25">
        <v>331.9</v>
      </c>
      <c r="C32" s="20" t="s">
        <v>34</v>
      </c>
      <c r="D32" s="47">
        <v>0</v>
      </c>
      <c r="E32" s="47">
        <v>131556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131556</v>
      </c>
      <c r="O32" s="46">
        <f t="shared" si="1"/>
        <v>3.0996654257575043</v>
      </c>
      <c r="P32" s="9"/>
    </row>
    <row r="33" spans="1:16">
      <c r="A33" s="12"/>
      <c r="B33" s="25">
        <v>334.7</v>
      </c>
      <c r="C33" s="20" t="s">
        <v>41</v>
      </c>
      <c r="D33" s="47">
        <v>0</v>
      </c>
      <c r="E33" s="47">
        <v>33753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8" si="6">SUM(D33:M33)</f>
        <v>33753</v>
      </c>
      <c r="O33" s="46">
        <f t="shared" si="1"/>
        <v>0.79527354978558973</v>
      </c>
      <c r="P33" s="9"/>
    </row>
    <row r="34" spans="1:16">
      <c r="A34" s="12"/>
      <c r="B34" s="25">
        <v>335.12</v>
      </c>
      <c r="C34" s="20" t="s">
        <v>137</v>
      </c>
      <c r="D34" s="47">
        <v>703980</v>
      </c>
      <c r="E34" s="47">
        <v>0</v>
      </c>
      <c r="F34" s="47">
        <v>641442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1345422</v>
      </c>
      <c r="O34" s="46">
        <f t="shared" si="1"/>
        <v>31.700249752603554</v>
      </c>
      <c r="P34" s="9"/>
    </row>
    <row r="35" spans="1:16">
      <c r="A35" s="12"/>
      <c r="B35" s="25">
        <v>335.14</v>
      </c>
      <c r="C35" s="20" t="s">
        <v>138</v>
      </c>
      <c r="D35" s="47">
        <v>334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334</v>
      </c>
      <c r="O35" s="46">
        <f t="shared" si="1"/>
        <v>7.8695631685594455E-3</v>
      </c>
      <c r="P35" s="9"/>
    </row>
    <row r="36" spans="1:16">
      <c r="A36" s="12"/>
      <c r="B36" s="25">
        <v>335.15</v>
      </c>
      <c r="C36" s="20" t="s">
        <v>139</v>
      </c>
      <c r="D36" s="47">
        <v>29767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29767</v>
      </c>
      <c r="O36" s="46">
        <f t="shared" si="1"/>
        <v>0.70135714622308087</v>
      </c>
      <c r="P36" s="9"/>
    </row>
    <row r="37" spans="1:16">
      <c r="A37" s="12"/>
      <c r="B37" s="25">
        <v>335.18</v>
      </c>
      <c r="C37" s="20" t="s">
        <v>140</v>
      </c>
      <c r="D37" s="47">
        <v>3082491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3082491</v>
      </c>
      <c r="O37" s="46">
        <f t="shared" ref="O37:O68" si="7">(N37/O$73)</f>
        <v>72.628316290466984</v>
      </c>
      <c r="P37" s="9"/>
    </row>
    <row r="38" spans="1:16">
      <c r="A38" s="12"/>
      <c r="B38" s="25">
        <v>335.49</v>
      </c>
      <c r="C38" s="20" t="s">
        <v>46</v>
      </c>
      <c r="D38" s="47">
        <v>35262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35262</v>
      </c>
      <c r="O38" s="46">
        <f t="shared" si="7"/>
        <v>0.83082795344234484</v>
      </c>
      <c r="P38" s="9"/>
    </row>
    <row r="39" spans="1:16">
      <c r="A39" s="12"/>
      <c r="B39" s="25">
        <v>337.2</v>
      </c>
      <c r="C39" s="20" t="s">
        <v>47</v>
      </c>
      <c r="D39" s="47">
        <v>1790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1790</v>
      </c>
      <c r="O39" s="46">
        <f t="shared" si="7"/>
        <v>4.2175203807549126E-2</v>
      </c>
      <c r="P39" s="9"/>
    </row>
    <row r="40" spans="1:16">
      <c r="A40" s="12"/>
      <c r="B40" s="25">
        <v>337.3</v>
      </c>
      <c r="C40" s="20" t="s">
        <v>116</v>
      </c>
      <c r="D40" s="47">
        <v>0</v>
      </c>
      <c r="E40" s="47">
        <v>484744</v>
      </c>
      <c r="F40" s="47">
        <v>0</v>
      </c>
      <c r="G40" s="47">
        <v>170262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655006</v>
      </c>
      <c r="O40" s="46">
        <f t="shared" si="7"/>
        <v>15.432967343669008</v>
      </c>
      <c r="P40" s="9"/>
    </row>
    <row r="41" spans="1:16">
      <c r="A41" s="12"/>
      <c r="B41" s="25">
        <v>337.5</v>
      </c>
      <c r="C41" s="20" t="s">
        <v>48</v>
      </c>
      <c r="D41" s="47">
        <v>0</v>
      </c>
      <c r="E41" s="47">
        <v>550143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550143</v>
      </c>
      <c r="O41" s="46">
        <f t="shared" si="7"/>
        <v>12.96223080910419</v>
      </c>
      <c r="P41" s="9"/>
    </row>
    <row r="42" spans="1:16">
      <c r="A42" s="12"/>
      <c r="B42" s="25">
        <v>338</v>
      </c>
      <c r="C42" s="20" t="s">
        <v>51</v>
      </c>
      <c r="D42" s="47">
        <v>114534</v>
      </c>
      <c r="E42" s="47">
        <v>14786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129320</v>
      </c>
      <c r="O42" s="46">
        <f t="shared" si="7"/>
        <v>3.0469817633476275</v>
      </c>
      <c r="P42" s="9"/>
    </row>
    <row r="43" spans="1:16" ht="15.6">
      <c r="A43" s="29" t="s">
        <v>57</v>
      </c>
      <c r="B43" s="30"/>
      <c r="C43" s="31"/>
      <c r="D43" s="32">
        <f t="shared" ref="D43:M43" si="8">SUM(D44:D51)</f>
        <v>1827011</v>
      </c>
      <c r="E43" s="32">
        <f t="shared" si="8"/>
        <v>102406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45360734</v>
      </c>
      <c r="J43" s="32">
        <f t="shared" si="8"/>
        <v>1781569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49071720</v>
      </c>
      <c r="O43" s="45">
        <f t="shared" si="7"/>
        <v>1156.2065878139579</v>
      </c>
      <c r="P43" s="10"/>
    </row>
    <row r="44" spans="1:16">
      <c r="A44" s="12"/>
      <c r="B44" s="25">
        <v>341.9</v>
      </c>
      <c r="C44" s="20" t="s">
        <v>141</v>
      </c>
      <c r="D44" s="47">
        <v>757608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1781569</v>
      </c>
      <c r="K44" s="47">
        <v>0</v>
      </c>
      <c r="L44" s="47">
        <v>0</v>
      </c>
      <c r="M44" s="47">
        <v>0</v>
      </c>
      <c r="N44" s="47">
        <f t="shared" ref="N44:N51" si="9">SUM(D44:M44)</f>
        <v>2539177</v>
      </c>
      <c r="O44" s="46">
        <f t="shared" si="7"/>
        <v>59.826987418123558</v>
      </c>
      <c r="P44" s="9"/>
    </row>
    <row r="45" spans="1:16">
      <c r="A45" s="12"/>
      <c r="B45" s="25">
        <v>342.1</v>
      </c>
      <c r="C45" s="20" t="s">
        <v>62</v>
      </c>
      <c r="D45" s="47">
        <v>168056</v>
      </c>
      <c r="E45" s="47">
        <v>102406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270462</v>
      </c>
      <c r="O45" s="46">
        <f t="shared" si="7"/>
        <v>6.3725083643560625</v>
      </c>
      <c r="P45" s="9"/>
    </row>
    <row r="46" spans="1:16">
      <c r="A46" s="12"/>
      <c r="B46" s="25">
        <v>342.9</v>
      </c>
      <c r="C46" s="20" t="s">
        <v>63</v>
      </c>
      <c r="D46" s="47">
        <v>30962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30962</v>
      </c>
      <c r="O46" s="46">
        <f t="shared" si="7"/>
        <v>0.72951321803873526</v>
      </c>
      <c r="P46" s="9"/>
    </row>
    <row r="47" spans="1:16">
      <c r="A47" s="12"/>
      <c r="B47" s="25">
        <v>343.3</v>
      </c>
      <c r="C47" s="20" t="s">
        <v>64</v>
      </c>
      <c r="D47" s="47">
        <v>165484</v>
      </c>
      <c r="E47" s="47">
        <v>0</v>
      </c>
      <c r="F47" s="47">
        <v>0</v>
      </c>
      <c r="G47" s="47">
        <v>0</v>
      </c>
      <c r="H47" s="47">
        <v>0</v>
      </c>
      <c r="I47" s="47">
        <v>27775182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27940666</v>
      </c>
      <c r="O47" s="46">
        <f t="shared" si="7"/>
        <v>658.32585646293762</v>
      </c>
      <c r="P47" s="9"/>
    </row>
    <row r="48" spans="1:16">
      <c r="A48" s="12"/>
      <c r="B48" s="25">
        <v>343.4</v>
      </c>
      <c r="C48" s="20" t="s">
        <v>65</v>
      </c>
      <c r="D48" s="47">
        <v>16875</v>
      </c>
      <c r="E48" s="47">
        <v>0</v>
      </c>
      <c r="F48" s="47">
        <v>0</v>
      </c>
      <c r="G48" s="47">
        <v>0</v>
      </c>
      <c r="H48" s="47">
        <v>0</v>
      </c>
      <c r="I48" s="47">
        <v>8831767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8848642</v>
      </c>
      <c r="O48" s="46">
        <f t="shared" si="7"/>
        <v>208.48786579331795</v>
      </c>
      <c r="P48" s="9"/>
    </row>
    <row r="49" spans="1:16">
      <c r="A49" s="12"/>
      <c r="B49" s="25">
        <v>343.5</v>
      </c>
      <c r="C49" s="20" t="s">
        <v>66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7487367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7487367</v>
      </c>
      <c r="O49" s="46">
        <f t="shared" si="7"/>
        <v>176.4140945290043</v>
      </c>
      <c r="P49" s="9"/>
    </row>
    <row r="50" spans="1:16">
      <c r="A50" s="12"/>
      <c r="B50" s="25">
        <v>343.9</v>
      </c>
      <c r="C50" s="20" t="s">
        <v>67</v>
      </c>
      <c r="D50" s="47">
        <v>11488</v>
      </c>
      <c r="E50" s="47">
        <v>0</v>
      </c>
      <c r="F50" s="47">
        <v>0</v>
      </c>
      <c r="G50" s="47">
        <v>0</v>
      </c>
      <c r="H50" s="47">
        <v>0</v>
      </c>
      <c r="I50" s="47">
        <v>1266418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1277906</v>
      </c>
      <c r="O50" s="46">
        <f t="shared" si="7"/>
        <v>30.109467037368645</v>
      </c>
      <c r="P50" s="9"/>
    </row>
    <row r="51" spans="1:16">
      <c r="A51" s="12"/>
      <c r="B51" s="25">
        <v>347.2</v>
      </c>
      <c r="C51" s="20" t="s">
        <v>68</v>
      </c>
      <c r="D51" s="47">
        <v>676538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676538</v>
      </c>
      <c r="O51" s="46">
        <f t="shared" si="7"/>
        <v>15.940294990810989</v>
      </c>
      <c r="P51" s="9"/>
    </row>
    <row r="52" spans="1:16" ht="15.6">
      <c r="A52" s="29" t="s">
        <v>58</v>
      </c>
      <c r="B52" s="30"/>
      <c r="C52" s="31"/>
      <c r="D52" s="32">
        <f t="shared" ref="D52:M52" si="10">SUM(D53:D57)</f>
        <v>276119</v>
      </c>
      <c r="E52" s="32">
        <f t="shared" si="10"/>
        <v>2305848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108428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ref="N52:N59" si="11">SUM(D52:M52)</f>
        <v>2690395</v>
      </c>
      <c r="O52" s="45">
        <f t="shared" si="7"/>
        <v>63.389920361905659</v>
      </c>
      <c r="P52" s="10"/>
    </row>
    <row r="53" spans="1:16">
      <c r="A53" s="13"/>
      <c r="B53" s="39">
        <v>351.1</v>
      </c>
      <c r="C53" s="21" t="s">
        <v>71</v>
      </c>
      <c r="D53" s="47">
        <v>107200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107200</v>
      </c>
      <c r="O53" s="46">
        <f t="shared" si="7"/>
        <v>2.5257999151783612</v>
      </c>
      <c r="P53" s="9"/>
    </row>
    <row r="54" spans="1:16">
      <c r="A54" s="13"/>
      <c r="B54" s="39">
        <v>352</v>
      </c>
      <c r="C54" s="21" t="s">
        <v>73</v>
      </c>
      <c r="D54" s="47">
        <v>22442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22442</v>
      </c>
      <c r="O54" s="46">
        <f t="shared" si="7"/>
        <v>0.52876867254135052</v>
      </c>
      <c r="P54" s="9"/>
    </row>
    <row r="55" spans="1:16">
      <c r="A55" s="13"/>
      <c r="B55" s="39">
        <v>354</v>
      </c>
      <c r="C55" s="21" t="s">
        <v>74</v>
      </c>
      <c r="D55" s="47">
        <v>146477</v>
      </c>
      <c r="E55" s="47">
        <v>0</v>
      </c>
      <c r="F55" s="47">
        <v>0</v>
      </c>
      <c r="G55" s="47">
        <v>0</v>
      </c>
      <c r="H55" s="47">
        <v>0</v>
      </c>
      <c r="I55" s="47">
        <v>108428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254905</v>
      </c>
      <c r="O55" s="46">
        <f t="shared" si="7"/>
        <v>6.0059610762923521</v>
      </c>
      <c r="P55" s="9"/>
    </row>
    <row r="56" spans="1:16">
      <c r="A56" s="13"/>
      <c r="B56" s="39">
        <v>355</v>
      </c>
      <c r="C56" s="21" t="s">
        <v>117</v>
      </c>
      <c r="D56" s="47">
        <v>0</v>
      </c>
      <c r="E56" s="47">
        <v>1689830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1689830</v>
      </c>
      <c r="O56" s="46">
        <f t="shared" si="7"/>
        <v>39.815041703972483</v>
      </c>
      <c r="P56" s="9"/>
    </row>
    <row r="57" spans="1:16">
      <c r="A57" s="13"/>
      <c r="B57" s="39">
        <v>356</v>
      </c>
      <c r="C57" s="21" t="s">
        <v>118</v>
      </c>
      <c r="D57" s="47">
        <v>0</v>
      </c>
      <c r="E57" s="47">
        <v>616018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616018</v>
      </c>
      <c r="O57" s="46">
        <f t="shared" si="7"/>
        <v>14.514348993921116</v>
      </c>
      <c r="P57" s="9"/>
    </row>
    <row r="58" spans="1:16" ht="15.6">
      <c r="A58" s="29" t="s">
        <v>4</v>
      </c>
      <c r="B58" s="30"/>
      <c r="C58" s="31"/>
      <c r="D58" s="32">
        <f t="shared" ref="D58:M58" si="12">SUM(D59:D65)</f>
        <v>569677</v>
      </c>
      <c r="E58" s="32">
        <f t="shared" si="12"/>
        <v>-198479</v>
      </c>
      <c r="F58" s="32">
        <f t="shared" si="12"/>
        <v>63</v>
      </c>
      <c r="G58" s="32">
        <f t="shared" si="12"/>
        <v>47308</v>
      </c>
      <c r="H58" s="32">
        <f t="shared" si="12"/>
        <v>0</v>
      </c>
      <c r="I58" s="32">
        <f t="shared" si="12"/>
        <v>411456</v>
      </c>
      <c r="J58" s="32">
        <f t="shared" si="12"/>
        <v>30674</v>
      </c>
      <c r="K58" s="32">
        <f t="shared" si="12"/>
        <v>33720163</v>
      </c>
      <c r="L58" s="32">
        <f t="shared" si="12"/>
        <v>398536</v>
      </c>
      <c r="M58" s="32">
        <f t="shared" si="12"/>
        <v>0</v>
      </c>
      <c r="N58" s="32">
        <f t="shared" si="11"/>
        <v>34979398</v>
      </c>
      <c r="O58" s="45">
        <f t="shared" si="7"/>
        <v>824.16940766222137</v>
      </c>
      <c r="P58" s="10"/>
    </row>
    <row r="59" spans="1:16">
      <c r="A59" s="12"/>
      <c r="B59" s="25">
        <v>361.1</v>
      </c>
      <c r="C59" s="20" t="s">
        <v>76</v>
      </c>
      <c r="D59" s="47">
        <v>9586</v>
      </c>
      <c r="E59" s="47">
        <v>7504</v>
      </c>
      <c r="F59" s="47">
        <v>63</v>
      </c>
      <c r="G59" s="47">
        <v>0</v>
      </c>
      <c r="H59" s="47">
        <v>0</v>
      </c>
      <c r="I59" s="47">
        <v>33840</v>
      </c>
      <c r="J59" s="47">
        <v>69</v>
      </c>
      <c r="K59" s="47">
        <v>4097087</v>
      </c>
      <c r="L59" s="47">
        <v>0</v>
      </c>
      <c r="M59" s="47">
        <v>0</v>
      </c>
      <c r="N59" s="47">
        <f t="shared" si="11"/>
        <v>4148149</v>
      </c>
      <c r="O59" s="46">
        <f t="shared" si="7"/>
        <v>97.73688798831347</v>
      </c>
      <c r="P59" s="9"/>
    </row>
    <row r="60" spans="1:16">
      <c r="A60" s="12"/>
      <c r="B60" s="25">
        <v>361.3</v>
      </c>
      <c r="C60" s="20" t="s">
        <v>107</v>
      </c>
      <c r="D60" s="47">
        <v>-124149</v>
      </c>
      <c r="E60" s="47">
        <v>-281576</v>
      </c>
      <c r="F60" s="47">
        <v>0</v>
      </c>
      <c r="G60" s="47">
        <v>0</v>
      </c>
      <c r="H60" s="47">
        <v>0</v>
      </c>
      <c r="I60" s="47">
        <v>-357714</v>
      </c>
      <c r="J60" s="47">
        <v>0</v>
      </c>
      <c r="K60" s="47">
        <v>15870968</v>
      </c>
      <c r="L60" s="47">
        <v>148536</v>
      </c>
      <c r="M60" s="47">
        <v>0</v>
      </c>
      <c r="N60" s="47">
        <f t="shared" ref="N60:N65" si="13">SUM(D60:M60)</f>
        <v>15256065</v>
      </c>
      <c r="O60" s="46">
        <f t="shared" si="7"/>
        <v>359.45678808727206</v>
      </c>
      <c r="P60" s="9"/>
    </row>
    <row r="61" spans="1:16">
      <c r="A61" s="12"/>
      <c r="B61" s="25">
        <v>362</v>
      </c>
      <c r="C61" s="20" t="s">
        <v>77</v>
      </c>
      <c r="D61" s="47">
        <v>302836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302836</v>
      </c>
      <c r="O61" s="46">
        <f t="shared" si="7"/>
        <v>7.135290514113378</v>
      </c>
      <c r="P61" s="9"/>
    </row>
    <row r="62" spans="1:16">
      <c r="A62" s="12"/>
      <c r="B62" s="25">
        <v>364</v>
      </c>
      <c r="C62" s="20" t="s">
        <v>142</v>
      </c>
      <c r="D62" s="47">
        <v>30187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3"/>
        <v>30187</v>
      </c>
      <c r="O62" s="46">
        <f t="shared" si="7"/>
        <v>0.71125300409971259</v>
      </c>
      <c r="P62" s="9"/>
    </row>
    <row r="63" spans="1:16">
      <c r="A63" s="12"/>
      <c r="B63" s="25">
        <v>366</v>
      </c>
      <c r="C63" s="20" t="s">
        <v>79</v>
      </c>
      <c r="D63" s="47">
        <v>70855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70855</v>
      </c>
      <c r="O63" s="46">
        <f t="shared" si="7"/>
        <v>1.6694547853541304</v>
      </c>
      <c r="P63" s="9"/>
    </row>
    <row r="64" spans="1:16">
      <c r="A64" s="12"/>
      <c r="B64" s="25">
        <v>368</v>
      </c>
      <c r="C64" s="20" t="s">
        <v>80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13128495</v>
      </c>
      <c r="L64" s="47">
        <v>0</v>
      </c>
      <c r="M64" s="47">
        <v>0</v>
      </c>
      <c r="N64" s="47">
        <f t="shared" si="13"/>
        <v>13128495</v>
      </c>
      <c r="O64" s="46">
        <f t="shared" si="7"/>
        <v>309.3279063192121</v>
      </c>
      <c r="P64" s="9"/>
    </row>
    <row r="65" spans="1:119">
      <c r="A65" s="12"/>
      <c r="B65" s="25">
        <v>369.9</v>
      </c>
      <c r="C65" s="20" t="s">
        <v>81</v>
      </c>
      <c r="D65" s="47">
        <v>280362</v>
      </c>
      <c r="E65" s="47">
        <v>75593</v>
      </c>
      <c r="F65" s="47">
        <v>0</v>
      </c>
      <c r="G65" s="47">
        <v>47308</v>
      </c>
      <c r="H65" s="47">
        <v>0</v>
      </c>
      <c r="I65" s="47">
        <v>735330</v>
      </c>
      <c r="J65" s="47">
        <v>30605</v>
      </c>
      <c r="K65" s="47">
        <v>623613</v>
      </c>
      <c r="L65" s="47">
        <v>250000</v>
      </c>
      <c r="M65" s="47">
        <v>0</v>
      </c>
      <c r="N65" s="47">
        <f t="shared" si="13"/>
        <v>2042811</v>
      </c>
      <c r="O65" s="46">
        <f t="shared" si="7"/>
        <v>48.131826963856554</v>
      </c>
      <c r="P65" s="9"/>
    </row>
    <row r="66" spans="1:119" ht="15.6">
      <c r="A66" s="29" t="s">
        <v>59</v>
      </c>
      <c r="B66" s="30"/>
      <c r="C66" s="31"/>
      <c r="D66" s="32">
        <f t="shared" ref="D66:M66" si="14">SUM(D67:D70)</f>
        <v>13925268</v>
      </c>
      <c r="E66" s="32">
        <f t="shared" si="14"/>
        <v>62752</v>
      </c>
      <c r="F66" s="32">
        <f t="shared" si="14"/>
        <v>4569302</v>
      </c>
      <c r="G66" s="32">
        <f t="shared" si="14"/>
        <v>250500</v>
      </c>
      <c r="H66" s="32">
        <f t="shared" si="14"/>
        <v>0</v>
      </c>
      <c r="I66" s="32">
        <f t="shared" si="14"/>
        <v>27118</v>
      </c>
      <c r="J66" s="32">
        <f t="shared" si="14"/>
        <v>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 t="shared" ref="N66:N71" si="15">SUM(D66:M66)</f>
        <v>18834940</v>
      </c>
      <c r="O66" s="45">
        <f t="shared" si="7"/>
        <v>443.78068894020072</v>
      </c>
      <c r="P66" s="9"/>
    </row>
    <row r="67" spans="1:119">
      <c r="A67" s="12"/>
      <c r="B67" s="25">
        <v>381</v>
      </c>
      <c r="C67" s="20" t="s">
        <v>82</v>
      </c>
      <c r="D67" s="47">
        <v>9557268</v>
      </c>
      <c r="E67" s="47">
        <v>62752</v>
      </c>
      <c r="F67" s="47">
        <v>850302</v>
      </c>
      <c r="G67" s="47">
        <v>250500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5"/>
        <v>10720822</v>
      </c>
      <c r="O67" s="46">
        <f t="shared" si="7"/>
        <v>252.59935912539467</v>
      </c>
      <c r="P67" s="9"/>
    </row>
    <row r="68" spans="1:119">
      <c r="A68" s="12"/>
      <c r="B68" s="25">
        <v>382</v>
      </c>
      <c r="C68" s="20" t="s">
        <v>95</v>
      </c>
      <c r="D68" s="47">
        <v>4368000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5"/>
        <v>4368000</v>
      </c>
      <c r="O68" s="46">
        <f t="shared" si="7"/>
        <v>102.91692191696905</v>
      </c>
      <c r="P68" s="9"/>
    </row>
    <row r="69" spans="1:119">
      <c r="A69" s="12"/>
      <c r="B69" s="25">
        <v>385</v>
      </c>
      <c r="C69" s="20" t="s">
        <v>109</v>
      </c>
      <c r="D69" s="47">
        <v>0</v>
      </c>
      <c r="E69" s="47">
        <v>0</v>
      </c>
      <c r="F69" s="47">
        <v>3719000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5"/>
        <v>3719000</v>
      </c>
      <c r="O69" s="46">
        <f>(N69/O$73)</f>
        <v>87.625465340935861</v>
      </c>
      <c r="P69" s="9"/>
    </row>
    <row r="70" spans="1:119" ht="15.6" thickBot="1">
      <c r="A70" s="12"/>
      <c r="B70" s="25">
        <v>389.4</v>
      </c>
      <c r="C70" s="20" t="s">
        <v>143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27118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5"/>
        <v>27118</v>
      </c>
      <c r="O70" s="46">
        <f>(N70/O$73)</f>
        <v>0.63894255690118285</v>
      </c>
      <c r="P70" s="9"/>
    </row>
    <row r="71" spans="1:119" ht="16.2" thickBot="1">
      <c r="A71" s="14" t="s">
        <v>69</v>
      </c>
      <c r="B71" s="23"/>
      <c r="C71" s="22"/>
      <c r="D71" s="15">
        <f t="shared" ref="D71:M71" si="16">SUM(D5,D20,D28,D43,D52,D58,D66)</f>
        <v>40666732</v>
      </c>
      <c r="E71" s="15">
        <f t="shared" si="16"/>
        <v>5140117</v>
      </c>
      <c r="F71" s="15">
        <f t="shared" si="16"/>
        <v>6929557</v>
      </c>
      <c r="G71" s="15">
        <f t="shared" si="16"/>
        <v>842950</v>
      </c>
      <c r="H71" s="15">
        <f t="shared" si="16"/>
        <v>0</v>
      </c>
      <c r="I71" s="15">
        <f t="shared" si="16"/>
        <v>55651166</v>
      </c>
      <c r="J71" s="15">
        <f t="shared" si="16"/>
        <v>1812243</v>
      </c>
      <c r="K71" s="15">
        <f t="shared" si="16"/>
        <v>33720163</v>
      </c>
      <c r="L71" s="15">
        <f t="shared" si="16"/>
        <v>398536</v>
      </c>
      <c r="M71" s="15">
        <f t="shared" si="16"/>
        <v>0</v>
      </c>
      <c r="N71" s="15">
        <f t="shared" si="15"/>
        <v>145161464</v>
      </c>
      <c r="O71" s="38">
        <f>(N71/O$73)</f>
        <v>3420.2314688280476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144</v>
      </c>
      <c r="M73" s="118"/>
      <c r="N73" s="118"/>
      <c r="O73" s="43">
        <v>42442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103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18608336</v>
      </c>
      <c r="E5" s="27">
        <f t="shared" si="0"/>
        <v>1409058</v>
      </c>
      <c r="F5" s="27">
        <f t="shared" si="0"/>
        <v>2081690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22099084</v>
      </c>
      <c r="O5" s="33">
        <f t="shared" ref="O5:O36" si="1">(N5/O$80)</f>
        <v>524.75682093415332</v>
      </c>
      <c r="P5" s="6"/>
    </row>
    <row r="6" spans="1:133">
      <c r="A6" s="12"/>
      <c r="B6" s="25">
        <v>311</v>
      </c>
      <c r="C6" s="20" t="s">
        <v>3</v>
      </c>
      <c r="D6" s="47">
        <v>11217934</v>
      </c>
      <c r="E6" s="47">
        <v>0</v>
      </c>
      <c r="F6" s="47">
        <v>2081690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13299624</v>
      </c>
      <c r="O6" s="46">
        <f t="shared" si="1"/>
        <v>315.8080402725999</v>
      </c>
      <c r="P6" s="9"/>
    </row>
    <row r="7" spans="1:133">
      <c r="A7" s="12"/>
      <c r="B7" s="25">
        <v>312.41000000000003</v>
      </c>
      <c r="C7" s="20" t="s">
        <v>12</v>
      </c>
      <c r="D7" s="47">
        <v>574330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574330</v>
      </c>
      <c r="O7" s="46">
        <f t="shared" si="1"/>
        <v>13.637831548452972</v>
      </c>
      <c r="P7" s="9"/>
    </row>
    <row r="8" spans="1:133">
      <c r="A8" s="12"/>
      <c r="B8" s="25">
        <v>312.42</v>
      </c>
      <c r="C8" s="20" t="s">
        <v>11</v>
      </c>
      <c r="D8" s="47">
        <v>222602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222602</v>
      </c>
      <c r="O8" s="46">
        <f t="shared" si="1"/>
        <v>5.2858262294303424</v>
      </c>
      <c r="P8" s="9"/>
    </row>
    <row r="9" spans="1:133">
      <c r="A9" s="12"/>
      <c r="B9" s="25">
        <v>312.51</v>
      </c>
      <c r="C9" s="20" t="s">
        <v>99</v>
      </c>
      <c r="D9" s="47">
        <v>470349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470349</v>
      </c>
      <c r="O9" s="46">
        <f t="shared" si="1"/>
        <v>11.168736494669105</v>
      </c>
      <c r="P9" s="9"/>
    </row>
    <row r="10" spans="1:133">
      <c r="A10" s="12"/>
      <c r="B10" s="25">
        <v>312.52</v>
      </c>
      <c r="C10" s="20" t="s">
        <v>94</v>
      </c>
      <c r="D10" s="47">
        <v>247891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247891</v>
      </c>
      <c r="O10" s="46">
        <f t="shared" si="1"/>
        <v>5.8863296369292142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1409058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1409058</v>
      </c>
      <c r="O11" s="46">
        <f t="shared" si="1"/>
        <v>33.458979412532948</v>
      </c>
      <c r="P11" s="9"/>
    </row>
    <row r="12" spans="1:133">
      <c r="A12" s="12"/>
      <c r="B12" s="25">
        <v>314.10000000000002</v>
      </c>
      <c r="C12" s="20" t="s">
        <v>14</v>
      </c>
      <c r="D12" s="47">
        <v>2175878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2175878</v>
      </c>
      <c r="O12" s="46">
        <f t="shared" si="1"/>
        <v>51.667608576923989</v>
      </c>
      <c r="P12" s="9"/>
    </row>
    <row r="13" spans="1:133">
      <c r="A13" s="12"/>
      <c r="B13" s="25">
        <v>314.3</v>
      </c>
      <c r="C13" s="20" t="s">
        <v>15</v>
      </c>
      <c r="D13" s="47">
        <v>527333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527333</v>
      </c>
      <c r="O13" s="46">
        <f t="shared" si="1"/>
        <v>12.521857858618478</v>
      </c>
      <c r="P13" s="9"/>
    </row>
    <row r="14" spans="1:133">
      <c r="A14" s="12"/>
      <c r="B14" s="25">
        <v>314.39999999999998</v>
      </c>
      <c r="C14" s="20" t="s">
        <v>16</v>
      </c>
      <c r="D14" s="47">
        <v>65224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65224</v>
      </c>
      <c r="O14" s="46">
        <f t="shared" si="1"/>
        <v>1.5487854106807875</v>
      </c>
      <c r="P14" s="9"/>
    </row>
    <row r="15" spans="1:133">
      <c r="A15" s="12"/>
      <c r="B15" s="25">
        <v>314.7</v>
      </c>
      <c r="C15" s="20" t="s">
        <v>17</v>
      </c>
      <c r="D15" s="47">
        <v>651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651</v>
      </c>
      <c r="O15" s="46">
        <f t="shared" si="1"/>
        <v>1.5458409517251205E-2</v>
      </c>
      <c r="P15" s="9"/>
    </row>
    <row r="16" spans="1:133">
      <c r="A16" s="12"/>
      <c r="B16" s="25">
        <v>314.8</v>
      </c>
      <c r="C16" s="20" t="s">
        <v>18</v>
      </c>
      <c r="D16" s="47">
        <v>24704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24704</v>
      </c>
      <c r="O16" s="46">
        <f t="shared" si="1"/>
        <v>0.58661221000641128</v>
      </c>
      <c r="P16" s="9"/>
    </row>
    <row r="17" spans="1:16">
      <c r="A17" s="12"/>
      <c r="B17" s="25">
        <v>315</v>
      </c>
      <c r="C17" s="20" t="s">
        <v>19</v>
      </c>
      <c r="D17" s="47">
        <v>2168141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2168141</v>
      </c>
      <c r="O17" s="46">
        <f t="shared" si="1"/>
        <v>51.483888585472421</v>
      </c>
      <c r="P17" s="9"/>
    </row>
    <row r="18" spans="1:16">
      <c r="A18" s="12"/>
      <c r="B18" s="25">
        <v>316</v>
      </c>
      <c r="C18" s="20" t="s">
        <v>20</v>
      </c>
      <c r="D18" s="47">
        <v>898690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898690</v>
      </c>
      <c r="O18" s="46">
        <f t="shared" si="1"/>
        <v>21.339966281195831</v>
      </c>
      <c r="P18" s="9"/>
    </row>
    <row r="19" spans="1:16">
      <c r="A19" s="12"/>
      <c r="B19" s="25">
        <v>319</v>
      </c>
      <c r="C19" s="20" t="s">
        <v>21</v>
      </c>
      <c r="D19" s="47">
        <v>14609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14609</v>
      </c>
      <c r="O19" s="46">
        <f t="shared" si="1"/>
        <v>0.34690000712369101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SUM(D21:D29)</f>
        <v>1975242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1917000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3892242</v>
      </c>
      <c r="O20" s="45">
        <f t="shared" si="1"/>
        <v>92.423764633248638</v>
      </c>
      <c r="P20" s="10"/>
    </row>
    <row r="21" spans="1:16">
      <c r="A21" s="12"/>
      <c r="B21" s="25">
        <v>322</v>
      </c>
      <c r="C21" s="20" t="s">
        <v>0</v>
      </c>
      <c r="D21" s="47">
        <v>20570</v>
      </c>
      <c r="E21" s="47">
        <v>0</v>
      </c>
      <c r="F21" s="47">
        <v>0</v>
      </c>
      <c r="G21" s="47">
        <v>0</v>
      </c>
      <c r="H21" s="47">
        <v>0</v>
      </c>
      <c r="I21" s="47">
        <v>1356149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1376719</v>
      </c>
      <c r="O21" s="46">
        <f t="shared" si="1"/>
        <v>32.691069266022367</v>
      </c>
      <c r="P21" s="9"/>
    </row>
    <row r="22" spans="1:16">
      <c r="A22" s="12"/>
      <c r="B22" s="25">
        <v>323.10000000000002</v>
      </c>
      <c r="C22" s="20" t="s">
        <v>23</v>
      </c>
      <c r="D22" s="47">
        <v>1883861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8" si="4">SUM(D22:M22)</f>
        <v>1883861</v>
      </c>
      <c r="O22" s="46">
        <f t="shared" si="1"/>
        <v>44.733478973238668</v>
      </c>
      <c r="P22" s="9"/>
    </row>
    <row r="23" spans="1:16">
      <c r="A23" s="12"/>
      <c r="B23" s="25">
        <v>323.39999999999998</v>
      </c>
      <c r="C23" s="20" t="s">
        <v>24</v>
      </c>
      <c r="D23" s="47">
        <v>24642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24642</v>
      </c>
      <c r="O23" s="46">
        <f t="shared" si="1"/>
        <v>0.58513998052857785</v>
      </c>
      <c r="P23" s="9"/>
    </row>
    <row r="24" spans="1:16">
      <c r="A24" s="12"/>
      <c r="B24" s="25">
        <v>323.89999999999998</v>
      </c>
      <c r="C24" s="20" t="s">
        <v>25</v>
      </c>
      <c r="D24" s="47">
        <v>34790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34790</v>
      </c>
      <c r="O24" s="46">
        <f t="shared" si="1"/>
        <v>0.82611070215847837</v>
      </c>
      <c r="P24" s="9"/>
    </row>
    <row r="25" spans="1:16">
      <c r="A25" s="12"/>
      <c r="B25" s="25">
        <v>324.11</v>
      </c>
      <c r="C25" s="20" t="s">
        <v>26</v>
      </c>
      <c r="D25" s="47">
        <v>3411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3411</v>
      </c>
      <c r="O25" s="46">
        <f t="shared" si="1"/>
        <v>8.0996366917578888E-2</v>
      </c>
      <c r="P25" s="9"/>
    </row>
    <row r="26" spans="1:16">
      <c r="A26" s="12"/>
      <c r="B26" s="25">
        <v>324.20999999999998</v>
      </c>
      <c r="C26" s="20" t="s">
        <v>105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532293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532293</v>
      </c>
      <c r="O26" s="46">
        <f t="shared" si="1"/>
        <v>12.639636216845155</v>
      </c>
      <c r="P26" s="9"/>
    </row>
    <row r="27" spans="1:16">
      <c r="A27" s="12"/>
      <c r="B27" s="25">
        <v>324.61</v>
      </c>
      <c r="C27" s="20" t="s">
        <v>28</v>
      </c>
      <c r="D27" s="47">
        <v>7968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7968</v>
      </c>
      <c r="O27" s="46">
        <f t="shared" si="1"/>
        <v>0.18920523353833732</v>
      </c>
      <c r="P27" s="9"/>
    </row>
    <row r="28" spans="1:16">
      <c r="A28" s="12"/>
      <c r="B28" s="25">
        <v>325.2</v>
      </c>
      <c r="C28" s="20" t="s">
        <v>112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2296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2296</v>
      </c>
      <c r="O28" s="46">
        <f t="shared" si="1"/>
        <v>5.4519981953316081E-2</v>
      </c>
      <c r="P28" s="9"/>
    </row>
    <row r="29" spans="1:16">
      <c r="A29" s="12"/>
      <c r="B29" s="25">
        <v>329</v>
      </c>
      <c r="C29" s="20" t="s">
        <v>30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26262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5">SUM(D29:M29)</f>
        <v>26262</v>
      </c>
      <c r="O29" s="46">
        <f t="shared" si="1"/>
        <v>0.62360791204616151</v>
      </c>
      <c r="P29" s="9"/>
    </row>
    <row r="30" spans="1:16" ht="15.6">
      <c r="A30" s="29" t="s">
        <v>32</v>
      </c>
      <c r="B30" s="30"/>
      <c r="C30" s="31"/>
      <c r="D30" s="32">
        <f t="shared" ref="D30:M30" si="6">SUM(D31:D48)</f>
        <v>3574892</v>
      </c>
      <c r="E30" s="32">
        <f t="shared" si="6"/>
        <v>1812640</v>
      </c>
      <c r="F30" s="32">
        <f t="shared" si="6"/>
        <v>640000</v>
      </c>
      <c r="G30" s="32">
        <f t="shared" si="6"/>
        <v>1095941</v>
      </c>
      <c r="H30" s="32">
        <f t="shared" si="6"/>
        <v>0</v>
      </c>
      <c r="I30" s="32">
        <f t="shared" si="6"/>
        <v>1680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44">
        <f t="shared" si="5"/>
        <v>7125153</v>
      </c>
      <c r="O30" s="45">
        <f t="shared" si="1"/>
        <v>169.19129484957139</v>
      </c>
      <c r="P30" s="10"/>
    </row>
    <row r="31" spans="1:16">
      <c r="A31" s="12"/>
      <c r="B31" s="25">
        <v>331.2</v>
      </c>
      <c r="C31" s="20" t="s">
        <v>31</v>
      </c>
      <c r="D31" s="47">
        <v>0</v>
      </c>
      <c r="E31" s="47">
        <v>747022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747022</v>
      </c>
      <c r="O31" s="46">
        <f t="shared" si="1"/>
        <v>17.738513048227389</v>
      </c>
      <c r="P31" s="9"/>
    </row>
    <row r="32" spans="1:16">
      <c r="A32" s="12"/>
      <c r="B32" s="25">
        <v>331.35</v>
      </c>
      <c r="C32" s="20" t="s">
        <v>36</v>
      </c>
      <c r="D32" s="47">
        <v>0</v>
      </c>
      <c r="E32" s="47">
        <v>0</v>
      </c>
      <c r="F32" s="47">
        <v>0</v>
      </c>
      <c r="G32" s="47">
        <v>709036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709036</v>
      </c>
      <c r="O32" s="46">
        <f t="shared" si="1"/>
        <v>16.836511291050268</v>
      </c>
      <c r="P32" s="9"/>
    </row>
    <row r="33" spans="1:16">
      <c r="A33" s="12"/>
      <c r="B33" s="25">
        <v>331.49</v>
      </c>
      <c r="C33" s="20" t="s">
        <v>113</v>
      </c>
      <c r="D33" s="47">
        <v>0</v>
      </c>
      <c r="E33" s="47">
        <v>30032</v>
      </c>
      <c r="F33" s="47">
        <v>0</v>
      </c>
      <c r="G33" s="47">
        <v>130645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160677</v>
      </c>
      <c r="O33" s="46">
        <f t="shared" si="1"/>
        <v>3.8153776743523378</v>
      </c>
      <c r="P33" s="9"/>
    </row>
    <row r="34" spans="1:16">
      <c r="A34" s="12"/>
      <c r="B34" s="25">
        <v>331.7</v>
      </c>
      <c r="C34" s="20" t="s">
        <v>114</v>
      </c>
      <c r="D34" s="47">
        <v>0</v>
      </c>
      <c r="E34" s="47">
        <v>0</v>
      </c>
      <c r="F34" s="47">
        <v>0</v>
      </c>
      <c r="G34" s="47">
        <v>91670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91670</v>
      </c>
      <c r="O34" s="46">
        <f t="shared" si="1"/>
        <v>2.1767625198869709</v>
      </c>
      <c r="P34" s="9"/>
    </row>
    <row r="35" spans="1:16">
      <c r="A35" s="12"/>
      <c r="B35" s="25">
        <v>331.9</v>
      </c>
      <c r="C35" s="20" t="s">
        <v>34</v>
      </c>
      <c r="D35" s="47">
        <v>0</v>
      </c>
      <c r="E35" s="47">
        <v>39888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39888</v>
      </c>
      <c r="O35" s="46">
        <f t="shared" si="1"/>
        <v>0.94716595825517058</v>
      </c>
      <c r="P35" s="9"/>
    </row>
    <row r="36" spans="1:16">
      <c r="A36" s="12"/>
      <c r="B36" s="25">
        <v>334.36</v>
      </c>
      <c r="C36" s="20" t="s">
        <v>115</v>
      </c>
      <c r="D36" s="47">
        <v>0</v>
      </c>
      <c r="E36" s="47">
        <v>0</v>
      </c>
      <c r="F36" s="47">
        <v>0</v>
      </c>
      <c r="G36" s="47">
        <v>2582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2" si="7">SUM(D36:M36)</f>
        <v>2582</v>
      </c>
      <c r="O36" s="46">
        <f t="shared" si="1"/>
        <v>6.1311234060741342E-2</v>
      </c>
      <c r="P36" s="9"/>
    </row>
    <row r="37" spans="1:16">
      <c r="A37" s="12"/>
      <c r="B37" s="25">
        <v>334.7</v>
      </c>
      <c r="C37" s="20" t="s">
        <v>41</v>
      </c>
      <c r="D37" s="47">
        <v>0</v>
      </c>
      <c r="E37" s="47">
        <v>44456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44456</v>
      </c>
      <c r="O37" s="46">
        <f t="shared" ref="O37:O68" si="8">(N37/O$80)</f>
        <v>1.0556360268800609</v>
      </c>
      <c r="P37" s="9"/>
    </row>
    <row r="38" spans="1:16">
      <c r="A38" s="12"/>
      <c r="B38" s="25">
        <v>335.12</v>
      </c>
      <c r="C38" s="20" t="s">
        <v>42</v>
      </c>
      <c r="D38" s="47">
        <v>660720</v>
      </c>
      <c r="E38" s="47">
        <v>0</v>
      </c>
      <c r="F38" s="47">
        <v>640000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1300720</v>
      </c>
      <c r="O38" s="46">
        <f t="shared" si="8"/>
        <v>30.88642461947617</v>
      </c>
      <c r="P38" s="9"/>
    </row>
    <row r="39" spans="1:16">
      <c r="A39" s="12"/>
      <c r="B39" s="25">
        <v>335.14</v>
      </c>
      <c r="C39" s="20" t="s">
        <v>43</v>
      </c>
      <c r="D39" s="47">
        <v>373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373</v>
      </c>
      <c r="O39" s="46">
        <f t="shared" si="8"/>
        <v>8.8571225037399372E-3</v>
      </c>
      <c r="P39" s="9"/>
    </row>
    <row r="40" spans="1:16">
      <c r="A40" s="12"/>
      <c r="B40" s="25">
        <v>335.15</v>
      </c>
      <c r="C40" s="20" t="s">
        <v>44</v>
      </c>
      <c r="D40" s="47">
        <v>38448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38448</v>
      </c>
      <c r="O40" s="46">
        <f t="shared" si="8"/>
        <v>0.9129722413506518</v>
      </c>
      <c r="P40" s="9"/>
    </row>
    <row r="41" spans="1:16">
      <c r="A41" s="12"/>
      <c r="B41" s="25">
        <v>335.18</v>
      </c>
      <c r="C41" s="20" t="s">
        <v>45</v>
      </c>
      <c r="D41" s="47">
        <v>2695837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2695837</v>
      </c>
      <c r="O41" s="46">
        <f t="shared" si="8"/>
        <v>64.014366110227243</v>
      </c>
      <c r="P41" s="9"/>
    </row>
    <row r="42" spans="1:16">
      <c r="A42" s="12"/>
      <c r="B42" s="25">
        <v>335.49</v>
      </c>
      <c r="C42" s="20" t="s">
        <v>46</v>
      </c>
      <c r="D42" s="47">
        <v>31909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31909</v>
      </c>
      <c r="O42" s="46">
        <f t="shared" si="8"/>
        <v>0.75769952271270158</v>
      </c>
      <c r="P42" s="9"/>
    </row>
    <row r="43" spans="1:16">
      <c r="A43" s="12"/>
      <c r="B43" s="25">
        <v>337.2</v>
      </c>
      <c r="C43" s="20" t="s">
        <v>47</v>
      </c>
      <c r="D43" s="47">
        <v>2837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9" si="9">SUM(D43:M43)</f>
        <v>2837</v>
      </c>
      <c r="O43" s="46">
        <f t="shared" si="8"/>
        <v>6.736637142924988E-2</v>
      </c>
      <c r="P43" s="9"/>
    </row>
    <row r="44" spans="1:16">
      <c r="A44" s="12"/>
      <c r="B44" s="25">
        <v>337.3</v>
      </c>
      <c r="C44" s="20" t="s">
        <v>116</v>
      </c>
      <c r="D44" s="47">
        <v>0</v>
      </c>
      <c r="E44" s="47">
        <v>77064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77064</v>
      </c>
      <c r="O44" s="46">
        <f t="shared" si="8"/>
        <v>1.8299337496734975</v>
      </c>
      <c r="P44" s="9"/>
    </row>
    <row r="45" spans="1:16">
      <c r="A45" s="12"/>
      <c r="B45" s="25">
        <v>337.5</v>
      </c>
      <c r="C45" s="20" t="s">
        <v>48</v>
      </c>
      <c r="D45" s="47">
        <v>0</v>
      </c>
      <c r="E45" s="47">
        <v>480810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480810</v>
      </c>
      <c r="O45" s="46">
        <f t="shared" si="8"/>
        <v>11.417139600598389</v>
      </c>
      <c r="P45" s="9"/>
    </row>
    <row r="46" spans="1:16">
      <c r="A46" s="12"/>
      <c r="B46" s="25">
        <v>337.7</v>
      </c>
      <c r="C46" s="20" t="s">
        <v>49</v>
      </c>
      <c r="D46" s="47">
        <v>0</v>
      </c>
      <c r="E46" s="47">
        <v>0</v>
      </c>
      <c r="F46" s="47">
        <v>0</v>
      </c>
      <c r="G46" s="47">
        <v>162008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162008</v>
      </c>
      <c r="O46" s="46">
        <f t="shared" si="8"/>
        <v>3.8469831168522783</v>
      </c>
      <c r="P46" s="9"/>
    </row>
    <row r="47" spans="1:16">
      <c r="A47" s="12"/>
      <c r="B47" s="25">
        <v>338</v>
      </c>
      <c r="C47" s="20" t="s">
        <v>51</v>
      </c>
      <c r="D47" s="47">
        <v>144768</v>
      </c>
      <c r="E47" s="47">
        <v>6872</v>
      </c>
      <c r="F47" s="47">
        <v>0</v>
      </c>
      <c r="G47" s="47">
        <v>0</v>
      </c>
      <c r="H47" s="47">
        <v>0</v>
      </c>
      <c r="I47" s="47">
        <v>1680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153320</v>
      </c>
      <c r="O47" s="46">
        <f t="shared" si="8"/>
        <v>3.6406810248616819</v>
      </c>
      <c r="P47" s="9"/>
    </row>
    <row r="48" spans="1:16">
      <c r="A48" s="12"/>
      <c r="B48" s="25">
        <v>339</v>
      </c>
      <c r="C48" s="20" t="s">
        <v>52</v>
      </c>
      <c r="D48" s="47">
        <v>0</v>
      </c>
      <c r="E48" s="47">
        <v>386496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386496</v>
      </c>
      <c r="O48" s="46">
        <f t="shared" si="8"/>
        <v>9.1775936171728443</v>
      </c>
      <c r="P48" s="9"/>
    </row>
    <row r="49" spans="1:16" ht="15.6">
      <c r="A49" s="29" t="s">
        <v>57</v>
      </c>
      <c r="B49" s="30"/>
      <c r="C49" s="31"/>
      <c r="D49" s="32">
        <f t="shared" ref="D49:M49" si="10">SUM(D50:D58)</f>
        <v>593556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53414418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54007974</v>
      </c>
      <c r="O49" s="45">
        <f t="shared" si="8"/>
        <v>1282.4537316268136</v>
      </c>
      <c r="P49" s="10"/>
    </row>
    <row r="50" spans="1:16">
      <c r="A50" s="12"/>
      <c r="B50" s="25">
        <v>341.3</v>
      </c>
      <c r="C50" s="20" t="s">
        <v>60</v>
      </c>
      <c r="D50" s="47">
        <v>141019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8" si="11">SUM(D50:M50)</f>
        <v>141019</v>
      </c>
      <c r="O50" s="46">
        <f t="shared" si="8"/>
        <v>3.3485859473321775</v>
      </c>
      <c r="P50" s="9"/>
    </row>
    <row r="51" spans="1:16">
      <c r="A51" s="12"/>
      <c r="B51" s="25">
        <v>341.9</v>
      </c>
      <c r="C51" s="20" t="s">
        <v>61</v>
      </c>
      <c r="D51" s="47">
        <v>615622</v>
      </c>
      <c r="E51" s="47">
        <v>0</v>
      </c>
      <c r="F51" s="47">
        <v>0</v>
      </c>
      <c r="G51" s="47">
        <v>0</v>
      </c>
      <c r="H51" s="47">
        <v>0</v>
      </c>
      <c r="I51" s="47">
        <v>16411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632033</v>
      </c>
      <c r="O51" s="46">
        <f t="shared" si="8"/>
        <v>15.008026025217866</v>
      </c>
      <c r="P51" s="9"/>
    </row>
    <row r="52" spans="1:16">
      <c r="A52" s="12"/>
      <c r="B52" s="25">
        <v>342.1</v>
      </c>
      <c r="C52" s="20" t="s">
        <v>62</v>
      </c>
      <c r="D52" s="47">
        <v>184391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184391</v>
      </c>
      <c r="O52" s="46">
        <f t="shared" si="8"/>
        <v>4.3784817039868926</v>
      </c>
      <c r="P52" s="9"/>
    </row>
    <row r="53" spans="1:16">
      <c r="A53" s="12"/>
      <c r="B53" s="25">
        <v>342.9</v>
      </c>
      <c r="C53" s="20" t="s">
        <v>63</v>
      </c>
      <c r="D53" s="47">
        <v>69729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69729</v>
      </c>
      <c r="O53" s="46">
        <f t="shared" si="8"/>
        <v>1.6557595041911048</v>
      </c>
      <c r="P53" s="9"/>
    </row>
    <row r="54" spans="1:16">
      <c r="A54" s="12"/>
      <c r="B54" s="25">
        <v>343.3</v>
      </c>
      <c r="C54" s="20" t="s">
        <v>64</v>
      </c>
      <c r="D54" s="47">
        <v>156574</v>
      </c>
      <c r="E54" s="47">
        <v>0</v>
      </c>
      <c r="F54" s="47">
        <v>0</v>
      </c>
      <c r="G54" s="47">
        <v>0</v>
      </c>
      <c r="H54" s="47">
        <v>0</v>
      </c>
      <c r="I54" s="47">
        <v>33073199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33229773</v>
      </c>
      <c r="O54" s="46">
        <f t="shared" si="8"/>
        <v>789.06211858570987</v>
      </c>
      <c r="P54" s="9"/>
    </row>
    <row r="55" spans="1:16">
      <c r="A55" s="12"/>
      <c r="B55" s="25">
        <v>343.4</v>
      </c>
      <c r="C55" s="20" t="s">
        <v>65</v>
      </c>
      <c r="D55" s="47">
        <v>-1163694</v>
      </c>
      <c r="E55" s="47">
        <v>0</v>
      </c>
      <c r="F55" s="47">
        <v>0</v>
      </c>
      <c r="G55" s="47">
        <v>0</v>
      </c>
      <c r="H55" s="47">
        <v>0</v>
      </c>
      <c r="I55" s="47">
        <v>9992587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8828893</v>
      </c>
      <c r="O55" s="46">
        <f t="shared" si="8"/>
        <v>209.64768598769976</v>
      </c>
      <c r="P55" s="9"/>
    </row>
    <row r="56" spans="1:16">
      <c r="A56" s="12"/>
      <c r="B56" s="25">
        <v>343.5</v>
      </c>
      <c r="C56" s="20" t="s">
        <v>66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9053587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9053587</v>
      </c>
      <c r="O56" s="46">
        <f t="shared" si="8"/>
        <v>214.98318808918862</v>
      </c>
      <c r="P56" s="9"/>
    </row>
    <row r="57" spans="1:16">
      <c r="A57" s="12"/>
      <c r="B57" s="25">
        <v>343.9</v>
      </c>
      <c r="C57" s="20" t="s">
        <v>67</v>
      </c>
      <c r="D57" s="47">
        <v>27563</v>
      </c>
      <c r="E57" s="47">
        <v>0</v>
      </c>
      <c r="F57" s="47">
        <v>0</v>
      </c>
      <c r="G57" s="47">
        <v>0</v>
      </c>
      <c r="H57" s="47">
        <v>0</v>
      </c>
      <c r="I57" s="47">
        <v>1278634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1306197</v>
      </c>
      <c r="O57" s="46">
        <f t="shared" si="8"/>
        <v>31.016479471897039</v>
      </c>
      <c r="P57" s="9"/>
    </row>
    <row r="58" spans="1:16">
      <c r="A58" s="12"/>
      <c r="B58" s="25">
        <v>347.2</v>
      </c>
      <c r="C58" s="20" t="s">
        <v>68</v>
      </c>
      <c r="D58" s="47">
        <v>562352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562352</v>
      </c>
      <c r="O58" s="46">
        <f t="shared" si="8"/>
        <v>13.353406311590245</v>
      </c>
      <c r="P58" s="9"/>
    </row>
    <row r="59" spans="1:16" ht="15.6">
      <c r="A59" s="29" t="s">
        <v>58</v>
      </c>
      <c r="B59" s="30"/>
      <c r="C59" s="31"/>
      <c r="D59" s="32">
        <f t="shared" ref="D59:M59" si="12">SUM(D60:D64)</f>
        <v>407771</v>
      </c>
      <c r="E59" s="32">
        <f t="shared" si="12"/>
        <v>6139420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111710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ref="N59:N66" si="13">SUM(D59:M59)</f>
        <v>6658901</v>
      </c>
      <c r="O59" s="45">
        <f t="shared" si="8"/>
        <v>158.11984422862298</v>
      </c>
      <c r="P59" s="10"/>
    </row>
    <row r="60" spans="1:16">
      <c r="A60" s="13"/>
      <c r="B60" s="39">
        <v>351.1</v>
      </c>
      <c r="C60" s="21" t="s">
        <v>71</v>
      </c>
      <c r="D60" s="47">
        <v>172808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172808</v>
      </c>
      <c r="O60" s="46">
        <f t="shared" si="8"/>
        <v>4.1034359936361691</v>
      </c>
      <c r="P60" s="9"/>
    </row>
    <row r="61" spans="1:16">
      <c r="A61" s="13"/>
      <c r="B61" s="39">
        <v>352</v>
      </c>
      <c r="C61" s="21" t="s">
        <v>73</v>
      </c>
      <c r="D61" s="47">
        <v>20752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20752</v>
      </c>
      <c r="O61" s="46">
        <f t="shared" si="8"/>
        <v>0.49276945361289864</v>
      </c>
      <c r="P61" s="9"/>
    </row>
    <row r="62" spans="1:16">
      <c r="A62" s="13"/>
      <c r="B62" s="39">
        <v>354</v>
      </c>
      <c r="C62" s="21" t="s">
        <v>74</v>
      </c>
      <c r="D62" s="47">
        <v>214211</v>
      </c>
      <c r="E62" s="47">
        <v>0</v>
      </c>
      <c r="F62" s="47">
        <v>0</v>
      </c>
      <c r="G62" s="47">
        <v>0</v>
      </c>
      <c r="H62" s="47">
        <v>0</v>
      </c>
      <c r="I62" s="47">
        <v>111710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3"/>
        <v>325921</v>
      </c>
      <c r="O62" s="46">
        <f t="shared" si="8"/>
        <v>7.7392016716928262</v>
      </c>
      <c r="P62" s="9"/>
    </row>
    <row r="63" spans="1:16">
      <c r="A63" s="13"/>
      <c r="B63" s="39">
        <v>355</v>
      </c>
      <c r="C63" s="21" t="s">
        <v>117</v>
      </c>
      <c r="D63" s="47">
        <v>0</v>
      </c>
      <c r="E63" s="47">
        <v>4273363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4273363</v>
      </c>
      <c r="O63" s="46">
        <f t="shared" si="8"/>
        <v>101.47372545294802</v>
      </c>
      <c r="P63" s="9"/>
    </row>
    <row r="64" spans="1:16">
      <c r="A64" s="13"/>
      <c r="B64" s="39">
        <v>356</v>
      </c>
      <c r="C64" s="21" t="s">
        <v>118</v>
      </c>
      <c r="D64" s="47">
        <v>0</v>
      </c>
      <c r="E64" s="47">
        <v>1866057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3"/>
        <v>1866057</v>
      </c>
      <c r="O64" s="46">
        <f t="shared" si="8"/>
        <v>44.310711656733076</v>
      </c>
      <c r="P64" s="9"/>
    </row>
    <row r="65" spans="1:119" ht="15.6">
      <c r="A65" s="29" t="s">
        <v>4</v>
      </c>
      <c r="B65" s="30"/>
      <c r="C65" s="31"/>
      <c r="D65" s="32">
        <f t="shared" ref="D65:M65" si="14">SUM(D66:D72)</f>
        <v>848892</v>
      </c>
      <c r="E65" s="32">
        <f t="shared" si="14"/>
        <v>102669</v>
      </c>
      <c r="F65" s="32">
        <f t="shared" si="14"/>
        <v>0</v>
      </c>
      <c r="G65" s="32">
        <f t="shared" si="14"/>
        <v>222465</v>
      </c>
      <c r="H65" s="32">
        <f t="shared" si="14"/>
        <v>0</v>
      </c>
      <c r="I65" s="32">
        <f t="shared" si="14"/>
        <v>1039180</v>
      </c>
      <c r="J65" s="32">
        <f t="shared" si="14"/>
        <v>0</v>
      </c>
      <c r="K65" s="32">
        <f t="shared" si="14"/>
        <v>39427580</v>
      </c>
      <c r="L65" s="32">
        <f t="shared" si="14"/>
        <v>0</v>
      </c>
      <c r="M65" s="32">
        <f t="shared" si="14"/>
        <v>0</v>
      </c>
      <c r="N65" s="32">
        <f t="shared" si="13"/>
        <v>41640786</v>
      </c>
      <c r="O65" s="45">
        <f t="shared" si="8"/>
        <v>988.78697789281216</v>
      </c>
      <c r="P65" s="10"/>
    </row>
    <row r="66" spans="1:119">
      <c r="A66" s="12"/>
      <c r="B66" s="25">
        <v>361.1</v>
      </c>
      <c r="C66" s="20" t="s">
        <v>76</v>
      </c>
      <c r="D66" s="47">
        <v>155713</v>
      </c>
      <c r="E66" s="47">
        <v>67094</v>
      </c>
      <c r="F66" s="47">
        <v>0</v>
      </c>
      <c r="G66" s="47">
        <v>379</v>
      </c>
      <c r="H66" s="47">
        <v>0</v>
      </c>
      <c r="I66" s="47">
        <v>94243</v>
      </c>
      <c r="J66" s="47">
        <v>0</v>
      </c>
      <c r="K66" s="47">
        <v>6419311</v>
      </c>
      <c r="L66" s="47">
        <v>0</v>
      </c>
      <c r="M66" s="47">
        <v>0</v>
      </c>
      <c r="N66" s="47">
        <f t="shared" si="13"/>
        <v>6736740</v>
      </c>
      <c r="O66" s="46">
        <f t="shared" si="8"/>
        <v>159.9681808467694</v>
      </c>
      <c r="P66" s="9"/>
    </row>
    <row r="67" spans="1:119">
      <c r="A67" s="12"/>
      <c r="B67" s="25">
        <v>361.3</v>
      </c>
      <c r="C67" s="20" t="s">
        <v>107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19137652</v>
      </c>
      <c r="L67" s="47">
        <v>0</v>
      </c>
      <c r="M67" s="47">
        <v>0</v>
      </c>
      <c r="N67" s="47">
        <f t="shared" ref="N67:N72" si="15">SUM(D67:M67)</f>
        <v>19137652</v>
      </c>
      <c r="O67" s="46">
        <f t="shared" si="8"/>
        <v>454.43573243416523</v>
      </c>
      <c r="P67" s="9"/>
    </row>
    <row r="68" spans="1:119">
      <c r="A68" s="12"/>
      <c r="B68" s="25">
        <v>362</v>
      </c>
      <c r="C68" s="20" t="s">
        <v>77</v>
      </c>
      <c r="D68" s="47">
        <v>275474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5"/>
        <v>275474</v>
      </c>
      <c r="O68" s="46">
        <f t="shared" si="8"/>
        <v>6.5413055351079237</v>
      </c>
      <c r="P68" s="9"/>
    </row>
    <row r="69" spans="1:119">
      <c r="A69" s="12"/>
      <c r="B69" s="25">
        <v>364</v>
      </c>
      <c r="C69" s="20" t="s">
        <v>78</v>
      </c>
      <c r="D69" s="47">
        <v>111615</v>
      </c>
      <c r="E69" s="47">
        <v>0</v>
      </c>
      <c r="F69" s="47">
        <v>0</v>
      </c>
      <c r="G69" s="47">
        <v>0</v>
      </c>
      <c r="H69" s="47">
        <v>0</v>
      </c>
      <c r="I69" s="47">
        <v>2820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5"/>
        <v>114435</v>
      </c>
      <c r="O69" s="46">
        <f t="shared" ref="O69:O78" si="16">(N69/O$80)</f>
        <v>2.7173319402559781</v>
      </c>
      <c r="P69" s="9"/>
    </row>
    <row r="70" spans="1:119">
      <c r="A70" s="12"/>
      <c r="B70" s="25">
        <v>366</v>
      </c>
      <c r="C70" s="20" t="s">
        <v>79</v>
      </c>
      <c r="D70" s="47">
        <v>24820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5"/>
        <v>24820</v>
      </c>
      <c r="O70" s="46">
        <f t="shared" si="16"/>
        <v>0.58936670386816425</v>
      </c>
      <c r="P70" s="9"/>
    </row>
    <row r="71" spans="1:119">
      <c r="A71" s="12"/>
      <c r="B71" s="25">
        <v>368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13852756</v>
      </c>
      <c r="L71" s="47">
        <v>0</v>
      </c>
      <c r="M71" s="47">
        <v>0</v>
      </c>
      <c r="N71" s="47">
        <f t="shared" si="15"/>
        <v>13852756</v>
      </c>
      <c r="O71" s="46">
        <f t="shared" si="16"/>
        <v>328.9425118134543</v>
      </c>
      <c r="P71" s="9"/>
    </row>
    <row r="72" spans="1:119">
      <c r="A72" s="12"/>
      <c r="B72" s="25">
        <v>369.9</v>
      </c>
      <c r="C72" s="20" t="s">
        <v>81</v>
      </c>
      <c r="D72" s="47">
        <v>281270</v>
      </c>
      <c r="E72" s="47">
        <v>35575</v>
      </c>
      <c r="F72" s="47">
        <v>0</v>
      </c>
      <c r="G72" s="47">
        <v>222086</v>
      </c>
      <c r="H72" s="47">
        <v>0</v>
      </c>
      <c r="I72" s="47">
        <v>942117</v>
      </c>
      <c r="J72" s="47">
        <v>0</v>
      </c>
      <c r="K72" s="47">
        <v>17861</v>
      </c>
      <c r="L72" s="47">
        <v>0</v>
      </c>
      <c r="M72" s="47">
        <v>0</v>
      </c>
      <c r="N72" s="47">
        <f t="shared" si="15"/>
        <v>1498909</v>
      </c>
      <c r="O72" s="46">
        <f t="shared" si="16"/>
        <v>35.592548619191227</v>
      </c>
      <c r="P72" s="9"/>
    </row>
    <row r="73" spans="1:119" ht="15.6">
      <c r="A73" s="29" t="s">
        <v>59</v>
      </c>
      <c r="B73" s="30"/>
      <c r="C73" s="31"/>
      <c r="D73" s="32">
        <f t="shared" ref="D73:M73" si="17">SUM(D74:D77)</f>
        <v>13118415</v>
      </c>
      <c r="E73" s="32">
        <f t="shared" si="17"/>
        <v>297972</v>
      </c>
      <c r="F73" s="32">
        <f t="shared" si="17"/>
        <v>9004589</v>
      </c>
      <c r="G73" s="32">
        <f t="shared" si="17"/>
        <v>277445</v>
      </c>
      <c r="H73" s="32">
        <f t="shared" si="17"/>
        <v>0</v>
      </c>
      <c r="I73" s="32">
        <f t="shared" si="17"/>
        <v>1645357</v>
      </c>
      <c r="J73" s="32">
        <f t="shared" si="17"/>
        <v>0</v>
      </c>
      <c r="K73" s="32">
        <f t="shared" si="17"/>
        <v>0</v>
      </c>
      <c r="L73" s="32">
        <f t="shared" si="17"/>
        <v>0</v>
      </c>
      <c r="M73" s="32">
        <f t="shared" si="17"/>
        <v>0</v>
      </c>
      <c r="N73" s="32">
        <f t="shared" ref="N73:N78" si="18">SUM(D73:M73)</f>
        <v>24343778</v>
      </c>
      <c r="O73" s="45">
        <f t="shared" si="16"/>
        <v>578.05850924892547</v>
      </c>
      <c r="P73" s="9"/>
    </row>
    <row r="74" spans="1:119">
      <c r="A74" s="12"/>
      <c r="B74" s="25">
        <v>381</v>
      </c>
      <c r="C74" s="20" t="s">
        <v>82</v>
      </c>
      <c r="D74" s="47">
        <v>8804415</v>
      </c>
      <c r="E74" s="47">
        <v>297972</v>
      </c>
      <c r="F74" s="47">
        <v>814589</v>
      </c>
      <c r="G74" s="47">
        <v>277445</v>
      </c>
      <c r="H74" s="47">
        <v>0</v>
      </c>
      <c r="I74" s="47">
        <v>14400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8"/>
        <v>10208821</v>
      </c>
      <c r="O74" s="46">
        <f t="shared" si="16"/>
        <v>242.41495500201839</v>
      </c>
      <c r="P74" s="9"/>
    </row>
    <row r="75" spans="1:119">
      <c r="A75" s="12"/>
      <c r="B75" s="25">
        <v>382</v>
      </c>
      <c r="C75" s="20" t="s">
        <v>95</v>
      </c>
      <c r="D75" s="47">
        <v>4314000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8"/>
        <v>4314000</v>
      </c>
      <c r="O75" s="46">
        <f t="shared" si="16"/>
        <v>102.43867689312088</v>
      </c>
      <c r="P75" s="9"/>
    </row>
    <row r="76" spans="1:119">
      <c r="A76" s="12"/>
      <c r="B76" s="25">
        <v>385</v>
      </c>
      <c r="C76" s="20" t="s">
        <v>109</v>
      </c>
      <c r="D76" s="47">
        <v>0</v>
      </c>
      <c r="E76" s="47">
        <v>0</v>
      </c>
      <c r="F76" s="47">
        <v>8190000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8"/>
        <v>8190000</v>
      </c>
      <c r="O76" s="46">
        <f t="shared" si="16"/>
        <v>194.47676489445064</v>
      </c>
      <c r="P76" s="9"/>
    </row>
    <row r="77" spans="1:119" ht="15.6" thickBot="1">
      <c r="A77" s="12"/>
      <c r="B77" s="25">
        <v>389.4</v>
      </c>
      <c r="C77" s="20" t="s">
        <v>119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1630957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8"/>
        <v>1630957</v>
      </c>
      <c r="O77" s="46">
        <f t="shared" si="16"/>
        <v>38.728112459335598</v>
      </c>
      <c r="P77" s="9"/>
    </row>
    <row r="78" spans="1:119" ht="16.2" thickBot="1">
      <c r="A78" s="14" t="s">
        <v>69</v>
      </c>
      <c r="B78" s="23"/>
      <c r="C78" s="22"/>
      <c r="D78" s="15">
        <f t="shared" ref="D78:M78" si="19">SUM(D5,D20,D30,D49,D59,D65,D73)</f>
        <v>39127104</v>
      </c>
      <c r="E78" s="15">
        <f t="shared" si="19"/>
        <v>9761759</v>
      </c>
      <c r="F78" s="15">
        <f t="shared" si="19"/>
        <v>11726279</v>
      </c>
      <c r="G78" s="15">
        <f t="shared" si="19"/>
        <v>1595851</v>
      </c>
      <c r="H78" s="15">
        <f t="shared" si="19"/>
        <v>0</v>
      </c>
      <c r="I78" s="15">
        <f t="shared" si="19"/>
        <v>58129345</v>
      </c>
      <c r="J78" s="15">
        <f t="shared" si="19"/>
        <v>0</v>
      </c>
      <c r="K78" s="15">
        <f t="shared" si="19"/>
        <v>39427580</v>
      </c>
      <c r="L78" s="15">
        <f t="shared" si="19"/>
        <v>0</v>
      </c>
      <c r="M78" s="15">
        <f t="shared" si="19"/>
        <v>0</v>
      </c>
      <c r="N78" s="15">
        <f t="shared" si="18"/>
        <v>159767918</v>
      </c>
      <c r="O78" s="38">
        <f t="shared" si="16"/>
        <v>3793.7909434141475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120</v>
      </c>
      <c r="M80" s="118"/>
      <c r="N80" s="118"/>
      <c r="O80" s="43">
        <v>42113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104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17905951</v>
      </c>
      <c r="E5" s="27">
        <f t="shared" si="0"/>
        <v>1260998</v>
      </c>
      <c r="F5" s="27">
        <f t="shared" si="0"/>
        <v>2010248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21177197</v>
      </c>
      <c r="O5" s="33">
        <f t="shared" ref="O5:O36" si="1">(N5/O$81)</f>
        <v>508.09013915547024</v>
      </c>
      <c r="P5" s="6"/>
    </row>
    <row r="6" spans="1:133">
      <c r="A6" s="12"/>
      <c r="B6" s="25">
        <v>311</v>
      </c>
      <c r="C6" s="20" t="s">
        <v>3</v>
      </c>
      <c r="D6" s="47">
        <v>10541833</v>
      </c>
      <c r="E6" s="47">
        <v>0</v>
      </c>
      <c r="F6" s="47">
        <v>2010248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12552081</v>
      </c>
      <c r="O6" s="46">
        <f t="shared" si="1"/>
        <v>301.15357485604608</v>
      </c>
      <c r="P6" s="9"/>
    </row>
    <row r="7" spans="1:133">
      <c r="A7" s="12"/>
      <c r="B7" s="25">
        <v>312.41000000000003</v>
      </c>
      <c r="C7" s="20" t="s">
        <v>12</v>
      </c>
      <c r="D7" s="47">
        <v>572653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572653</v>
      </c>
      <c r="O7" s="46">
        <f t="shared" si="1"/>
        <v>13.739275431861804</v>
      </c>
      <c r="P7" s="9"/>
    </row>
    <row r="8" spans="1:133">
      <c r="A8" s="12"/>
      <c r="B8" s="25">
        <v>312.42</v>
      </c>
      <c r="C8" s="20" t="s">
        <v>11</v>
      </c>
      <c r="D8" s="47">
        <v>222787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222787</v>
      </c>
      <c r="O8" s="46">
        <f t="shared" si="1"/>
        <v>5.3451775431861801</v>
      </c>
      <c r="P8" s="9"/>
    </row>
    <row r="9" spans="1:133">
      <c r="A9" s="12"/>
      <c r="B9" s="25">
        <v>312.51</v>
      </c>
      <c r="C9" s="20" t="s">
        <v>99</v>
      </c>
      <c r="D9" s="47">
        <v>395408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395408</v>
      </c>
      <c r="O9" s="46">
        <f t="shared" si="1"/>
        <v>9.4867562380038386</v>
      </c>
      <c r="P9" s="9"/>
    </row>
    <row r="10" spans="1:133">
      <c r="A10" s="12"/>
      <c r="B10" s="25">
        <v>312.52</v>
      </c>
      <c r="C10" s="20" t="s">
        <v>94</v>
      </c>
      <c r="D10" s="47">
        <v>219520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219520</v>
      </c>
      <c r="O10" s="46">
        <f t="shared" si="1"/>
        <v>5.2667946257197693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1260998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1260998</v>
      </c>
      <c r="O11" s="46">
        <f t="shared" si="1"/>
        <v>30.254270633397311</v>
      </c>
      <c r="P11" s="9"/>
    </row>
    <row r="12" spans="1:133">
      <c r="A12" s="12"/>
      <c r="B12" s="25">
        <v>314.10000000000002</v>
      </c>
      <c r="C12" s="20" t="s">
        <v>14</v>
      </c>
      <c r="D12" s="47">
        <v>2139800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2139800</v>
      </c>
      <c r="O12" s="46">
        <f t="shared" si="1"/>
        <v>51.338771593090215</v>
      </c>
      <c r="P12" s="9"/>
    </row>
    <row r="13" spans="1:133">
      <c r="A13" s="12"/>
      <c r="B13" s="25">
        <v>314.3</v>
      </c>
      <c r="C13" s="20" t="s">
        <v>15</v>
      </c>
      <c r="D13" s="47">
        <v>534811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534811</v>
      </c>
      <c r="O13" s="46">
        <f t="shared" si="1"/>
        <v>12.831357965451055</v>
      </c>
      <c r="P13" s="9"/>
    </row>
    <row r="14" spans="1:133">
      <c r="A14" s="12"/>
      <c r="B14" s="25">
        <v>314.39999999999998</v>
      </c>
      <c r="C14" s="20" t="s">
        <v>16</v>
      </c>
      <c r="D14" s="47">
        <v>57680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57680</v>
      </c>
      <c r="O14" s="46">
        <f t="shared" si="1"/>
        <v>1.3838771593090211</v>
      </c>
      <c r="P14" s="9"/>
    </row>
    <row r="15" spans="1:133">
      <c r="A15" s="12"/>
      <c r="B15" s="25">
        <v>314.7</v>
      </c>
      <c r="C15" s="20" t="s">
        <v>17</v>
      </c>
      <c r="D15" s="47">
        <v>766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766</v>
      </c>
      <c r="O15" s="46">
        <f t="shared" si="1"/>
        <v>1.8378119001919387E-2</v>
      </c>
      <c r="P15" s="9"/>
    </row>
    <row r="16" spans="1:133">
      <c r="A16" s="12"/>
      <c r="B16" s="25">
        <v>314.8</v>
      </c>
      <c r="C16" s="20" t="s">
        <v>18</v>
      </c>
      <c r="D16" s="47">
        <v>17670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17670</v>
      </c>
      <c r="O16" s="46">
        <f t="shared" si="1"/>
        <v>0.42394433781190022</v>
      </c>
      <c r="P16" s="9"/>
    </row>
    <row r="17" spans="1:16">
      <c r="A17" s="12"/>
      <c r="B17" s="25">
        <v>315</v>
      </c>
      <c r="C17" s="20" t="s">
        <v>19</v>
      </c>
      <c r="D17" s="47">
        <v>2314615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2314615</v>
      </c>
      <c r="O17" s="46">
        <f t="shared" si="1"/>
        <v>55.532989443378121</v>
      </c>
      <c r="P17" s="9"/>
    </row>
    <row r="18" spans="1:16">
      <c r="A18" s="12"/>
      <c r="B18" s="25">
        <v>316</v>
      </c>
      <c r="C18" s="20" t="s">
        <v>20</v>
      </c>
      <c r="D18" s="47">
        <v>875489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875489</v>
      </c>
      <c r="O18" s="46">
        <f t="shared" si="1"/>
        <v>21.005014395393474</v>
      </c>
      <c r="P18" s="9"/>
    </row>
    <row r="19" spans="1:16">
      <c r="A19" s="12"/>
      <c r="B19" s="25">
        <v>319</v>
      </c>
      <c r="C19" s="20" t="s">
        <v>21</v>
      </c>
      <c r="D19" s="47">
        <v>12919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12919</v>
      </c>
      <c r="O19" s="46">
        <f t="shared" si="1"/>
        <v>0.30995681381957774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SUM(D21:D28)</f>
        <v>2028699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1549661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3578360</v>
      </c>
      <c r="O20" s="45">
        <f t="shared" si="1"/>
        <v>85.853166986564304</v>
      </c>
      <c r="P20" s="10"/>
    </row>
    <row r="21" spans="1:16">
      <c r="A21" s="12"/>
      <c r="B21" s="25">
        <v>322</v>
      </c>
      <c r="C21" s="20" t="s">
        <v>0</v>
      </c>
      <c r="D21" s="47">
        <v>5500</v>
      </c>
      <c r="E21" s="47">
        <v>0</v>
      </c>
      <c r="F21" s="47">
        <v>0</v>
      </c>
      <c r="G21" s="47">
        <v>0</v>
      </c>
      <c r="H21" s="47">
        <v>0</v>
      </c>
      <c r="I21" s="47">
        <v>1059913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1065413</v>
      </c>
      <c r="O21" s="46">
        <f t="shared" si="1"/>
        <v>25.56173224568138</v>
      </c>
      <c r="P21" s="9"/>
    </row>
    <row r="22" spans="1:16">
      <c r="A22" s="12"/>
      <c r="B22" s="25">
        <v>323.10000000000002</v>
      </c>
      <c r="C22" s="20" t="s">
        <v>23</v>
      </c>
      <c r="D22" s="47">
        <v>1947075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4">SUM(D22:M22)</f>
        <v>1947075</v>
      </c>
      <c r="O22" s="46">
        <f t="shared" si="1"/>
        <v>46.71485124760077</v>
      </c>
      <c r="P22" s="9"/>
    </row>
    <row r="23" spans="1:16">
      <c r="A23" s="12"/>
      <c r="B23" s="25">
        <v>323.39999999999998</v>
      </c>
      <c r="C23" s="20" t="s">
        <v>24</v>
      </c>
      <c r="D23" s="47">
        <v>31169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31169</v>
      </c>
      <c r="O23" s="46">
        <f t="shared" si="1"/>
        <v>0.74781669865642997</v>
      </c>
      <c r="P23" s="9"/>
    </row>
    <row r="24" spans="1:16">
      <c r="A24" s="12"/>
      <c r="B24" s="25">
        <v>323.89999999999998</v>
      </c>
      <c r="C24" s="20" t="s">
        <v>25</v>
      </c>
      <c r="D24" s="47">
        <v>40808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40808</v>
      </c>
      <c r="O24" s="46">
        <f t="shared" si="1"/>
        <v>0.9790786948176583</v>
      </c>
      <c r="P24" s="9"/>
    </row>
    <row r="25" spans="1:16">
      <c r="A25" s="12"/>
      <c r="B25" s="25">
        <v>324.11</v>
      </c>
      <c r="C25" s="20" t="s">
        <v>26</v>
      </c>
      <c r="D25" s="47">
        <v>39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39</v>
      </c>
      <c r="O25" s="46">
        <f t="shared" si="1"/>
        <v>9.3570057581573898E-4</v>
      </c>
      <c r="P25" s="9"/>
    </row>
    <row r="26" spans="1:16">
      <c r="A26" s="12"/>
      <c r="B26" s="25">
        <v>324.20999999999998</v>
      </c>
      <c r="C26" s="20" t="s">
        <v>105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469375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469375</v>
      </c>
      <c r="O26" s="46">
        <f t="shared" si="1"/>
        <v>11.261396353166987</v>
      </c>
      <c r="P26" s="9"/>
    </row>
    <row r="27" spans="1:16">
      <c r="A27" s="12"/>
      <c r="B27" s="25">
        <v>324.61</v>
      </c>
      <c r="C27" s="20" t="s">
        <v>28</v>
      </c>
      <c r="D27" s="47">
        <v>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8</v>
      </c>
      <c r="O27" s="46">
        <f t="shared" si="1"/>
        <v>1.9193857965451057E-4</v>
      </c>
      <c r="P27" s="9"/>
    </row>
    <row r="28" spans="1:16">
      <c r="A28" s="12"/>
      <c r="B28" s="25">
        <v>329</v>
      </c>
      <c r="C28" s="20" t="s">
        <v>30</v>
      </c>
      <c r="D28" s="47">
        <v>4100</v>
      </c>
      <c r="E28" s="47">
        <v>0</v>
      </c>
      <c r="F28" s="47">
        <v>0</v>
      </c>
      <c r="G28" s="47">
        <v>0</v>
      </c>
      <c r="H28" s="47">
        <v>0</v>
      </c>
      <c r="I28" s="47">
        <v>20373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3" si="5">SUM(D28:M28)</f>
        <v>24473</v>
      </c>
      <c r="O28" s="46">
        <f t="shared" si="1"/>
        <v>0.58716410748560466</v>
      </c>
      <c r="P28" s="9"/>
    </row>
    <row r="29" spans="1:16" ht="15.6">
      <c r="A29" s="29" t="s">
        <v>32</v>
      </c>
      <c r="B29" s="30"/>
      <c r="C29" s="31"/>
      <c r="D29" s="32">
        <f t="shared" ref="D29:M29" si="6">SUM(D30:D46)</f>
        <v>3295749</v>
      </c>
      <c r="E29" s="32">
        <f t="shared" si="6"/>
        <v>2628583</v>
      </c>
      <c r="F29" s="32">
        <f t="shared" si="6"/>
        <v>641534</v>
      </c>
      <c r="G29" s="32">
        <f t="shared" si="6"/>
        <v>1936536</v>
      </c>
      <c r="H29" s="32">
        <f t="shared" si="6"/>
        <v>0</v>
      </c>
      <c r="I29" s="32">
        <f t="shared" si="6"/>
        <v>769115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9271517</v>
      </c>
      <c r="O29" s="45">
        <f t="shared" si="1"/>
        <v>222.4452255278311</v>
      </c>
      <c r="P29" s="10"/>
    </row>
    <row r="30" spans="1:16">
      <c r="A30" s="12"/>
      <c r="B30" s="25">
        <v>331.2</v>
      </c>
      <c r="C30" s="20" t="s">
        <v>31</v>
      </c>
      <c r="D30" s="47">
        <v>0</v>
      </c>
      <c r="E30" s="47">
        <v>685006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685006</v>
      </c>
      <c r="O30" s="46">
        <f t="shared" si="1"/>
        <v>16.434884836852206</v>
      </c>
      <c r="P30" s="9"/>
    </row>
    <row r="31" spans="1:16">
      <c r="A31" s="12"/>
      <c r="B31" s="25">
        <v>331.39</v>
      </c>
      <c r="C31" s="20" t="s">
        <v>37</v>
      </c>
      <c r="D31" s="47">
        <v>0</v>
      </c>
      <c r="E31" s="47">
        <v>0</v>
      </c>
      <c r="F31" s="47">
        <v>0</v>
      </c>
      <c r="G31" s="47">
        <v>450257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450257</v>
      </c>
      <c r="O31" s="46">
        <f t="shared" si="1"/>
        <v>10.80271113243762</v>
      </c>
      <c r="P31" s="9"/>
    </row>
    <row r="32" spans="1:16">
      <c r="A32" s="12"/>
      <c r="B32" s="25">
        <v>331.5</v>
      </c>
      <c r="C32" s="20" t="s">
        <v>33</v>
      </c>
      <c r="D32" s="47">
        <v>0</v>
      </c>
      <c r="E32" s="47">
        <v>97417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97417</v>
      </c>
      <c r="O32" s="46">
        <f t="shared" si="1"/>
        <v>2.3372600767754319</v>
      </c>
      <c r="P32" s="9"/>
    </row>
    <row r="33" spans="1:16">
      <c r="A33" s="12"/>
      <c r="B33" s="25">
        <v>331.9</v>
      </c>
      <c r="C33" s="20" t="s">
        <v>34</v>
      </c>
      <c r="D33" s="47">
        <v>0</v>
      </c>
      <c r="E33" s="47">
        <v>68426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68426</v>
      </c>
      <c r="O33" s="46">
        <f t="shared" si="1"/>
        <v>1.6416986564299425</v>
      </c>
      <c r="P33" s="9"/>
    </row>
    <row r="34" spans="1:16">
      <c r="A34" s="12"/>
      <c r="B34" s="25">
        <v>334.39</v>
      </c>
      <c r="C34" s="20" t="s">
        <v>38</v>
      </c>
      <c r="D34" s="47">
        <v>0</v>
      </c>
      <c r="E34" s="47">
        <v>0</v>
      </c>
      <c r="F34" s="47">
        <v>0</v>
      </c>
      <c r="G34" s="47">
        <v>2222</v>
      </c>
      <c r="H34" s="47">
        <v>0</v>
      </c>
      <c r="I34" s="47">
        <v>767962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1" si="7">SUM(D34:M34)</f>
        <v>770184</v>
      </c>
      <c r="O34" s="46">
        <f t="shared" si="1"/>
        <v>18.478502879078693</v>
      </c>
      <c r="P34" s="9"/>
    </row>
    <row r="35" spans="1:16">
      <c r="A35" s="12"/>
      <c r="B35" s="25">
        <v>334.49</v>
      </c>
      <c r="C35" s="20" t="s">
        <v>39</v>
      </c>
      <c r="D35" s="47">
        <v>0</v>
      </c>
      <c r="E35" s="47">
        <v>116541</v>
      </c>
      <c r="F35" s="47">
        <v>0</v>
      </c>
      <c r="G35" s="47">
        <v>186628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303169</v>
      </c>
      <c r="O35" s="46">
        <f t="shared" si="1"/>
        <v>7.2737284069097887</v>
      </c>
      <c r="P35" s="9"/>
    </row>
    <row r="36" spans="1:16">
      <c r="A36" s="12"/>
      <c r="B36" s="25">
        <v>334.7</v>
      </c>
      <c r="C36" s="20" t="s">
        <v>41</v>
      </c>
      <c r="D36" s="47">
        <v>0</v>
      </c>
      <c r="E36" s="47">
        <v>25374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25374</v>
      </c>
      <c r="O36" s="46">
        <f t="shared" si="1"/>
        <v>0.60878119001919384</v>
      </c>
      <c r="P36" s="9"/>
    </row>
    <row r="37" spans="1:16">
      <c r="A37" s="12"/>
      <c r="B37" s="25">
        <v>335.12</v>
      </c>
      <c r="C37" s="20" t="s">
        <v>42</v>
      </c>
      <c r="D37" s="47">
        <v>607036</v>
      </c>
      <c r="E37" s="47">
        <v>0</v>
      </c>
      <c r="F37" s="47">
        <v>641534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1248570</v>
      </c>
      <c r="O37" s="46">
        <f t="shared" ref="O37:O68" si="8">(N37/O$81)</f>
        <v>29.956094049904031</v>
      </c>
      <c r="P37" s="9"/>
    </row>
    <row r="38" spans="1:16">
      <c r="A38" s="12"/>
      <c r="B38" s="25">
        <v>335.14</v>
      </c>
      <c r="C38" s="20" t="s">
        <v>43</v>
      </c>
      <c r="D38" s="47">
        <v>793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793</v>
      </c>
      <c r="O38" s="46">
        <f t="shared" si="8"/>
        <v>1.9025911708253358E-2</v>
      </c>
      <c r="P38" s="9"/>
    </row>
    <row r="39" spans="1:16">
      <c r="A39" s="12"/>
      <c r="B39" s="25">
        <v>335.15</v>
      </c>
      <c r="C39" s="20" t="s">
        <v>44</v>
      </c>
      <c r="D39" s="47">
        <v>34278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34278</v>
      </c>
      <c r="O39" s="46">
        <f t="shared" si="8"/>
        <v>0.82240882917466407</v>
      </c>
      <c r="P39" s="9"/>
    </row>
    <row r="40" spans="1:16">
      <c r="A40" s="12"/>
      <c r="B40" s="25">
        <v>335.18</v>
      </c>
      <c r="C40" s="20" t="s">
        <v>45</v>
      </c>
      <c r="D40" s="47">
        <v>2475430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2475430</v>
      </c>
      <c r="O40" s="46">
        <f t="shared" si="8"/>
        <v>59.391314779270637</v>
      </c>
      <c r="P40" s="9"/>
    </row>
    <row r="41" spans="1:16">
      <c r="A41" s="12"/>
      <c r="B41" s="25">
        <v>335.49</v>
      </c>
      <c r="C41" s="20" t="s">
        <v>46</v>
      </c>
      <c r="D41" s="47">
        <v>50518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50518</v>
      </c>
      <c r="O41" s="46">
        <f t="shared" si="8"/>
        <v>1.2120441458733204</v>
      </c>
      <c r="P41" s="9"/>
    </row>
    <row r="42" spans="1:16">
      <c r="A42" s="12"/>
      <c r="B42" s="25">
        <v>337.2</v>
      </c>
      <c r="C42" s="20" t="s">
        <v>47</v>
      </c>
      <c r="D42" s="47">
        <v>5706</v>
      </c>
      <c r="E42" s="47">
        <v>37511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47" si="9">SUM(D42:M42)</f>
        <v>43217</v>
      </c>
      <c r="O42" s="46">
        <f t="shared" si="8"/>
        <v>1.0368761996161229</v>
      </c>
      <c r="P42" s="9"/>
    </row>
    <row r="43" spans="1:16">
      <c r="A43" s="12"/>
      <c r="B43" s="25">
        <v>337.5</v>
      </c>
      <c r="C43" s="20" t="s">
        <v>48</v>
      </c>
      <c r="D43" s="47">
        <v>0</v>
      </c>
      <c r="E43" s="47">
        <v>1138889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1138889</v>
      </c>
      <c r="O43" s="46">
        <f t="shared" si="8"/>
        <v>27.324592130518234</v>
      </c>
      <c r="P43" s="9"/>
    </row>
    <row r="44" spans="1:16">
      <c r="A44" s="12"/>
      <c r="B44" s="25">
        <v>337.7</v>
      </c>
      <c r="C44" s="20" t="s">
        <v>49</v>
      </c>
      <c r="D44" s="47">
        <v>0</v>
      </c>
      <c r="E44" s="47">
        <v>73923</v>
      </c>
      <c r="F44" s="47">
        <v>0</v>
      </c>
      <c r="G44" s="47">
        <v>1297429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1371352</v>
      </c>
      <c r="O44" s="46">
        <f t="shared" si="8"/>
        <v>32.901919385796546</v>
      </c>
      <c r="P44" s="9"/>
    </row>
    <row r="45" spans="1:16">
      <c r="A45" s="12"/>
      <c r="B45" s="25">
        <v>338</v>
      </c>
      <c r="C45" s="20" t="s">
        <v>51</v>
      </c>
      <c r="D45" s="47">
        <v>121988</v>
      </c>
      <c r="E45" s="47">
        <v>0</v>
      </c>
      <c r="F45" s="47">
        <v>0</v>
      </c>
      <c r="G45" s="47">
        <v>0</v>
      </c>
      <c r="H45" s="47">
        <v>0</v>
      </c>
      <c r="I45" s="47">
        <v>1153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123141</v>
      </c>
      <c r="O45" s="46">
        <f t="shared" si="8"/>
        <v>2.9544385796545107</v>
      </c>
      <c r="P45" s="9"/>
    </row>
    <row r="46" spans="1:16">
      <c r="A46" s="12"/>
      <c r="B46" s="25">
        <v>339</v>
      </c>
      <c r="C46" s="20" t="s">
        <v>52</v>
      </c>
      <c r="D46" s="47">
        <v>0</v>
      </c>
      <c r="E46" s="47">
        <v>385496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385496</v>
      </c>
      <c r="O46" s="46">
        <f t="shared" si="8"/>
        <v>9.248944337811901</v>
      </c>
      <c r="P46" s="9"/>
    </row>
    <row r="47" spans="1:16" ht="15.6">
      <c r="A47" s="29" t="s">
        <v>57</v>
      </c>
      <c r="B47" s="30"/>
      <c r="C47" s="31"/>
      <c r="D47" s="32">
        <f t="shared" ref="D47:M47" si="10">SUM(D48:D57)</f>
        <v>11937490</v>
      </c>
      <c r="E47" s="32">
        <f t="shared" si="10"/>
        <v>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42777377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54714867</v>
      </c>
      <c r="O47" s="45">
        <f t="shared" si="8"/>
        <v>1312.7367322456814</v>
      </c>
      <c r="P47" s="10"/>
    </row>
    <row r="48" spans="1:16">
      <c r="A48" s="12"/>
      <c r="B48" s="25">
        <v>341.3</v>
      </c>
      <c r="C48" s="20" t="s">
        <v>60</v>
      </c>
      <c r="D48" s="47">
        <v>141405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7" si="11">SUM(D48:M48)</f>
        <v>141405</v>
      </c>
      <c r="O48" s="46">
        <f t="shared" si="8"/>
        <v>3.392634357005758</v>
      </c>
      <c r="P48" s="9"/>
    </row>
    <row r="49" spans="1:16">
      <c r="A49" s="12"/>
      <c r="B49" s="25">
        <v>341.9</v>
      </c>
      <c r="C49" s="20" t="s">
        <v>61</v>
      </c>
      <c r="D49" s="47">
        <v>2070223</v>
      </c>
      <c r="E49" s="47">
        <v>0</v>
      </c>
      <c r="F49" s="47">
        <v>0</v>
      </c>
      <c r="G49" s="47">
        <v>0</v>
      </c>
      <c r="H49" s="47">
        <v>0</v>
      </c>
      <c r="I49" s="47">
        <v>17451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1"/>
        <v>2087674</v>
      </c>
      <c r="O49" s="46">
        <f t="shared" si="8"/>
        <v>50.088147792706337</v>
      </c>
      <c r="P49" s="9"/>
    </row>
    <row r="50" spans="1:16">
      <c r="A50" s="12"/>
      <c r="B50" s="25">
        <v>342.1</v>
      </c>
      <c r="C50" s="20" t="s">
        <v>62</v>
      </c>
      <c r="D50" s="47">
        <v>212165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1"/>
        <v>212165</v>
      </c>
      <c r="O50" s="46">
        <f t="shared" si="8"/>
        <v>5.0903310940499038</v>
      </c>
      <c r="P50" s="9"/>
    </row>
    <row r="51" spans="1:16">
      <c r="A51" s="12"/>
      <c r="B51" s="25">
        <v>342.9</v>
      </c>
      <c r="C51" s="20" t="s">
        <v>63</v>
      </c>
      <c r="D51" s="47">
        <v>9304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9304</v>
      </c>
      <c r="O51" s="46">
        <f t="shared" si="8"/>
        <v>0.22322456813819577</v>
      </c>
      <c r="P51" s="9"/>
    </row>
    <row r="52" spans="1:16">
      <c r="A52" s="12"/>
      <c r="B52" s="25">
        <v>343.3</v>
      </c>
      <c r="C52" s="20" t="s">
        <v>64</v>
      </c>
      <c r="D52" s="47">
        <v>146396</v>
      </c>
      <c r="E52" s="47">
        <v>0</v>
      </c>
      <c r="F52" s="47">
        <v>0</v>
      </c>
      <c r="G52" s="47">
        <v>0</v>
      </c>
      <c r="H52" s="47">
        <v>0</v>
      </c>
      <c r="I52" s="47">
        <v>33790362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33936758</v>
      </c>
      <c r="O52" s="46">
        <f t="shared" si="8"/>
        <v>814.22164107485605</v>
      </c>
      <c r="P52" s="9"/>
    </row>
    <row r="53" spans="1:16">
      <c r="A53" s="12"/>
      <c r="B53" s="25">
        <v>343.4</v>
      </c>
      <c r="C53" s="20" t="s">
        <v>65</v>
      </c>
      <c r="D53" s="47">
        <v>8782301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8782301</v>
      </c>
      <c r="O53" s="46">
        <f t="shared" si="8"/>
        <v>210.70779750479846</v>
      </c>
      <c r="P53" s="9"/>
    </row>
    <row r="54" spans="1:16">
      <c r="A54" s="12"/>
      <c r="B54" s="25">
        <v>343.5</v>
      </c>
      <c r="C54" s="20" t="s">
        <v>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7701395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7701395</v>
      </c>
      <c r="O54" s="46">
        <f t="shared" si="8"/>
        <v>184.77435220729367</v>
      </c>
      <c r="P54" s="9"/>
    </row>
    <row r="55" spans="1:16">
      <c r="A55" s="12"/>
      <c r="B55" s="25">
        <v>343.9</v>
      </c>
      <c r="C55" s="20" t="s">
        <v>67</v>
      </c>
      <c r="D55" s="47">
        <v>27563</v>
      </c>
      <c r="E55" s="47">
        <v>0</v>
      </c>
      <c r="F55" s="47">
        <v>0</v>
      </c>
      <c r="G55" s="47">
        <v>0</v>
      </c>
      <c r="H55" s="47">
        <v>0</v>
      </c>
      <c r="I55" s="47">
        <v>1268169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1295732</v>
      </c>
      <c r="O55" s="46">
        <f t="shared" si="8"/>
        <v>31.087619961612283</v>
      </c>
      <c r="P55" s="9"/>
    </row>
    <row r="56" spans="1:16">
      <c r="A56" s="12"/>
      <c r="B56" s="25">
        <v>347.2</v>
      </c>
      <c r="C56" s="20" t="s">
        <v>68</v>
      </c>
      <c r="D56" s="47">
        <v>545179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545179</v>
      </c>
      <c r="O56" s="46">
        <f t="shared" si="8"/>
        <v>13.080110364683302</v>
      </c>
      <c r="P56" s="9"/>
    </row>
    <row r="57" spans="1:16">
      <c r="A57" s="12"/>
      <c r="B57" s="25">
        <v>349</v>
      </c>
      <c r="C57" s="20" t="s">
        <v>1</v>
      </c>
      <c r="D57" s="47">
        <v>2954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2954</v>
      </c>
      <c r="O57" s="46">
        <f t="shared" si="8"/>
        <v>7.0873320537428022E-2</v>
      </c>
      <c r="P57" s="9"/>
    </row>
    <row r="58" spans="1:16" ht="15.6">
      <c r="A58" s="29" t="s">
        <v>58</v>
      </c>
      <c r="B58" s="30"/>
      <c r="C58" s="31"/>
      <c r="D58" s="32">
        <f t="shared" ref="D58:M58" si="12">SUM(D59:D63)</f>
        <v>587278</v>
      </c>
      <c r="E58" s="32">
        <f t="shared" si="12"/>
        <v>4286495</v>
      </c>
      <c r="F58" s="32">
        <f t="shared" si="12"/>
        <v>0</v>
      </c>
      <c r="G58" s="32">
        <f t="shared" si="12"/>
        <v>0</v>
      </c>
      <c r="H58" s="32">
        <f t="shared" si="12"/>
        <v>0</v>
      </c>
      <c r="I58" s="32">
        <f t="shared" si="12"/>
        <v>104608</v>
      </c>
      <c r="J58" s="32">
        <f t="shared" si="12"/>
        <v>0</v>
      </c>
      <c r="K58" s="32">
        <f t="shared" si="12"/>
        <v>0</v>
      </c>
      <c r="L58" s="32">
        <f t="shared" si="12"/>
        <v>0</v>
      </c>
      <c r="M58" s="32">
        <f t="shared" si="12"/>
        <v>0</v>
      </c>
      <c r="N58" s="32">
        <f t="shared" ref="N58:N65" si="13">SUM(D58:M58)</f>
        <v>4978381</v>
      </c>
      <c r="O58" s="45">
        <f t="shared" si="8"/>
        <v>119.44292226487524</v>
      </c>
      <c r="P58" s="10"/>
    </row>
    <row r="59" spans="1:16">
      <c r="A59" s="13"/>
      <c r="B59" s="39">
        <v>351.1</v>
      </c>
      <c r="C59" s="21" t="s">
        <v>71</v>
      </c>
      <c r="D59" s="47">
        <v>325720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3"/>
        <v>325720</v>
      </c>
      <c r="O59" s="46">
        <f t="shared" si="8"/>
        <v>7.8147792706333972</v>
      </c>
      <c r="P59" s="9"/>
    </row>
    <row r="60" spans="1:16">
      <c r="A60" s="13"/>
      <c r="B60" s="39">
        <v>351.2</v>
      </c>
      <c r="C60" s="21" t="s">
        <v>72</v>
      </c>
      <c r="D60" s="47">
        <v>0</v>
      </c>
      <c r="E60" s="47">
        <v>4283186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3"/>
        <v>4283186</v>
      </c>
      <c r="O60" s="46">
        <f t="shared" si="8"/>
        <v>102.76357965451055</v>
      </c>
      <c r="P60" s="9"/>
    </row>
    <row r="61" spans="1:16">
      <c r="A61" s="13"/>
      <c r="B61" s="39">
        <v>351.5</v>
      </c>
      <c r="C61" s="21" t="s">
        <v>106</v>
      </c>
      <c r="D61" s="47">
        <v>0</v>
      </c>
      <c r="E61" s="47">
        <v>3309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3"/>
        <v>3309</v>
      </c>
      <c r="O61" s="46">
        <f t="shared" si="8"/>
        <v>7.9390595009596929E-2</v>
      </c>
      <c r="P61" s="9"/>
    </row>
    <row r="62" spans="1:16">
      <c r="A62" s="13"/>
      <c r="B62" s="39">
        <v>352</v>
      </c>
      <c r="C62" s="21" t="s">
        <v>73</v>
      </c>
      <c r="D62" s="47">
        <v>21802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3"/>
        <v>21802</v>
      </c>
      <c r="O62" s="46">
        <f t="shared" si="8"/>
        <v>0.52308061420345486</v>
      </c>
      <c r="P62" s="9"/>
    </row>
    <row r="63" spans="1:16">
      <c r="A63" s="13"/>
      <c r="B63" s="39">
        <v>354</v>
      </c>
      <c r="C63" s="21" t="s">
        <v>74</v>
      </c>
      <c r="D63" s="47">
        <v>239756</v>
      </c>
      <c r="E63" s="47">
        <v>0</v>
      </c>
      <c r="F63" s="47">
        <v>0</v>
      </c>
      <c r="G63" s="47">
        <v>0</v>
      </c>
      <c r="H63" s="47">
        <v>0</v>
      </c>
      <c r="I63" s="47">
        <v>104608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344364</v>
      </c>
      <c r="O63" s="46">
        <f t="shared" si="8"/>
        <v>8.2620921305182335</v>
      </c>
      <c r="P63" s="9"/>
    </row>
    <row r="64" spans="1:16" ht="15.6">
      <c r="A64" s="29" t="s">
        <v>4</v>
      </c>
      <c r="B64" s="30"/>
      <c r="C64" s="31"/>
      <c r="D64" s="32">
        <f t="shared" ref="D64:M64" si="14">SUM(D65:D72)</f>
        <v>485944</v>
      </c>
      <c r="E64" s="32">
        <f t="shared" si="14"/>
        <v>199976</v>
      </c>
      <c r="F64" s="32">
        <f t="shared" si="14"/>
        <v>522</v>
      </c>
      <c r="G64" s="32">
        <f t="shared" si="14"/>
        <v>1156</v>
      </c>
      <c r="H64" s="32">
        <f t="shared" si="14"/>
        <v>0</v>
      </c>
      <c r="I64" s="32">
        <f t="shared" si="14"/>
        <v>6306326</v>
      </c>
      <c r="J64" s="32">
        <f t="shared" si="14"/>
        <v>0</v>
      </c>
      <c r="K64" s="32">
        <f t="shared" si="14"/>
        <v>13342639</v>
      </c>
      <c r="L64" s="32">
        <f t="shared" si="14"/>
        <v>0</v>
      </c>
      <c r="M64" s="32">
        <f t="shared" si="14"/>
        <v>0</v>
      </c>
      <c r="N64" s="32">
        <f t="shared" si="13"/>
        <v>20336563</v>
      </c>
      <c r="O64" s="45">
        <f t="shared" si="8"/>
        <v>487.92137715930903</v>
      </c>
      <c r="P64" s="10"/>
    </row>
    <row r="65" spans="1:119">
      <c r="A65" s="12"/>
      <c r="B65" s="25">
        <v>361.1</v>
      </c>
      <c r="C65" s="20" t="s">
        <v>76</v>
      </c>
      <c r="D65" s="47">
        <v>61126</v>
      </c>
      <c r="E65" s="47">
        <v>68050</v>
      </c>
      <c r="F65" s="47">
        <v>522</v>
      </c>
      <c r="G65" s="47">
        <v>1156</v>
      </c>
      <c r="H65" s="47">
        <v>0</v>
      </c>
      <c r="I65" s="47">
        <v>43551</v>
      </c>
      <c r="J65" s="47">
        <v>0</v>
      </c>
      <c r="K65" s="47">
        <v>3350349</v>
      </c>
      <c r="L65" s="47">
        <v>0</v>
      </c>
      <c r="M65" s="47">
        <v>0</v>
      </c>
      <c r="N65" s="47">
        <f t="shared" si="13"/>
        <v>3524754</v>
      </c>
      <c r="O65" s="46">
        <f t="shared" si="8"/>
        <v>84.567034548944335</v>
      </c>
      <c r="P65" s="9"/>
    </row>
    <row r="66" spans="1:119">
      <c r="A66" s="12"/>
      <c r="B66" s="25">
        <v>361.3</v>
      </c>
      <c r="C66" s="20" t="s">
        <v>107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-2960970</v>
      </c>
      <c r="L66" s="47">
        <v>0</v>
      </c>
      <c r="M66" s="47">
        <v>0</v>
      </c>
      <c r="N66" s="47">
        <f t="shared" ref="N66:N72" si="15">SUM(D66:M66)</f>
        <v>-2960970</v>
      </c>
      <c r="O66" s="46">
        <f t="shared" si="8"/>
        <v>-71.040547024952019</v>
      </c>
      <c r="P66" s="9"/>
    </row>
    <row r="67" spans="1:119">
      <c r="A67" s="12"/>
      <c r="B67" s="25">
        <v>362</v>
      </c>
      <c r="C67" s="20" t="s">
        <v>77</v>
      </c>
      <c r="D67" s="47">
        <v>272946</v>
      </c>
      <c r="E67" s="47">
        <v>0</v>
      </c>
      <c r="F67" s="47">
        <v>0</v>
      </c>
      <c r="G67" s="47">
        <v>0</v>
      </c>
      <c r="H67" s="47">
        <v>0</v>
      </c>
      <c r="I67" s="47">
        <v>525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5"/>
        <v>273471</v>
      </c>
      <c r="O67" s="46">
        <f t="shared" si="8"/>
        <v>6.5612044145873316</v>
      </c>
      <c r="P67" s="9"/>
    </row>
    <row r="68" spans="1:119">
      <c r="A68" s="12"/>
      <c r="B68" s="25">
        <v>364</v>
      </c>
      <c r="C68" s="20" t="s">
        <v>78</v>
      </c>
      <c r="D68" s="47">
        <v>12057</v>
      </c>
      <c r="E68" s="47">
        <v>0</v>
      </c>
      <c r="F68" s="47">
        <v>0</v>
      </c>
      <c r="G68" s="47">
        <v>0</v>
      </c>
      <c r="H68" s="47">
        <v>0</v>
      </c>
      <c r="I68" s="47">
        <v>9025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5"/>
        <v>21082</v>
      </c>
      <c r="O68" s="46">
        <f t="shared" si="8"/>
        <v>0.50580614203454899</v>
      </c>
      <c r="P68" s="9"/>
    </row>
    <row r="69" spans="1:119">
      <c r="A69" s="12"/>
      <c r="B69" s="25">
        <v>366</v>
      </c>
      <c r="C69" s="20" t="s">
        <v>79</v>
      </c>
      <c r="D69" s="47">
        <v>19040</v>
      </c>
      <c r="E69" s="47">
        <v>9851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5"/>
        <v>28891</v>
      </c>
      <c r="O69" s="46">
        <f t="shared" ref="O69:O79" si="16">(N69/O$81)</f>
        <v>0.69316218809980801</v>
      </c>
      <c r="P69" s="9"/>
    </row>
    <row r="70" spans="1:119">
      <c r="A70" s="12"/>
      <c r="B70" s="25">
        <v>368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12920920</v>
      </c>
      <c r="L70" s="47">
        <v>0</v>
      </c>
      <c r="M70" s="47">
        <v>0</v>
      </c>
      <c r="N70" s="47">
        <f t="shared" si="15"/>
        <v>12920920</v>
      </c>
      <c r="O70" s="46">
        <f t="shared" si="16"/>
        <v>310.00287907869483</v>
      </c>
      <c r="P70" s="9"/>
    </row>
    <row r="71" spans="1:119">
      <c r="A71" s="12"/>
      <c r="B71" s="25">
        <v>369.3</v>
      </c>
      <c r="C71" s="20" t="s">
        <v>108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3701079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5"/>
        <v>3701079</v>
      </c>
      <c r="O71" s="46">
        <f t="shared" si="16"/>
        <v>88.797480806142033</v>
      </c>
      <c r="P71" s="9"/>
    </row>
    <row r="72" spans="1:119">
      <c r="A72" s="12"/>
      <c r="B72" s="25">
        <v>369.9</v>
      </c>
      <c r="C72" s="20" t="s">
        <v>81</v>
      </c>
      <c r="D72" s="47">
        <v>120775</v>
      </c>
      <c r="E72" s="47">
        <v>122075</v>
      </c>
      <c r="F72" s="47">
        <v>0</v>
      </c>
      <c r="G72" s="47">
        <v>0</v>
      </c>
      <c r="H72" s="47">
        <v>0</v>
      </c>
      <c r="I72" s="47">
        <v>2552146</v>
      </c>
      <c r="J72" s="47">
        <v>0</v>
      </c>
      <c r="K72" s="47">
        <v>32340</v>
      </c>
      <c r="L72" s="47">
        <v>0</v>
      </c>
      <c r="M72" s="47">
        <v>0</v>
      </c>
      <c r="N72" s="47">
        <f t="shared" si="15"/>
        <v>2827336</v>
      </c>
      <c r="O72" s="46">
        <f t="shared" si="16"/>
        <v>67.834357005758164</v>
      </c>
      <c r="P72" s="9"/>
    </row>
    <row r="73" spans="1:119" ht="15.6">
      <c r="A73" s="29" t="s">
        <v>59</v>
      </c>
      <c r="B73" s="30"/>
      <c r="C73" s="31"/>
      <c r="D73" s="32">
        <f t="shared" ref="D73:M73" si="17">SUM(D74:D78)</f>
        <v>14152052</v>
      </c>
      <c r="E73" s="32">
        <f t="shared" si="17"/>
        <v>552476</v>
      </c>
      <c r="F73" s="32">
        <f t="shared" si="17"/>
        <v>15560621</v>
      </c>
      <c r="G73" s="32">
        <f t="shared" si="17"/>
        <v>320000</v>
      </c>
      <c r="H73" s="32">
        <f t="shared" si="17"/>
        <v>0</v>
      </c>
      <c r="I73" s="32">
        <f t="shared" si="17"/>
        <v>1578349</v>
      </c>
      <c r="J73" s="32">
        <f t="shared" si="17"/>
        <v>0</v>
      </c>
      <c r="K73" s="32">
        <f t="shared" si="17"/>
        <v>0</v>
      </c>
      <c r="L73" s="32">
        <f t="shared" si="17"/>
        <v>0</v>
      </c>
      <c r="M73" s="32">
        <f t="shared" si="17"/>
        <v>0</v>
      </c>
      <c r="N73" s="32">
        <f t="shared" ref="N73:N79" si="18">SUM(D73:M73)</f>
        <v>32163498</v>
      </c>
      <c r="O73" s="45">
        <f t="shared" si="16"/>
        <v>771.67701535508638</v>
      </c>
      <c r="P73" s="9"/>
    </row>
    <row r="74" spans="1:119">
      <c r="A74" s="12"/>
      <c r="B74" s="25">
        <v>381</v>
      </c>
      <c r="C74" s="20" t="s">
        <v>82</v>
      </c>
      <c r="D74" s="47">
        <v>1439952</v>
      </c>
      <c r="E74" s="47">
        <v>552476</v>
      </c>
      <c r="F74" s="47">
        <v>725621</v>
      </c>
      <c r="G74" s="47">
        <v>320000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8"/>
        <v>3038049</v>
      </c>
      <c r="O74" s="46">
        <f t="shared" si="16"/>
        <v>72.889851247600774</v>
      </c>
      <c r="P74" s="9"/>
    </row>
    <row r="75" spans="1:119">
      <c r="A75" s="12"/>
      <c r="B75" s="25">
        <v>382</v>
      </c>
      <c r="C75" s="20" t="s">
        <v>95</v>
      </c>
      <c r="D75" s="47">
        <v>12712100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8"/>
        <v>12712100</v>
      </c>
      <c r="O75" s="46">
        <f t="shared" si="16"/>
        <v>304.99280230326298</v>
      </c>
      <c r="P75" s="9"/>
    </row>
    <row r="76" spans="1:119">
      <c r="A76" s="12"/>
      <c r="B76" s="25">
        <v>385</v>
      </c>
      <c r="C76" s="20" t="s">
        <v>109</v>
      </c>
      <c r="D76" s="47">
        <v>0</v>
      </c>
      <c r="E76" s="47">
        <v>0</v>
      </c>
      <c r="F76" s="47">
        <v>14835000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8"/>
        <v>14835000</v>
      </c>
      <c r="O76" s="46">
        <f t="shared" si="16"/>
        <v>355.92610364683304</v>
      </c>
      <c r="P76" s="9"/>
    </row>
    <row r="77" spans="1:119">
      <c r="A77" s="12"/>
      <c r="B77" s="25">
        <v>389.7</v>
      </c>
      <c r="C77" s="20" t="s">
        <v>85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12319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8"/>
        <v>12319</v>
      </c>
      <c r="O77" s="46">
        <f t="shared" si="16"/>
        <v>0.29556142034548943</v>
      </c>
      <c r="P77" s="9"/>
    </row>
    <row r="78" spans="1:119" ht="15.6" thickBot="1">
      <c r="A78" s="12"/>
      <c r="B78" s="25">
        <v>389.9</v>
      </c>
      <c r="C78" s="20" t="s">
        <v>101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1566030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8"/>
        <v>1566030</v>
      </c>
      <c r="O78" s="46">
        <f t="shared" si="16"/>
        <v>37.572696737044147</v>
      </c>
      <c r="P78" s="9"/>
    </row>
    <row r="79" spans="1:119" ht="16.2" thickBot="1">
      <c r="A79" s="14" t="s">
        <v>69</v>
      </c>
      <c r="B79" s="23"/>
      <c r="C79" s="22"/>
      <c r="D79" s="15">
        <f t="shared" ref="D79:M79" si="19">SUM(D5,D20,D29,D47,D58,D64,D73)</f>
        <v>50393163</v>
      </c>
      <c r="E79" s="15">
        <f t="shared" si="19"/>
        <v>8928528</v>
      </c>
      <c r="F79" s="15">
        <f t="shared" si="19"/>
        <v>18212925</v>
      </c>
      <c r="G79" s="15">
        <f t="shared" si="19"/>
        <v>2257692</v>
      </c>
      <c r="H79" s="15">
        <f t="shared" si="19"/>
        <v>0</v>
      </c>
      <c r="I79" s="15">
        <f t="shared" si="19"/>
        <v>53085436</v>
      </c>
      <c r="J79" s="15">
        <f t="shared" si="19"/>
        <v>0</v>
      </c>
      <c r="K79" s="15">
        <f t="shared" si="19"/>
        <v>13342639</v>
      </c>
      <c r="L79" s="15">
        <f t="shared" si="19"/>
        <v>0</v>
      </c>
      <c r="M79" s="15">
        <f t="shared" si="19"/>
        <v>0</v>
      </c>
      <c r="N79" s="15">
        <f t="shared" si="18"/>
        <v>146220383</v>
      </c>
      <c r="O79" s="38">
        <f t="shared" si="16"/>
        <v>3508.1665786948179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118" t="s">
        <v>110</v>
      </c>
      <c r="M81" s="118"/>
      <c r="N81" s="118"/>
      <c r="O81" s="43">
        <v>41680</v>
      </c>
    </row>
    <row r="82" spans="1:15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7"/>
    </row>
    <row r="83" spans="1:15" ht="15.75" customHeight="1" thickBot="1">
      <c r="A83" s="120" t="s">
        <v>103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100"/>
    </row>
  </sheetData>
  <mergeCells count="10">
    <mergeCell ref="L81:N81"/>
    <mergeCell ref="A82:O82"/>
    <mergeCell ref="A83:O8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20904201</v>
      </c>
      <c r="E5" s="27">
        <f t="shared" si="0"/>
        <v>1202159</v>
      </c>
      <c r="F5" s="27">
        <f t="shared" si="0"/>
        <v>2068500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24174860</v>
      </c>
      <c r="O5" s="33">
        <f t="shared" ref="O5:O36" si="1">(N5/O$82)</f>
        <v>582.20407966669075</v>
      </c>
      <c r="P5" s="6"/>
    </row>
    <row r="6" spans="1:133">
      <c r="A6" s="12"/>
      <c r="B6" s="25">
        <v>311</v>
      </c>
      <c r="C6" s="20" t="s">
        <v>3</v>
      </c>
      <c r="D6" s="47">
        <v>14194532</v>
      </c>
      <c r="E6" s="47">
        <v>0</v>
      </c>
      <c r="F6" s="47">
        <v>2068500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16263032</v>
      </c>
      <c r="O6" s="46">
        <f t="shared" si="1"/>
        <v>391.66322279218747</v>
      </c>
      <c r="P6" s="9"/>
    </row>
    <row r="7" spans="1:133">
      <c r="A7" s="12"/>
      <c r="B7" s="25">
        <v>312.10000000000002</v>
      </c>
      <c r="C7" s="20" t="s">
        <v>98</v>
      </c>
      <c r="D7" s="47">
        <v>548423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548423</v>
      </c>
      <c r="O7" s="46">
        <f t="shared" si="1"/>
        <v>13.207692122438166</v>
      </c>
      <c r="P7" s="9"/>
    </row>
    <row r="8" spans="1:133">
      <c r="A8" s="12"/>
      <c r="B8" s="25">
        <v>312.42</v>
      </c>
      <c r="C8" s="20" t="s">
        <v>11</v>
      </c>
      <c r="D8" s="47">
        <v>209736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209736</v>
      </c>
      <c r="O8" s="46">
        <f t="shared" si="1"/>
        <v>5.051080124268478</v>
      </c>
      <c r="P8" s="9"/>
    </row>
    <row r="9" spans="1:133">
      <c r="A9" s="12"/>
      <c r="B9" s="25">
        <v>312.51</v>
      </c>
      <c r="C9" s="20" t="s">
        <v>99</v>
      </c>
      <c r="D9" s="47">
        <v>308189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308189</v>
      </c>
      <c r="O9" s="46">
        <f t="shared" si="1"/>
        <v>7.4221274956048457</v>
      </c>
      <c r="P9" s="9"/>
    </row>
    <row r="10" spans="1:133">
      <c r="A10" s="12"/>
      <c r="B10" s="25">
        <v>312.52</v>
      </c>
      <c r="C10" s="20" t="s">
        <v>94</v>
      </c>
      <c r="D10" s="47">
        <v>239046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239046</v>
      </c>
      <c r="O10" s="46">
        <f t="shared" si="1"/>
        <v>5.7569539773137777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1202159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1202159</v>
      </c>
      <c r="O11" s="46">
        <f t="shared" si="1"/>
        <v>28.951641259061244</v>
      </c>
      <c r="P11" s="9"/>
    </row>
    <row r="12" spans="1:133">
      <c r="A12" s="12"/>
      <c r="B12" s="25">
        <v>314.10000000000002</v>
      </c>
      <c r="C12" s="20" t="s">
        <v>14</v>
      </c>
      <c r="D12" s="47">
        <v>2102783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2102783</v>
      </c>
      <c r="O12" s="46">
        <f t="shared" si="1"/>
        <v>50.641403559473062</v>
      </c>
      <c r="P12" s="9"/>
    </row>
    <row r="13" spans="1:133">
      <c r="A13" s="12"/>
      <c r="B13" s="25">
        <v>314.3</v>
      </c>
      <c r="C13" s="20" t="s">
        <v>15</v>
      </c>
      <c r="D13" s="47">
        <v>497502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497502</v>
      </c>
      <c r="O13" s="46">
        <f t="shared" si="1"/>
        <v>11.981359728343328</v>
      </c>
      <c r="P13" s="9"/>
    </row>
    <row r="14" spans="1:133">
      <c r="A14" s="12"/>
      <c r="B14" s="25">
        <v>314.39999999999998</v>
      </c>
      <c r="C14" s="20" t="s">
        <v>16</v>
      </c>
      <c r="D14" s="47">
        <v>62508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62508</v>
      </c>
      <c r="O14" s="46">
        <f t="shared" si="1"/>
        <v>1.5053825590636514</v>
      </c>
      <c r="P14" s="9"/>
    </row>
    <row r="15" spans="1:133">
      <c r="A15" s="12"/>
      <c r="B15" s="25">
        <v>314.7</v>
      </c>
      <c r="C15" s="20" t="s">
        <v>17</v>
      </c>
      <c r="D15" s="47">
        <v>737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737</v>
      </c>
      <c r="O15" s="46">
        <f t="shared" si="1"/>
        <v>1.7749199238975989E-2</v>
      </c>
      <c r="P15" s="9"/>
    </row>
    <row r="16" spans="1:133">
      <c r="A16" s="12"/>
      <c r="B16" s="25">
        <v>314.8</v>
      </c>
      <c r="C16" s="20" t="s">
        <v>18</v>
      </c>
      <c r="D16" s="47">
        <v>16601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16601</v>
      </c>
      <c r="O16" s="46">
        <f t="shared" si="1"/>
        <v>0.39980251908580788</v>
      </c>
      <c r="P16" s="9"/>
    </row>
    <row r="17" spans="1:16">
      <c r="A17" s="12"/>
      <c r="B17" s="25">
        <v>315</v>
      </c>
      <c r="C17" s="20" t="s">
        <v>19</v>
      </c>
      <c r="D17" s="47">
        <v>2139604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2139604</v>
      </c>
      <c r="O17" s="46">
        <f t="shared" si="1"/>
        <v>51.528165113310692</v>
      </c>
      <c r="P17" s="9"/>
    </row>
    <row r="18" spans="1:16">
      <c r="A18" s="12"/>
      <c r="B18" s="25">
        <v>316</v>
      </c>
      <c r="C18" s="20" t="s">
        <v>20</v>
      </c>
      <c r="D18" s="47">
        <v>571210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571210</v>
      </c>
      <c r="O18" s="46">
        <f t="shared" si="1"/>
        <v>13.756472316547455</v>
      </c>
      <c r="P18" s="9"/>
    </row>
    <row r="19" spans="1:16">
      <c r="A19" s="12"/>
      <c r="B19" s="25">
        <v>319</v>
      </c>
      <c r="C19" s="20" t="s">
        <v>21</v>
      </c>
      <c r="D19" s="47">
        <v>13330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13330</v>
      </c>
      <c r="O19" s="46">
        <f t="shared" si="1"/>
        <v>0.32102690075379908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SUM(D21:D28)</f>
        <v>2230394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1783725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4014119</v>
      </c>
      <c r="O20" s="45">
        <f t="shared" si="1"/>
        <v>96.672181682441064</v>
      </c>
      <c r="P20" s="10"/>
    </row>
    <row r="21" spans="1:16">
      <c r="A21" s="12"/>
      <c r="B21" s="25">
        <v>322</v>
      </c>
      <c r="C21" s="20" t="s">
        <v>0</v>
      </c>
      <c r="D21" s="47">
        <v>1011</v>
      </c>
      <c r="E21" s="47">
        <v>0</v>
      </c>
      <c r="F21" s="47">
        <v>0</v>
      </c>
      <c r="G21" s="47">
        <v>0</v>
      </c>
      <c r="H21" s="47">
        <v>0</v>
      </c>
      <c r="I21" s="47">
        <v>1119456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1120467</v>
      </c>
      <c r="O21" s="46">
        <f t="shared" si="1"/>
        <v>26.984249692941262</v>
      </c>
      <c r="P21" s="9"/>
    </row>
    <row r="22" spans="1:16">
      <c r="A22" s="12"/>
      <c r="B22" s="25">
        <v>323.10000000000002</v>
      </c>
      <c r="C22" s="20" t="s">
        <v>23</v>
      </c>
      <c r="D22" s="47">
        <v>2166762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4">SUM(D22:M22)</f>
        <v>2166762</v>
      </c>
      <c r="O22" s="46">
        <f t="shared" si="1"/>
        <v>52.182212267899715</v>
      </c>
      <c r="P22" s="9"/>
    </row>
    <row r="23" spans="1:16">
      <c r="A23" s="12"/>
      <c r="B23" s="25">
        <v>323.39999999999998</v>
      </c>
      <c r="C23" s="20" t="s">
        <v>24</v>
      </c>
      <c r="D23" s="47">
        <v>28813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28813</v>
      </c>
      <c r="O23" s="46">
        <f t="shared" si="1"/>
        <v>0.6939045830021916</v>
      </c>
      <c r="P23" s="9"/>
    </row>
    <row r="24" spans="1:16">
      <c r="A24" s="12"/>
      <c r="B24" s="25">
        <v>323.89999999999998</v>
      </c>
      <c r="C24" s="20" t="s">
        <v>25</v>
      </c>
      <c r="D24" s="47">
        <v>29120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29120</v>
      </c>
      <c r="O24" s="46">
        <f t="shared" si="1"/>
        <v>0.7012980757652385</v>
      </c>
      <c r="P24" s="9"/>
    </row>
    <row r="25" spans="1:16">
      <c r="A25" s="12"/>
      <c r="B25" s="25">
        <v>324.11</v>
      </c>
      <c r="C25" s="20" t="s">
        <v>26</v>
      </c>
      <c r="D25" s="47">
        <v>1286</v>
      </c>
      <c r="E25" s="47">
        <v>0</v>
      </c>
      <c r="F25" s="47">
        <v>0</v>
      </c>
      <c r="G25" s="47">
        <v>0</v>
      </c>
      <c r="H25" s="47">
        <v>0</v>
      </c>
      <c r="I25" s="47">
        <v>206182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207468</v>
      </c>
      <c r="O25" s="46">
        <f t="shared" si="1"/>
        <v>4.9964597933675314</v>
      </c>
      <c r="P25" s="9"/>
    </row>
    <row r="26" spans="1:16">
      <c r="A26" s="12"/>
      <c r="B26" s="25">
        <v>324.61</v>
      </c>
      <c r="C26" s="20" t="s">
        <v>28</v>
      </c>
      <c r="D26" s="47">
        <v>1252</v>
      </c>
      <c r="E26" s="47">
        <v>0</v>
      </c>
      <c r="F26" s="47">
        <v>0</v>
      </c>
      <c r="G26" s="47">
        <v>0</v>
      </c>
      <c r="H26" s="47">
        <v>0</v>
      </c>
      <c r="I26" s="47">
        <v>436775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438027</v>
      </c>
      <c r="O26" s="46">
        <f t="shared" si="1"/>
        <v>10.54902102449245</v>
      </c>
      <c r="P26" s="9"/>
    </row>
    <row r="27" spans="1:16">
      <c r="A27" s="12"/>
      <c r="B27" s="25">
        <v>324.70999999999998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5292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5292</v>
      </c>
      <c r="O27" s="46">
        <f t="shared" si="1"/>
        <v>0.12744743876887507</v>
      </c>
      <c r="P27" s="9"/>
    </row>
    <row r="28" spans="1:16">
      <c r="A28" s="12"/>
      <c r="B28" s="25">
        <v>329</v>
      </c>
      <c r="C28" s="20" t="s">
        <v>30</v>
      </c>
      <c r="D28" s="47">
        <v>2150</v>
      </c>
      <c r="E28" s="47">
        <v>0</v>
      </c>
      <c r="F28" s="47">
        <v>0</v>
      </c>
      <c r="G28" s="47">
        <v>0</v>
      </c>
      <c r="H28" s="47">
        <v>0</v>
      </c>
      <c r="I28" s="47">
        <v>16020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33" si="5">SUM(D28:M28)</f>
        <v>18170</v>
      </c>
      <c r="O28" s="46">
        <f t="shared" si="1"/>
        <v>0.43758880620379065</v>
      </c>
      <c r="P28" s="9"/>
    </row>
    <row r="29" spans="1:16" ht="15.6">
      <c r="A29" s="29" t="s">
        <v>32</v>
      </c>
      <c r="B29" s="30"/>
      <c r="C29" s="31"/>
      <c r="D29" s="32">
        <f t="shared" ref="D29:M29" si="6">SUM(D30:D48)</f>
        <v>3053019</v>
      </c>
      <c r="E29" s="32">
        <f t="shared" si="6"/>
        <v>2188324</v>
      </c>
      <c r="F29" s="32">
        <f t="shared" si="6"/>
        <v>641442</v>
      </c>
      <c r="G29" s="32">
        <f t="shared" si="6"/>
        <v>931845</v>
      </c>
      <c r="H29" s="32">
        <f t="shared" si="6"/>
        <v>0</v>
      </c>
      <c r="I29" s="32">
        <f t="shared" si="6"/>
        <v>8948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6823578</v>
      </c>
      <c r="O29" s="45">
        <f t="shared" si="1"/>
        <v>164.33249042699228</v>
      </c>
      <c r="P29" s="10"/>
    </row>
    <row r="30" spans="1:16">
      <c r="A30" s="12"/>
      <c r="B30" s="25">
        <v>331.2</v>
      </c>
      <c r="C30" s="20" t="s">
        <v>31</v>
      </c>
      <c r="D30" s="47">
        <v>0</v>
      </c>
      <c r="E30" s="47">
        <v>523298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523298</v>
      </c>
      <c r="O30" s="46">
        <f t="shared" si="1"/>
        <v>12.602605784745803</v>
      </c>
      <c r="P30" s="9"/>
    </row>
    <row r="31" spans="1:16">
      <c r="A31" s="12"/>
      <c r="B31" s="25">
        <v>331.39</v>
      </c>
      <c r="C31" s="20" t="s">
        <v>37</v>
      </c>
      <c r="D31" s="47">
        <v>0</v>
      </c>
      <c r="E31" s="47">
        <v>0</v>
      </c>
      <c r="F31" s="47">
        <v>0</v>
      </c>
      <c r="G31" s="47">
        <v>220660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220660</v>
      </c>
      <c r="O31" s="46">
        <f t="shared" si="1"/>
        <v>5.3141632348337069</v>
      </c>
      <c r="P31" s="9"/>
    </row>
    <row r="32" spans="1:16">
      <c r="A32" s="12"/>
      <c r="B32" s="25">
        <v>331.5</v>
      </c>
      <c r="C32" s="20" t="s">
        <v>33</v>
      </c>
      <c r="D32" s="47">
        <v>59826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59826</v>
      </c>
      <c r="O32" s="46">
        <f t="shared" si="1"/>
        <v>1.4407918502998338</v>
      </c>
      <c r="P32" s="9"/>
    </row>
    <row r="33" spans="1:16">
      <c r="A33" s="12"/>
      <c r="B33" s="25">
        <v>331.9</v>
      </c>
      <c r="C33" s="20" t="s">
        <v>34</v>
      </c>
      <c r="D33" s="47">
        <v>0</v>
      </c>
      <c r="E33" s="47">
        <v>197187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197187</v>
      </c>
      <c r="O33" s="46">
        <f t="shared" si="1"/>
        <v>4.7488620764395639</v>
      </c>
      <c r="P33" s="9"/>
    </row>
    <row r="34" spans="1:16">
      <c r="A34" s="12"/>
      <c r="B34" s="25">
        <v>334.39</v>
      </c>
      <c r="C34" s="20" t="s">
        <v>38</v>
      </c>
      <c r="D34" s="47">
        <v>0</v>
      </c>
      <c r="E34" s="47">
        <v>9756</v>
      </c>
      <c r="F34" s="47">
        <v>0</v>
      </c>
      <c r="G34" s="47">
        <v>209872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2" si="7">SUM(D34:M34)</f>
        <v>219628</v>
      </c>
      <c r="O34" s="46">
        <f t="shared" si="1"/>
        <v>5.2893095392914766</v>
      </c>
      <c r="P34" s="9"/>
    </row>
    <row r="35" spans="1:16">
      <c r="A35" s="12"/>
      <c r="B35" s="25">
        <v>334.49</v>
      </c>
      <c r="C35" s="20" t="s">
        <v>39</v>
      </c>
      <c r="D35" s="47">
        <v>0</v>
      </c>
      <c r="E35" s="47">
        <v>34610</v>
      </c>
      <c r="F35" s="47">
        <v>0</v>
      </c>
      <c r="G35" s="47">
        <v>499794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534404</v>
      </c>
      <c r="O35" s="46">
        <f t="shared" si="1"/>
        <v>12.870072008284565</v>
      </c>
      <c r="P35" s="9"/>
    </row>
    <row r="36" spans="1:16">
      <c r="A36" s="12"/>
      <c r="B36" s="25">
        <v>334.5</v>
      </c>
      <c r="C36" s="20" t="s">
        <v>40</v>
      </c>
      <c r="D36" s="47">
        <v>7488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7488</v>
      </c>
      <c r="O36" s="46">
        <f t="shared" si="1"/>
        <v>0.18033379091106133</v>
      </c>
      <c r="P36" s="9"/>
    </row>
    <row r="37" spans="1:16">
      <c r="A37" s="12"/>
      <c r="B37" s="25">
        <v>334.7</v>
      </c>
      <c r="C37" s="20" t="s">
        <v>41</v>
      </c>
      <c r="D37" s="47">
        <v>0</v>
      </c>
      <c r="E37" s="47">
        <v>212026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212026</v>
      </c>
      <c r="O37" s="46">
        <f t="shared" ref="O37:O68" si="8">(N37/O$82)</f>
        <v>5.1062302820123788</v>
      </c>
      <c r="P37" s="9"/>
    </row>
    <row r="38" spans="1:16">
      <c r="A38" s="12"/>
      <c r="B38" s="25">
        <v>335.12</v>
      </c>
      <c r="C38" s="20" t="s">
        <v>42</v>
      </c>
      <c r="D38" s="47">
        <v>555961</v>
      </c>
      <c r="E38" s="47">
        <v>0</v>
      </c>
      <c r="F38" s="47">
        <v>641442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1197403</v>
      </c>
      <c r="O38" s="46">
        <f t="shared" si="8"/>
        <v>28.837102328829804</v>
      </c>
      <c r="P38" s="9"/>
    </row>
    <row r="39" spans="1:16">
      <c r="A39" s="12"/>
      <c r="B39" s="25">
        <v>335.14</v>
      </c>
      <c r="C39" s="20" t="s">
        <v>43</v>
      </c>
      <c r="D39" s="47">
        <v>361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361</v>
      </c>
      <c r="O39" s="46">
        <f t="shared" si="8"/>
        <v>8.6939768321171399E-3</v>
      </c>
      <c r="P39" s="9"/>
    </row>
    <row r="40" spans="1:16">
      <c r="A40" s="12"/>
      <c r="B40" s="25">
        <v>335.15</v>
      </c>
      <c r="C40" s="20" t="s">
        <v>44</v>
      </c>
      <c r="D40" s="47">
        <v>28453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28453</v>
      </c>
      <c r="O40" s="46">
        <f t="shared" si="8"/>
        <v>0.68523468920839048</v>
      </c>
      <c r="P40" s="9"/>
    </row>
    <row r="41" spans="1:16">
      <c r="A41" s="12"/>
      <c r="B41" s="25">
        <v>335.18</v>
      </c>
      <c r="C41" s="20" t="s">
        <v>45</v>
      </c>
      <c r="D41" s="47">
        <v>2236958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2236958</v>
      </c>
      <c r="O41" s="46">
        <f t="shared" si="8"/>
        <v>53.872745225537656</v>
      </c>
      <c r="P41" s="9"/>
    </row>
    <row r="42" spans="1:16">
      <c r="A42" s="12"/>
      <c r="B42" s="25">
        <v>335.49</v>
      </c>
      <c r="C42" s="20" t="s">
        <v>46</v>
      </c>
      <c r="D42" s="47">
        <v>45505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45505</v>
      </c>
      <c r="O42" s="46">
        <f t="shared" si="8"/>
        <v>1.0958986585747659</v>
      </c>
      <c r="P42" s="9"/>
    </row>
    <row r="43" spans="1:16">
      <c r="A43" s="12"/>
      <c r="B43" s="25">
        <v>337.2</v>
      </c>
      <c r="C43" s="20" t="s">
        <v>47</v>
      </c>
      <c r="D43" s="47">
        <v>5016</v>
      </c>
      <c r="E43" s="47">
        <v>18066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49" si="9">SUM(D43:M43)</f>
        <v>23082</v>
      </c>
      <c r="O43" s="46">
        <f t="shared" si="8"/>
        <v>0.5558846904125424</v>
      </c>
      <c r="P43" s="9"/>
    </row>
    <row r="44" spans="1:16">
      <c r="A44" s="12"/>
      <c r="B44" s="25">
        <v>337.5</v>
      </c>
      <c r="C44" s="20" t="s">
        <v>48</v>
      </c>
      <c r="D44" s="47">
        <v>0</v>
      </c>
      <c r="E44" s="47">
        <v>711475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711475</v>
      </c>
      <c r="O44" s="46">
        <f t="shared" si="8"/>
        <v>17.134479685957182</v>
      </c>
      <c r="P44" s="9"/>
    </row>
    <row r="45" spans="1:16">
      <c r="A45" s="12"/>
      <c r="B45" s="25">
        <v>337.7</v>
      </c>
      <c r="C45" s="20" t="s">
        <v>49</v>
      </c>
      <c r="D45" s="47">
        <v>0</v>
      </c>
      <c r="E45" s="47">
        <v>86691</v>
      </c>
      <c r="F45" s="47">
        <v>0</v>
      </c>
      <c r="G45" s="47">
        <v>1519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88210</v>
      </c>
      <c r="O45" s="46">
        <f t="shared" si="8"/>
        <v>2.1243648098644123</v>
      </c>
      <c r="P45" s="9"/>
    </row>
    <row r="46" spans="1:16">
      <c r="A46" s="12"/>
      <c r="B46" s="25">
        <v>337.9</v>
      </c>
      <c r="C46" s="20" t="s">
        <v>50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8000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8000</v>
      </c>
      <c r="O46" s="46">
        <f t="shared" si="8"/>
        <v>0.1926643065289117</v>
      </c>
      <c r="P46" s="9"/>
    </row>
    <row r="47" spans="1:16">
      <c r="A47" s="12"/>
      <c r="B47" s="25">
        <v>338</v>
      </c>
      <c r="C47" s="20" t="s">
        <v>51</v>
      </c>
      <c r="D47" s="47">
        <v>113451</v>
      </c>
      <c r="E47" s="47">
        <v>9073</v>
      </c>
      <c r="F47" s="47">
        <v>0</v>
      </c>
      <c r="G47" s="47">
        <v>0</v>
      </c>
      <c r="H47" s="47">
        <v>0</v>
      </c>
      <c r="I47" s="47">
        <v>948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123472</v>
      </c>
      <c r="O47" s="46">
        <f t="shared" si="8"/>
        <v>2.9735809069672228</v>
      </c>
      <c r="P47" s="9"/>
    </row>
    <row r="48" spans="1:16">
      <c r="A48" s="12"/>
      <c r="B48" s="25">
        <v>339</v>
      </c>
      <c r="C48" s="20" t="s">
        <v>52</v>
      </c>
      <c r="D48" s="47">
        <v>0</v>
      </c>
      <c r="E48" s="47">
        <v>386142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386142</v>
      </c>
      <c r="O48" s="46">
        <f t="shared" si="8"/>
        <v>9.2994725814608774</v>
      </c>
      <c r="P48" s="9"/>
    </row>
    <row r="49" spans="1:16" ht="15.6">
      <c r="A49" s="29" t="s">
        <v>57</v>
      </c>
      <c r="B49" s="30"/>
      <c r="C49" s="31"/>
      <c r="D49" s="32">
        <f t="shared" ref="D49:M49" si="10">SUM(D50:D60)</f>
        <v>11570505</v>
      </c>
      <c r="E49" s="32">
        <f t="shared" si="10"/>
        <v>1306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39887884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51459695</v>
      </c>
      <c r="O49" s="45">
        <f t="shared" si="8"/>
        <v>1239.3058064205379</v>
      </c>
      <c r="P49" s="10"/>
    </row>
    <row r="50" spans="1:16">
      <c r="A50" s="12"/>
      <c r="B50" s="25">
        <v>341.3</v>
      </c>
      <c r="C50" s="20" t="s">
        <v>60</v>
      </c>
      <c r="D50" s="47">
        <v>6420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0" si="11">SUM(D50:M50)</f>
        <v>6420</v>
      </c>
      <c r="O50" s="46">
        <f t="shared" si="8"/>
        <v>0.15461310598945163</v>
      </c>
      <c r="P50" s="9"/>
    </row>
    <row r="51" spans="1:16">
      <c r="A51" s="12"/>
      <c r="B51" s="25">
        <v>341.9</v>
      </c>
      <c r="C51" s="20" t="s">
        <v>61</v>
      </c>
      <c r="D51" s="47">
        <v>1776106</v>
      </c>
      <c r="E51" s="47">
        <v>0</v>
      </c>
      <c r="F51" s="47">
        <v>0</v>
      </c>
      <c r="G51" s="47">
        <v>0</v>
      </c>
      <c r="H51" s="47">
        <v>0</v>
      </c>
      <c r="I51" s="47">
        <v>59318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1"/>
        <v>1835424</v>
      </c>
      <c r="O51" s="46">
        <f t="shared" si="8"/>
        <v>44.202586518315151</v>
      </c>
      <c r="P51" s="9"/>
    </row>
    <row r="52" spans="1:16">
      <c r="A52" s="12"/>
      <c r="B52" s="25">
        <v>342.1</v>
      </c>
      <c r="C52" s="20" t="s">
        <v>62</v>
      </c>
      <c r="D52" s="47">
        <v>207021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1"/>
        <v>207021</v>
      </c>
      <c r="O52" s="46">
        <f t="shared" si="8"/>
        <v>4.9856946752402287</v>
      </c>
      <c r="P52" s="9"/>
    </row>
    <row r="53" spans="1:16">
      <c r="A53" s="12"/>
      <c r="B53" s="25">
        <v>342.9</v>
      </c>
      <c r="C53" s="20" t="s">
        <v>63</v>
      </c>
      <c r="D53" s="47">
        <v>700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1"/>
        <v>700</v>
      </c>
      <c r="O53" s="46">
        <f t="shared" si="8"/>
        <v>1.6858126821279771E-2</v>
      </c>
      <c r="P53" s="9"/>
    </row>
    <row r="54" spans="1:16">
      <c r="A54" s="12"/>
      <c r="B54" s="25">
        <v>343.3</v>
      </c>
      <c r="C54" s="20" t="s">
        <v>64</v>
      </c>
      <c r="D54" s="47">
        <v>135717</v>
      </c>
      <c r="E54" s="47">
        <v>0</v>
      </c>
      <c r="F54" s="47">
        <v>0</v>
      </c>
      <c r="G54" s="47">
        <v>0</v>
      </c>
      <c r="H54" s="47">
        <v>0</v>
      </c>
      <c r="I54" s="47">
        <v>31465039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1"/>
        <v>31600756</v>
      </c>
      <c r="O54" s="46">
        <f t="shared" si="8"/>
        <v>761.04221756616812</v>
      </c>
      <c r="P54" s="9"/>
    </row>
    <row r="55" spans="1:16">
      <c r="A55" s="12"/>
      <c r="B55" s="25">
        <v>343.4</v>
      </c>
      <c r="C55" s="20" t="s">
        <v>65</v>
      </c>
      <c r="D55" s="47">
        <v>8842212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1"/>
        <v>8842212</v>
      </c>
      <c r="O55" s="46">
        <f t="shared" si="8"/>
        <v>212.94733039520267</v>
      </c>
      <c r="P55" s="9"/>
    </row>
    <row r="56" spans="1:16">
      <c r="A56" s="12"/>
      <c r="B56" s="25">
        <v>343.5</v>
      </c>
      <c r="C56" s="20" t="s">
        <v>66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7081736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7081736</v>
      </c>
      <c r="O56" s="46">
        <f t="shared" si="8"/>
        <v>170.54971943260361</v>
      </c>
      <c r="P56" s="9"/>
    </row>
    <row r="57" spans="1:16">
      <c r="A57" s="12"/>
      <c r="B57" s="25">
        <v>343.9</v>
      </c>
      <c r="C57" s="20" t="s">
        <v>67</v>
      </c>
      <c r="D57" s="47">
        <v>27563</v>
      </c>
      <c r="E57" s="47">
        <v>0</v>
      </c>
      <c r="F57" s="47">
        <v>0</v>
      </c>
      <c r="G57" s="47">
        <v>0</v>
      </c>
      <c r="H57" s="47">
        <v>0</v>
      </c>
      <c r="I57" s="47">
        <v>1281791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1309354</v>
      </c>
      <c r="O57" s="46">
        <f t="shared" si="8"/>
        <v>31.533222551357078</v>
      </c>
      <c r="P57" s="9"/>
    </row>
    <row r="58" spans="1:16">
      <c r="A58" s="12"/>
      <c r="B58" s="25">
        <v>347.2</v>
      </c>
      <c r="C58" s="20" t="s">
        <v>68</v>
      </c>
      <c r="D58" s="47">
        <v>549286</v>
      </c>
      <c r="E58" s="47">
        <v>1306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550592</v>
      </c>
      <c r="O58" s="46">
        <f t="shared" si="8"/>
        <v>13.259928232545818</v>
      </c>
      <c r="P58" s="9"/>
    </row>
    <row r="59" spans="1:16">
      <c r="A59" s="12"/>
      <c r="B59" s="25">
        <v>347.3</v>
      </c>
      <c r="C59" s="20" t="s">
        <v>100</v>
      </c>
      <c r="D59" s="47">
        <v>25000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25000</v>
      </c>
      <c r="O59" s="46">
        <f t="shared" si="8"/>
        <v>0.60207595790284907</v>
      </c>
      <c r="P59" s="9"/>
    </row>
    <row r="60" spans="1:16">
      <c r="A60" s="12"/>
      <c r="B60" s="25">
        <v>349</v>
      </c>
      <c r="C60" s="20" t="s">
        <v>1</v>
      </c>
      <c r="D60" s="47">
        <v>480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480</v>
      </c>
      <c r="O60" s="46">
        <f t="shared" si="8"/>
        <v>1.1559858391734701E-2</v>
      </c>
      <c r="P60" s="9"/>
    </row>
    <row r="61" spans="1:16" ht="15.6">
      <c r="A61" s="29" t="s">
        <v>58</v>
      </c>
      <c r="B61" s="30"/>
      <c r="C61" s="31"/>
      <c r="D61" s="32">
        <f t="shared" ref="D61:M61" si="12">SUM(D62:D66)</f>
        <v>486360</v>
      </c>
      <c r="E61" s="32">
        <f t="shared" si="12"/>
        <v>978636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54804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ref="N61:N80" si="13">SUM(D61:M61)</f>
        <v>1519800</v>
      </c>
      <c r="O61" s="45">
        <f t="shared" si="8"/>
        <v>36.601401632829997</v>
      </c>
      <c r="P61" s="10"/>
    </row>
    <row r="62" spans="1:16">
      <c r="A62" s="13"/>
      <c r="B62" s="39">
        <v>351.1</v>
      </c>
      <c r="C62" s="21" t="s">
        <v>71</v>
      </c>
      <c r="D62" s="47">
        <v>327134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3"/>
        <v>327134</v>
      </c>
      <c r="O62" s="46">
        <f t="shared" si="8"/>
        <v>7.8783806565036247</v>
      </c>
      <c r="P62" s="9"/>
    </row>
    <row r="63" spans="1:16">
      <c r="A63" s="13"/>
      <c r="B63" s="39">
        <v>351.2</v>
      </c>
      <c r="C63" s="21" t="s">
        <v>72</v>
      </c>
      <c r="D63" s="47">
        <v>0</v>
      </c>
      <c r="E63" s="47">
        <v>976136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3"/>
        <v>976136</v>
      </c>
      <c r="O63" s="46">
        <f t="shared" si="8"/>
        <v>23.508320689738216</v>
      </c>
      <c r="P63" s="9"/>
    </row>
    <row r="64" spans="1:16">
      <c r="A64" s="13"/>
      <c r="B64" s="39">
        <v>352</v>
      </c>
      <c r="C64" s="21" t="s">
        <v>73</v>
      </c>
      <c r="D64" s="47">
        <v>22955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3"/>
        <v>22955</v>
      </c>
      <c r="O64" s="46">
        <f t="shared" si="8"/>
        <v>0.552826144546396</v>
      </c>
      <c r="P64" s="9"/>
    </row>
    <row r="65" spans="1:119">
      <c r="A65" s="13"/>
      <c r="B65" s="39">
        <v>354</v>
      </c>
      <c r="C65" s="21" t="s">
        <v>74</v>
      </c>
      <c r="D65" s="47">
        <v>131971</v>
      </c>
      <c r="E65" s="47">
        <v>0</v>
      </c>
      <c r="F65" s="47">
        <v>0</v>
      </c>
      <c r="G65" s="47">
        <v>0</v>
      </c>
      <c r="H65" s="47">
        <v>0</v>
      </c>
      <c r="I65" s="47">
        <v>54804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3"/>
        <v>186775</v>
      </c>
      <c r="O65" s="46">
        <f t="shared" si="8"/>
        <v>4.4981094814921851</v>
      </c>
      <c r="P65" s="9"/>
    </row>
    <row r="66" spans="1:119">
      <c r="A66" s="13"/>
      <c r="B66" s="39">
        <v>359</v>
      </c>
      <c r="C66" s="21" t="s">
        <v>75</v>
      </c>
      <c r="D66" s="47">
        <v>4300</v>
      </c>
      <c r="E66" s="47">
        <v>2500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3"/>
        <v>6800</v>
      </c>
      <c r="O66" s="46">
        <f t="shared" si="8"/>
        <v>0.16376466054957495</v>
      </c>
      <c r="P66" s="9"/>
    </row>
    <row r="67" spans="1:119" ht="15.6">
      <c r="A67" s="29" t="s">
        <v>4</v>
      </c>
      <c r="B67" s="30"/>
      <c r="C67" s="31"/>
      <c r="D67" s="32">
        <f t="shared" ref="D67:M67" si="14">SUM(D68:D73)</f>
        <v>1961365</v>
      </c>
      <c r="E67" s="32">
        <f t="shared" si="14"/>
        <v>320949</v>
      </c>
      <c r="F67" s="32">
        <f t="shared" si="14"/>
        <v>1047</v>
      </c>
      <c r="G67" s="32">
        <f t="shared" si="14"/>
        <v>4030</v>
      </c>
      <c r="H67" s="32">
        <f t="shared" si="14"/>
        <v>0</v>
      </c>
      <c r="I67" s="32">
        <f t="shared" si="14"/>
        <v>2450285</v>
      </c>
      <c r="J67" s="32">
        <f t="shared" si="14"/>
        <v>0</v>
      </c>
      <c r="K67" s="32">
        <f t="shared" si="14"/>
        <v>25766843</v>
      </c>
      <c r="L67" s="32">
        <f t="shared" si="14"/>
        <v>0</v>
      </c>
      <c r="M67" s="32">
        <f t="shared" si="14"/>
        <v>0</v>
      </c>
      <c r="N67" s="32">
        <f t="shared" si="13"/>
        <v>30504519</v>
      </c>
      <c r="O67" s="45">
        <f t="shared" si="8"/>
        <v>734.64149989162638</v>
      </c>
      <c r="P67" s="10"/>
    </row>
    <row r="68" spans="1:119">
      <c r="A68" s="12"/>
      <c r="B68" s="25">
        <v>361.1</v>
      </c>
      <c r="C68" s="20" t="s">
        <v>76</v>
      </c>
      <c r="D68" s="47">
        <v>166910</v>
      </c>
      <c r="E68" s="47">
        <v>181468</v>
      </c>
      <c r="F68" s="47">
        <v>1047</v>
      </c>
      <c r="G68" s="47">
        <v>4030</v>
      </c>
      <c r="H68" s="47">
        <v>0</v>
      </c>
      <c r="I68" s="47">
        <v>167488</v>
      </c>
      <c r="J68" s="47">
        <v>0</v>
      </c>
      <c r="K68" s="47">
        <v>3751521</v>
      </c>
      <c r="L68" s="47">
        <v>0</v>
      </c>
      <c r="M68" s="47">
        <v>0</v>
      </c>
      <c r="N68" s="47">
        <f t="shared" si="13"/>
        <v>4272464</v>
      </c>
      <c r="O68" s="46">
        <f t="shared" si="8"/>
        <v>102.89391421621752</v>
      </c>
      <c r="P68" s="9"/>
    </row>
    <row r="69" spans="1:119">
      <c r="A69" s="12"/>
      <c r="B69" s="25">
        <v>362</v>
      </c>
      <c r="C69" s="20" t="s">
        <v>77</v>
      </c>
      <c r="D69" s="47">
        <v>206475</v>
      </c>
      <c r="E69" s="47">
        <v>0</v>
      </c>
      <c r="F69" s="47">
        <v>0</v>
      </c>
      <c r="G69" s="47">
        <v>0</v>
      </c>
      <c r="H69" s="47">
        <v>0</v>
      </c>
      <c r="I69" s="47">
        <v>750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3"/>
        <v>207225</v>
      </c>
      <c r="O69" s="46">
        <f t="shared" ref="O69:O80" si="15">(N69/O$82)</f>
        <v>4.9906076150567156</v>
      </c>
      <c r="P69" s="9"/>
    </row>
    <row r="70" spans="1:119">
      <c r="A70" s="12"/>
      <c r="B70" s="25">
        <v>364</v>
      </c>
      <c r="C70" s="20" t="s">
        <v>78</v>
      </c>
      <c r="D70" s="47">
        <v>110126</v>
      </c>
      <c r="E70" s="47">
        <v>816</v>
      </c>
      <c r="F70" s="47">
        <v>0</v>
      </c>
      <c r="G70" s="47">
        <v>0</v>
      </c>
      <c r="H70" s="47">
        <v>0</v>
      </c>
      <c r="I70" s="47">
        <v>-14360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96582</v>
      </c>
      <c r="O70" s="46">
        <f t="shared" si="15"/>
        <v>2.3259880066469187</v>
      </c>
      <c r="P70" s="9"/>
    </row>
    <row r="71" spans="1:119">
      <c r="A71" s="12"/>
      <c r="B71" s="25">
        <v>366</v>
      </c>
      <c r="C71" s="20" t="s">
        <v>79</v>
      </c>
      <c r="D71" s="47">
        <v>10726</v>
      </c>
      <c r="E71" s="47">
        <v>2200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12926</v>
      </c>
      <c r="O71" s="46">
        <f t="shared" si="15"/>
        <v>0.31129735327408908</v>
      </c>
      <c r="P71" s="9"/>
    </row>
    <row r="72" spans="1:119">
      <c r="A72" s="12"/>
      <c r="B72" s="25">
        <v>368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14332719</v>
      </c>
      <c r="L72" s="47">
        <v>0</v>
      </c>
      <c r="M72" s="47">
        <v>0</v>
      </c>
      <c r="N72" s="47">
        <f t="shared" si="13"/>
        <v>14332719</v>
      </c>
      <c r="O72" s="46">
        <f t="shared" si="15"/>
        <v>345.1754208510946</v>
      </c>
      <c r="P72" s="9"/>
    </row>
    <row r="73" spans="1:119">
      <c r="A73" s="12"/>
      <c r="B73" s="25">
        <v>369.9</v>
      </c>
      <c r="C73" s="20" t="s">
        <v>81</v>
      </c>
      <c r="D73" s="47">
        <v>1467128</v>
      </c>
      <c r="E73" s="47">
        <v>136465</v>
      </c>
      <c r="F73" s="47">
        <v>0</v>
      </c>
      <c r="G73" s="47">
        <v>0</v>
      </c>
      <c r="H73" s="47">
        <v>0</v>
      </c>
      <c r="I73" s="47">
        <v>2296407</v>
      </c>
      <c r="J73" s="47">
        <v>0</v>
      </c>
      <c r="K73" s="47">
        <v>7682603</v>
      </c>
      <c r="L73" s="47">
        <v>0</v>
      </c>
      <c r="M73" s="47">
        <v>0</v>
      </c>
      <c r="N73" s="47">
        <f t="shared" si="13"/>
        <v>11582603</v>
      </c>
      <c r="O73" s="46">
        <f t="shared" si="15"/>
        <v>278.94427184933653</v>
      </c>
      <c r="P73" s="9"/>
    </row>
    <row r="74" spans="1:119" ht="15.6">
      <c r="A74" s="29" t="s">
        <v>59</v>
      </c>
      <c r="B74" s="30"/>
      <c r="C74" s="31"/>
      <c r="D74" s="32">
        <f t="shared" ref="D74:M74" si="16">SUM(D75:D79)</f>
        <v>14504866</v>
      </c>
      <c r="E74" s="32">
        <f t="shared" si="16"/>
        <v>1096817</v>
      </c>
      <c r="F74" s="32">
        <f t="shared" si="16"/>
        <v>713781</v>
      </c>
      <c r="G74" s="32">
        <f t="shared" si="16"/>
        <v>2182170</v>
      </c>
      <c r="H74" s="32">
        <f t="shared" si="16"/>
        <v>0</v>
      </c>
      <c r="I74" s="32">
        <f t="shared" si="16"/>
        <v>1761787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3"/>
        <v>20259421</v>
      </c>
      <c r="O74" s="45">
        <f t="shared" si="15"/>
        <v>487.90841220528381</v>
      </c>
      <c r="P74" s="9"/>
    </row>
    <row r="75" spans="1:119">
      <c r="A75" s="12"/>
      <c r="B75" s="25">
        <v>381</v>
      </c>
      <c r="C75" s="20" t="s">
        <v>82</v>
      </c>
      <c r="D75" s="47">
        <v>1623266</v>
      </c>
      <c r="E75" s="47">
        <v>1096817</v>
      </c>
      <c r="F75" s="47">
        <v>713781</v>
      </c>
      <c r="G75" s="47">
        <v>2182170</v>
      </c>
      <c r="H75" s="47">
        <v>0</v>
      </c>
      <c r="I75" s="47">
        <v>214973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3"/>
        <v>5831007</v>
      </c>
      <c r="O75" s="46">
        <f t="shared" si="15"/>
        <v>140.42836500252872</v>
      </c>
      <c r="P75" s="9"/>
    </row>
    <row r="76" spans="1:119">
      <c r="A76" s="12"/>
      <c r="B76" s="25">
        <v>382</v>
      </c>
      <c r="C76" s="20" t="s">
        <v>95</v>
      </c>
      <c r="D76" s="47">
        <v>12364600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12364600</v>
      </c>
      <c r="O76" s="46">
        <f t="shared" si="15"/>
        <v>297.77713556342269</v>
      </c>
      <c r="P76" s="9"/>
    </row>
    <row r="77" spans="1:119">
      <c r="A77" s="12"/>
      <c r="B77" s="25">
        <v>383</v>
      </c>
      <c r="C77" s="20" t="s">
        <v>83</v>
      </c>
      <c r="D77" s="47">
        <v>517000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517000</v>
      </c>
      <c r="O77" s="46">
        <f t="shared" si="15"/>
        <v>12.450930809430918</v>
      </c>
      <c r="P77" s="9"/>
    </row>
    <row r="78" spans="1:119">
      <c r="A78" s="12"/>
      <c r="B78" s="25">
        <v>389.7</v>
      </c>
      <c r="C78" s="20" t="s">
        <v>85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121307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121307</v>
      </c>
      <c r="O78" s="46">
        <f t="shared" si="15"/>
        <v>2.9214411290128361</v>
      </c>
      <c r="P78" s="9"/>
    </row>
    <row r="79" spans="1:119" ht="15.6" thickBot="1">
      <c r="A79" s="12"/>
      <c r="B79" s="25">
        <v>389.9</v>
      </c>
      <c r="C79" s="20" t="s">
        <v>101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1425507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1425507</v>
      </c>
      <c r="O79" s="46">
        <f t="shared" si="15"/>
        <v>34.330539700888664</v>
      </c>
      <c r="P79" s="9"/>
    </row>
    <row r="80" spans="1:119" ht="16.2" thickBot="1">
      <c r="A80" s="14" t="s">
        <v>69</v>
      </c>
      <c r="B80" s="23"/>
      <c r="C80" s="22"/>
      <c r="D80" s="15">
        <f t="shared" ref="D80:M80" si="17">SUM(D5,D20,D29,D49,D61,D67,D74)</f>
        <v>54710710</v>
      </c>
      <c r="E80" s="15">
        <f t="shared" si="17"/>
        <v>5788191</v>
      </c>
      <c r="F80" s="15">
        <f t="shared" si="17"/>
        <v>3424770</v>
      </c>
      <c r="G80" s="15">
        <f t="shared" si="17"/>
        <v>3118045</v>
      </c>
      <c r="H80" s="15">
        <f t="shared" si="17"/>
        <v>0</v>
      </c>
      <c r="I80" s="15">
        <f t="shared" si="17"/>
        <v>45947433</v>
      </c>
      <c r="J80" s="15">
        <f t="shared" si="17"/>
        <v>0</v>
      </c>
      <c r="K80" s="15">
        <f t="shared" si="17"/>
        <v>25766843</v>
      </c>
      <c r="L80" s="15">
        <f t="shared" si="17"/>
        <v>0</v>
      </c>
      <c r="M80" s="15">
        <f t="shared" si="17"/>
        <v>0</v>
      </c>
      <c r="N80" s="15">
        <f t="shared" si="13"/>
        <v>138755992</v>
      </c>
      <c r="O80" s="38">
        <f t="shared" si="15"/>
        <v>3341.6658719264024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102</v>
      </c>
      <c r="M82" s="118"/>
      <c r="N82" s="118"/>
      <c r="O82" s="43">
        <v>41523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6" thickBot="1">
      <c r="A84" s="120" t="s">
        <v>103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6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>SUM(D6:D19)</f>
        <v>23241671</v>
      </c>
      <c r="E5" s="27">
        <f t="shared" ref="E5:M5" si="0">SUM(E6:E19)</f>
        <v>1195378</v>
      </c>
      <c r="F5" s="27">
        <f t="shared" si="0"/>
        <v>2047203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26484252</v>
      </c>
      <c r="O5" s="33">
        <f t="shared" ref="O5:O36" si="1">(N5/O$84)</f>
        <v>659.76413731254047</v>
      </c>
      <c r="P5" s="6"/>
    </row>
    <row r="6" spans="1:133">
      <c r="A6" s="12"/>
      <c r="B6" s="25">
        <v>311</v>
      </c>
      <c r="C6" s="20" t="s">
        <v>3</v>
      </c>
      <c r="D6" s="47">
        <v>16103742</v>
      </c>
      <c r="E6" s="47">
        <v>0</v>
      </c>
      <c r="F6" s="47">
        <v>2047203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18150945</v>
      </c>
      <c r="O6" s="46">
        <f t="shared" si="1"/>
        <v>452.16842708385235</v>
      </c>
      <c r="P6" s="9"/>
    </row>
    <row r="7" spans="1:133">
      <c r="A7" s="12"/>
      <c r="B7" s="25">
        <v>312.41000000000003</v>
      </c>
      <c r="C7" s="20" t="s">
        <v>12</v>
      </c>
      <c r="D7" s="47">
        <v>578104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578104</v>
      </c>
      <c r="O7" s="46">
        <f t="shared" si="1"/>
        <v>14.401474764585721</v>
      </c>
      <c r="P7" s="9"/>
    </row>
    <row r="8" spans="1:133">
      <c r="A8" s="12"/>
      <c r="B8" s="25">
        <v>312.42</v>
      </c>
      <c r="C8" s="20" t="s">
        <v>11</v>
      </c>
      <c r="D8" s="47">
        <v>224500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224500</v>
      </c>
      <c r="O8" s="46">
        <f t="shared" si="1"/>
        <v>5.5926461063225545</v>
      </c>
      <c r="P8" s="9"/>
    </row>
    <row r="9" spans="1:133">
      <c r="A9" s="12"/>
      <c r="B9" s="25">
        <v>312.51</v>
      </c>
      <c r="C9" s="20" t="s">
        <v>93</v>
      </c>
      <c r="D9" s="47">
        <v>271278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271278</v>
      </c>
      <c r="O9" s="46">
        <f t="shared" si="1"/>
        <v>6.7579592446813814</v>
      </c>
      <c r="P9" s="9"/>
    </row>
    <row r="10" spans="1:133">
      <c r="A10" s="12"/>
      <c r="B10" s="25">
        <v>312.52</v>
      </c>
      <c r="C10" s="20" t="s">
        <v>94</v>
      </c>
      <c r="D10" s="47">
        <v>264896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264896</v>
      </c>
      <c r="O10" s="46">
        <f t="shared" si="1"/>
        <v>6.5989736435653432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1195378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1195378</v>
      </c>
      <c r="O11" s="46">
        <f t="shared" si="1"/>
        <v>29.778735489014</v>
      </c>
      <c r="P11" s="9"/>
    </row>
    <row r="12" spans="1:133">
      <c r="A12" s="12"/>
      <c r="B12" s="25">
        <v>314.10000000000002</v>
      </c>
      <c r="C12" s="20" t="s">
        <v>14</v>
      </c>
      <c r="D12" s="47">
        <v>1904427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1904427</v>
      </c>
      <c r="O12" s="46">
        <f t="shared" si="1"/>
        <v>47.442254994768568</v>
      </c>
      <c r="P12" s="9"/>
    </row>
    <row r="13" spans="1:133">
      <c r="A13" s="12"/>
      <c r="B13" s="25">
        <v>314.3</v>
      </c>
      <c r="C13" s="20" t="s">
        <v>15</v>
      </c>
      <c r="D13" s="47">
        <v>520734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520734</v>
      </c>
      <c r="O13" s="46">
        <f t="shared" si="1"/>
        <v>12.972298340889841</v>
      </c>
      <c r="P13" s="9"/>
    </row>
    <row r="14" spans="1:133">
      <c r="A14" s="12"/>
      <c r="B14" s="25">
        <v>314.39999999999998</v>
      </c>
      <c r="C14" s="20" t="s">
        <v>16</v>
      </c>
      <c r="D14" s="47">
        <v>71572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71572</v>
      </c>
      <c r="O14" s="46">
        <f t="shared" si="1"/>
        <v>1.7829704548851577</v>
      </c>
      <c r="P14" s="9"/>
    </row>
    <row r="15" spans="1:133">
      <c r="A15" s="12"/>
      <c r="B15" s="25">
        <v>314.7</v>
      </c>
      <c r="C15" s="20" t="s">
        <v>17</v>
      </c>
      <c r="D15" s="47">
        <v>1236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1236</v>
      </c>
      <c r="O15" s="46">
        <f t="shared" si="1"/>
        <v>3.0790693039709032E-2</v>
      </c>
      <c r="P15" s="9"/>
    </row>
    <row r="16" spans="1:133">
      <c r="A16" s="12"/>
      <c r="B16" s="25">
        <v>314.8</v>
      </c>
      <c r="C16" s="20" t="s">
        <v>18</v>
      </c>
      <c r="D16" s="47">
        <v>17604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17604</v>
      </c>
      <c r="O16" s="46">
        <f t="shared" si="1"/>
        <v>0.43854317174032187</v>
      </c>
      <c r="P16" s="9"/>
    </row>
    <row r="17" spans="1:16">
      <c r="A17" s="12"/>
      <c r="B17" s="25">
        <v>315</v>
      </c>
      <c r="C17" s="20" t="s">
        <v>19</v>
      </c>
      <c r="D17" s="47">
        <v>2491209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2491209</v>
      </c>
      <c r="O17" s="46">
        <f t="shared" si="1"/>
        <v>62.059912311294902</v>
      </c>
      <c r="P17" s="9"/>
    </row>
    <row r="18" spans="1:16">
      <c r="A18" s="12"/>
      <c r="B18" s="25">
        <v>316</v>
      </c>
      <c r="C18" s="20" t="s">
        <v>20</v>
      </c>
      <c r="D18" s="47">
        <v>770140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770140</v>
      </c>
      <c r="O18" s="46">
        <f t="shared" si="1"/>
        <v>19.185391858900903</v>
      </c>
      <c r="P18" s="9"/>
    </row>
    <row r="19" spans="1:16">
      <c r="A19" s="12"/>
      <c r="B19" s="25">
        <v>319</v>
      </c>
      <c r="C19" s="20" t="s">
        <v>21</v>
      </c>
      <c r="D19" s="47">
        <v>22229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22229</v>
      </c>
      <c r="O19" s="46">
        <f t="shared" si="1"/>
        <v>0.55375915499975092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SUM(D21:D29)</f>
        <v>3282615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519393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3802008</v>
      </c>
      <c r="O20" s="45">
        <f t="shared" si="1"/>
        <v>94.71396542274924</v>
      </c>
      <c r="P20" s="10"/>
    </row>
    <row r="21" spans="1:16">
      <c r="A21" s="12"/>
      <c r="B21" s="25">
        <v>322</v>
      </c>
      <c r="C21" s="20" t="s">
        <v>0</v>
      </c>
      <c r="D21" s="47">
        <v>963456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963456</v>
      </c>
      <c r="O21" s="46">
        <f t="shared" si="1"/>
        <v>24.001195755069503</v>
      </c>
      <c r="P21" s="9"/>
    </row>
    <row r="22" spans="1:16">
      <c r="A22" s="12"/>
      <c r="B22" s="25">
        <v>323.10000000000002</v>
      </c>
      <c r="C22" s="20" t="s">
        <v>23</v>
      </c>
      <c r="D22" s="47">
        <v>2253705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4">SUM(D22:M22)</f>
        <v>2253705</v>
      </c>
      <c r="O22" s="46">
        <f t="shared" si="1"/>
        <v>56.143316227392752</v>
      </c>
      <c r="P22" s="9"/>
    </row>
    <row r="23" spans="1:16">
      <c r="A23" s="12"/>
      <c r="B23" s="25">
        <v>323.39999999999998</v>
      </c>
      <c r="C23" s="20" t="s">
        <v>24</v>
      </c>
      <c r="D23" s="47">
        <v>20820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20820</v>
      </c>
      <c r="O23" s="46">
        <f t="shared" si="1"/>
        <v>0.51865876139704048</v>
      </c>
      <c r="P23" s="9"/>
    </row>
    <row r="24" spans="1:16">
      <c r="A24" s="12"/>
      <c r="B24" s="25">
        <v>323.89999999999998</v>
      </c>
      <c r="C24" s="20" t="s">
        <v>25</v>
      </c>
      <c r="D24" s="47">
        <v>16990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16990</v>
      </c>
      <c r="O24" s="46">
        <f t="shared" si="1"/>
        <v>0.4232474714762593</v>
      </c>
      <c r="P24" s="9"/>
    </row>
    <row r="25" spans="1:16">
      <c r="A25" s="12"/>
      <c r="B25" s="25">
        <v>324.02</v>
      </c>
      <c r="C25" s="20" t="s">
        <v>26</v>
      </c>
      <c r="D25" s="47">
        <v>386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386</v>
      </c>
      <c r="O25" s="46">
        <f t="shared" si="1"/>
        <v>9.6158636839220775E-3</v>
      </c>
      <c r="P25" s="9"/>
    </row>
    <row r="26" spans="1:16">
      <c r="A26" s="12"/>
      <c r="B26" s="25">
        <v>324.07</v>
      </c>
      <c r="C26" s="20" t="s">
        <v>28</v>
      </c>
      <c r="D26" s="47">
        <v>1243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1243</v>
      </c>
      <c r="O26" s="46">
        <f t="shared" si="1"/>
        <v>3.0965073987344927E-2</v>
      </c>
      <c r="P26" s="9"/>
    </row>
    <row r="27" spans="1:16">
      <c r="A27" s="12"/>
      <c r="B27" s="25">
        <v>324.08999999999997</v>
      </c>
      <c r="C27" s="20" t="s">
        <v>29</v>
      </c>
      <c r="D27" s="47">
        <v>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80</v>
      </c>
      <c r="O27" s="46">
        <f t="shared" si="1"/>
        <v>1.9929251158387722E-3</v>
      </c>
      <c r="P27" s="9"/>
    </row>
    <row r="28" spans="1:16">
      <c r="A28" s="12"/>
      <c r="B28" s="25">
        <v>324.22000000000003</v>
      </c>
      <c r="C28" s="20" t="s">
        <v>27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519393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519393</v>
      </c>
      <c r="O28" s="46">
        <f t="shared" si="1"/>
        <v>12.938891933635594</v>
      </c>
      <c r="P28" s="9"/>
    </row>
    <row r="29" spans="1:16">
      <c r="A29" s="12"/>
      <c r="B29" s="25">
        <v>329</v>
      </c>
      <c r="C29" s="20" t="s">
        <v>30</v>
      </c>
      <c r="D29" s="47">
        <v>25935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25935</v>
      </c>
      <c r="O29" s="46">
        <f t="shared" si="1"/>
        <v>0.64608141099098204</v>
      </c>
      <c r="P29" s="9"/>
    </row>
    <row r="30" spans="1:16" ht="15.6">
      <c r="A30" s="29" t="s">
        <v>32</v>
      </c>
      <c r="B30" s="30"/>
      <c r="C30" s="31"/>
      <c r="D30" s="32">
        <f t="shared" ref="D30:M30" si="5">SUM(D31:D51)</f>
        <v>3082670</v>
      </c>
      <c r="E30" s="32">
        <f t="shared" si="5"/>
        <v>2935307</v>
      </c>
      <c r="F30" s="32">
        <f t="shared" si="5"/>
        <v>642052</v>
      </c>
      <c r="G30" s="32">
        <f t="shared" si="5"/>
        <v>450008</v>
      </c>
      <c r="H30" s="32">
        <f t="shared" si="5"/>
        <v>0</v>
      </c>
      <c r="I30" s="32">
        <f t="shared" si="5"/>
        <v>55640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7165677</v>
      </c>
      <c r="O30" s="45">
        <f t="shared" si="1"/>
        <v>178.50822081610283</v>
      </c>
      <c r="P30" s="10"/>
    </row>
    <row r="31" spans="1:16">
      <c r="A31" s="12"/>
      <c r="B31" s="25">
        <v>331.2</v>
      </c>
      <c r="C31" s="20" t="s">
        <v>31</v>
      </c>
      <c r="D31" s="47">
        <v>0</v>
      </c>
      <c r="E31" s="47">
        <v>757701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5" si="6">SUM(D31:M31)</f>
        <v>757701</v>
      </c>
      <c r="O31" s="46">
        <f t="shared" si="1"/>
        <v>18.87551691495192</v>
      </c>
      <c r="P31" s="9"/>
    </row>
    <row r="32" spans="1:16">
      <c r="A32" s="12"/>
      <c r="B32" s="25">
        <v>331.35</v>
      </c>
      <c r="C32" s="20" t="s">
        <v>36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41215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41215</v>
      </c>
      <c r="O32" s="46">
        <f t="shared" si="1"/>
        <v>1.0267301081161875</v>
      </c>
      <c r="P32" s="9"/>
    </row>
    <row r="33" spans="1:16">
      <c r="A33" s="12"/>
      <c r="B33" s="25">
        <v>331.39</v>
      </c>
      <c r="C33" s="20" t="s">
        <v>37</v>
      </c>
      <c r="D33" s="47">
        <v>0</v>
      </c>
      <c r="E33" s="47">
        <v>0</v>
      </c>
      <c r="F33" s="47">
        <v>0</v>
      </c>
      <c r="G33" s="47">
        <v>299150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299150</v>
      </c>
      <c r="O33" s="46">
        <f t="shared" si="1"/>
        <v>7.4522943550396095</v>
      </c>
      <c r="P33" s="9"/>
    </row>
    <row r="34" spans="1:16">
      <c r="A34" s="12"/>
      <c r="B34" s="25">
        <v>331.5</v>
      </c>
      <c r="C34" s="20" t="s">
        <v>33</v>
      </c>
      <c r="D34" s="47">
        <v>0</v>
      </c>
      <c r="E34" s="47">
        <v>361750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361750</v>
      </c>
      <c r="O34" s="46">
        <f t="shared" si="1"/>
        <v>9.0117582581834483</v>
      </c>
      <c r="P34" s="9"/>
    </row>
    <row r="35" spans="1:16">
      <c r="A35" s="12"/>
      <c r="B35" s="25">
        <v>331.9</v>
      </c>
      <c r="C35" s="20" t="s">
        <v>34</v>
      </c>
      <c r="D35" s="47">
        <v>0</v>
      </c>
      <c r="E35" s="47">
        <v>44142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44142</v>
      </c>
      <c r="O35" s="46">
        <f t="shared" si="1"/>
        <v>1.0996462557919386</v>
      </c>
      <c r="P35" s="9"/>
    </row>
    <row r="36" spans="1:16">
      <c r="A36" s="12"/>
      <c r="B36" s="25">
        <v>334.2</v>
      </c>
      <c r="C36" s="20" t="s">
        <v>35</v>
      </c>
      <c r="D36" s="47">
        <v>0</v>
      </c>
      <c r="E36" s="47">
        <v>25000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25000</v>
      </c>
      <c r="O36" s="46">
        <f t="shared" si="1"/>
        <v>0.62278909869961641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0</v>
      </c>
      <c r="F37" s="47">
        <v>0</v>
      </c>
      <c r="G37" s="47">
        <v>35325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35325</v>
      </c>
      <c r="O37" s="46">
        <f t="shared" ref="O37:O68" si="7">(N37/O$84)</f>
        <v>0.88000099646255792</v>
      </c>
      <c r="P37" s="9"/>
    </row>
    <row r="38" spans="1:16">
      <c r="A38" s="12"/>
      <c r="B38" s="25">
        <v>334.49</v>
      </c>
      <c r="C38" s="20" t="s">
        <v>39</v>
      </c>
      <c r="D38" s="47">
        <v>0</v>
      </c>
      <c r="E38" s="47">
        <v>325632</v>
      </c>
      <c r="F38" s="47">
        <v>0</v>
      </c>
      <c r="G38" s="47">
        <v>441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326073</v>
      </c>
      <c r="O38" s="46">
        <f t="shared" si="7"/>
        <v>8.1229883912111998</v>
      </c>
      <c r="P38" s="9"/>
    </row>
    <row r="39" spans="1:16">
      <c r="A39" s="12"/>
      <c r="B39" s="25">
        <v>334.5</v>
      </c>
      <c r="C39" s="20" t="s">
        <v>40</v>
      </c>
      <c r="D39" s="47">
        <v>0</v>
      </c>
      <c r="E39" s="47">
        <v>32310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32310</v>
      </c>
      <c r="O39" s="46">
        <f t="shared" si="7"/>
        <v>0.80489263115938414</v>
      </c>
      <c r="P39" s="9"/>
    </row>
    <row r="40" spans="1:16">
      <c r="A40" s="12"/>
      <c r="B40" s="25">
        <v>334.7</v>
      </c>
      <c r="C40" s="20" t="s">
        <v>41</v>
      </c>
      <c r="D40" s="47">
        <v>0</v>
      </c>
      <c r="E40" s="47">
        <v>44672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44672</v>
      </c>
      <c r="O40" s="46">
        <f t="shared" si="7"/>
        <v>1.1128493846843706</v>
      </c>
      <c r="P40" s="9"/>
    </row>
    <row r="41" spans="1:16">
      <c r="A41" s="12"/>
      <c r="B41" s="25">
        <v>335.12</v>
      </c>
      <c r="C41" s="20" t="s">
        <v>42</v>
      </c>
      <c r="D41" s="47">
        <v>566214</v>
      </c>
      <c r="E41" s="47">
        <v>0</v>
      </c>
      <c r="F41" s="47">
        <v>642052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1208266</v>
      </c>
      <c r="O41" s="46">
        <f t="shared" si="7"/>
        <v>30.099795725175628</v>
      </c>
      <c r="P41" s="9"/>
    </row>
    <row r="42" spans="1:16">
      <c r="A42" s="12"/>
      <c r="B42" s="25">
        <v>335.14</v>
      </c>
      <c r="C42" s="20" t="s">
        <v>43</v>
      </c>
      <c r="D42" s="47">
        <v>590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590</v>
      </c>
      <c r="O42" s="46">
        <f t="shared" si="7"/>
        <v>1.4697822729310946E-2</v>
      </c>
      <c r="P42" s="9"/>
    </row>
    <row r="43" spans="1:16">
      <c r="A43" s="12"/>
      <c r="B43" s="25">
        <v>335.15</v>
      </c>
      <c r="C43" s="20" t="s">
        <v>44</v>
      </c>
      <c r="D43" s="47">
        <v>36171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36171</v>
      </c>
      <c r="O43" s="46">
        <f t="shared" si="7"/>
        <v>0.90107617956255293</v>
      </c>
      <c r="P43" s="9"/>
    </row>
    <row r="44" spans="1:16">
      <c r="A44" s="12"/>
      <c r="B44" s="25">
        <v>335.18</v>
      </c>
      <c r="C44" s="20" t="s">
        <v>45</v>
      </c>
      <c r="D44" s="47">
        <v>2329356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2329356</v>
      </c>
      <c r="O44" s="46">
        <f t="shared" si="7"/>
        <v>58.027900951621746</v>
      </c>
      <c r="P44" s="9"/>
    </row>
    <row r="45" spans="1:16">
      <c r="A45" s="12"/>
      <c r="B45" s="25">
        <v>335.49</v>
      </c>
      <c r="C45" s="20" t="s">
        <v>46</v>
      </c>
      <c r="D45" s="47">
        <v>34755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34755</v>
      </c>
      <c r="O45" s="46">
        <f t="shared" si="7"/>
        <v>0.8658014050122067</v>
      </c>
      <c r="P45" s="9"/>
    </row>
    <row r="46" spans="1:16">
      <c r="A46" s="12"/>
      <c r="B46" s="25">
        <v>337.2</v>
      </c>
      <c r="C46" s="20" t="s">
        <v>47</v>
      </c>
      <c r="D46" s="47">
        <v>6893</v>
      </c>
      <c r="E46" s="47">
        <v>42210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51" si="8">SUM(D46:M46)</f>
        <v>49103</v>
      </c>
      <c r="O46" s="46">
        <f t="shared" si="7"/>
        <v>1.2232325245378906</v>
      </c>
      <c r="P46" s="9"/>
    </row>
    <row r="47" spans="1:16">
      <c r="A47" s="12"/>
      <c r="B47" s="25">
        <v>337.5</v>
      </c>
      <c r="C47" s="20" t="s">
        <v>48</v>
      </c>
      <c r="D47" s="47">
        <v>0</v>
      </c>
      <c r="E47" s="47">
        <v>897748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897748</v>
      </c>
      <c r="O47" s="46">
        <f t="shared" si="7"/>
        <v>22.364306711175328</v>
      </c>
      <c r="P47" s="9"/>
    </row>
    <row r="48" spans="1:16">
      <c r="A48" s="12"/>
      <c r="B48" s="25">
        <v>337.7</v>
      </c>
      <c r="C48" s="20" t="s">
        <v>49</v>
      </c>
      <c r="D48" s="47">
        <v>0</v>
      </c>
      <c r="E48" s="47">
        <v>12667</v>
      </c>
      <c r="F48" s="47">
        <v>0</v>
      </c>
      <c r="G48" s="47">
        <v>115092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127759</v>
      </c>
      <c r="O48" s="46">
        <f t="shared" si="7"/>
        <v>3.1826764984305713</v>
      </c>
      <c r="P48" s="9"/>
    </row>
    <row r="49" spans="1:16">
      <c r="A49" s="12"/>
      <c r="B49" s="25">
        <v>337.9</v>
      </c>
      <c r="C49" s="20" t="s">
        <v>50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14425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14425</v>
      </c>
      <c r="O49" s="46">
        <f t="shared" si="7"/>
        <v>0.35934930994967862</v>
      </c>
      <c r="P49" s="9"/>
    </row>
    <row r="50" spans="1:16">
      <c r="A50" s="12"/>
      <c r="B50" s="25">
        <v>338</v>
      </c>
      <c r="C50" s="20" t="s">
        <v>51</v>
      </c>
      <c r="D50" s="47">
        <v>108691</v>
      </c>
      <c r="E50" s="47">
        <v>5259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113950</v>
      </c>
      <c r="O50" s="46">
        <f t="shared" si="7"/>
        <v>2.8386727118728512</v>
      </c>
      <c r="P50" s="9"/>
    </row>
    <row r="51" spans="1:16">
      <c r="A51" s="12"/>
      <c r="B51" s="25">
        <v>339</v>
      </c>
      <c r="C51" s="20" t="s">
        <v>52</v>
      </c>
      <c r="D51" s="47">
        <v>0</v>
      </c>
      <c r="E51" s="47">
        <v>386216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386216</v>
      </c>
      <c r="O51" s="46">
        <f t="shared" si="7"/>
        <v>9.6212445817348407</v>
      </c>
      <c r="P51" s="9"/>
    </row>
    <row r="52" spans="1:16" ht="15.6">
      <c r="A52" s="29" t="s">
        <v>57</v>
      </c>
      <c r="B52" s="30"/>
      <c r="C52" s="31"/>
      <c r="D52" s="32">
        <f t="shared" ref="D52:M52" si="9">SUM(D53:D62)</f>
        <v>11662470</v>
      </c>
      <c r="E52" s="32">
        <f t="shared" si="9"/>
        <v>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35239225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46901695</v>
      </c>
      <c r="O52" s="45">
        <f t="shared" si="7"/>
        <v>1168.3945742613721</v>
      </c>
      <c r="P52" s="10"/>
    </row>
    <row r="53" spans="1:16">
      <c r="A53" s="12"/>
      <c r="B53" s="25">
        <v>341.3</v>
      </c>
      <c r="C53" s="20" t="s">
        <v>60</v>
      </c>
      <c r="D53" s="47">
        <v>2988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61" si="10">SUM(D53:M53)</f>
        <v>2988</v>
      </c>
      <c r="O53" s="46">
        <f t="shared" si="7"/>
        <v>7.4435753076578154E-2</v>
      </c>
      <c r="P53" s="9"/>
    </row>
    <row r="54" spans="1:16">
      <c r="A54" s="12"/>
      <c r="B54" s="25">
        <v>341.9</v>
      </c>
      <c r="C54" s="20" t="s">
        <v>61</v>
      </c>
      <c r="D54" s="47">
        <v>1714411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1714411</v>
      </c>
      <c r="O54" s="46">
        <f t="shared" si="7"/>
        <v>42.70865925962832</v>
      </c>
      <c r="P54" s="9"/>
    </row>
    <row r="55" spans="1:16">
      <c r="A55" s="12"/>
      <c r="B55" s="25">
        <v>342.1</v>
      </c>
      <c r="C55" s="20" t="s">
        <v>62</v>
      </c>
      <c r="D55" s="47">
        <v>211299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211299</v>
      </c>
      <c r="O55" s="46">
        <f t="shared" si="7"/>
        <v>5.2637885506452093</v>
      </c>
      <c r="P55" s="9"/>
    </row>
    <row r="56" spans="1:16">
      <c r="A56" s="12"/>
      <c r="B56" s="25">
        <v>342.9</v>
      </c>
      <c r="C56" s="20" t="s">
        <v>63</v>
      </c>
      <c r="D56" s="47">
        <v>132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132</v>
      </c>
      <c r="O56" s="46">
        <f t="shared" si="7"/>
        <v>3.2883264411339742E-3</v>
      </c>
      <c r="P56" s="9"/>
    </row>
    <row r="57" spans="1:16">
      <c r="A57" s="12"/>
      <c r="B57" s="25">
        <v>343.3</v>
      </c>
      <c r="C57" s="20" t="s">
        <v>64</v>
      </c>
      <c r="D57" s="47">
        <v>128624</v>
      </c>
      <c r="E57" s="47">
        <v>0</v>
      </c>
      <c r="F57" s="47">
        <v>0</v>
      </c>
      <c r="G57" s="47">
        <v>0</v>
      </c>
      <c r="H57" s="47">
        <v>0</v>
      </c>
      <c r="I57" s="47">
        <v>27599203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27727827</v>
      </c>
      <c r="O57" s="46">
        <f t="shared" si="7"/>
        <v>690.7435354491555</v>
      </c>
      <c r="P57" s="9"/>
    </row>
    <row r="58" spans="1:16">
      <c r="A58" s="12"/>
      <c r="B58" s="25">
        <v>343.4</v>
      </c>
      <c r="C58" s="20" t="s">
        <v>65</v>
      </c>
      <c r="D58" s="47">
        <v>8963112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8963112</v>
      </c>
      <c r="O58" s="46">
        <f t="shared" si="7"/>
        <v>223.28513776094863</v>
      </c>
      <c r="P58" s="9"/>
    </row>
    <row r="59" spans="1:16">
      <c r="A59" s="12"/>
      <c r="B59" s="25">
        <v>343.5</v>
      </c>
      <c r="C59" s="20" t="s">
        <v>66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6359541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6359541</v>
      </c>
      <c r="O59" s="46">
        <f t="shared" si="7"/>
        <v>158.42611230133028</v>
      </c>
      <c r="P59" s="9"/>
    </row>
    <row r="60" spans="1:16">
      <c r="A60" s="12"/>
      <c r="B60" s="25">
        <v>343.9</v>
      </c>
      <c r="C60" s="20" t="s">
        <v>67</v>
      </c>
      <c r="D60" s="47">
        <v>27563</v>
      </c>
      <c r="E60" s="47">
        <v>0</v>
      </c>
      <c r="F60" s="47">
        <v>0</v>
      </c>
      <c r="G60" s="47">
        <v>0</v>
      </c>
      <c r="H60" s="47">
        <v>0</v>
      </c>
      <c r="I60" s="47">
        <v>1280481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1308044</v>
      </c>
      <c r="O60" s="46">
        <f t="shared" si="7"/>
        <v>32.585421752777641</v>
      </c>
      <c r="P60" s="9"/>
    </row>
    <row r="61" spans="1:16">
      <c r="A61" s="12"/>
      <c r="B61" s="25">
        <v>347.2</v>
      </c>
      <c r="C61" s="20" t="s">
        <v>68</v>
      </c>
      <c r="D61" s="47">
        <v>614211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614211</v>
      </c>
      <c r="O61" s="46">
        <f t="shared" si="7"/>
        <v>15.300956604055603</v>
      </c>
      <c r="P61" s="9"/>
    </row>
    <row r="62" spans="1:16">
      <c r="A62" s="12"/>
      <c r="B62" s="25">
        <v>349</v>
      </c>
      <c r="C62" s="20" t="s">
        <v>1</v>
      </c>
      <c r="D62" s="47">
        <v>130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82" si="11">SUM(D62:M62)</f>
        <v>130</v>
      </c>
      <c r="O62" s="46">
        <f t="shared" si="7"/>
        <v>3.2385033132380052E-3</v>
      </c>
      <c r="P62" s="9"/>
    </row>
    <row r="63" spans="1:16" ht="15.6">
      <c r="A63" s="29" t="s">
        <v>58</v>
      </c>
      <c r="B63" s="30"/>
      <c r="C63" s="31"/>
      <c r="D63" s="32">
        <f t="shared" ref="D63:M63" si="12">SUM(D64:D68)</f>
        <v>529918</v>
      </c>
      <c r="E63" s="32">
        <f t="shared" si="12"/>
        <v>8428122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1"/>
        <v>8958040</v>
      </c>
      <c r="O63" s="45">
        <f t="shared" si="7"/>
        <v>223.15878630860445</v>
      </c>
      <c r="P63" s="10"/>
    </row>
    <row r="64" spans="1:16">
      <c r="A64" s="13"/>
      <c r="B64" s="39">
        <v>351.1</v>
      </c>
      <c r="C64" s="21" t="s">
        <v>71</v>
      </c>
      <c r="D64" s="47">
        <v>356136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356136</v>
      </c>
      <c r="O64" s="46">
        <f t="shared" si="7"/>
        <v>8.8719047381794631</v>
      </c>
      <c r="P64" s="9"/>
    </row>
    <row r="65" spans="1:16">
      <c r="A65" s="13"/>
      <c r="B65" s="39">
        <v>351.2</v>
      </c>
      <c r="C65" s="21" t="s">
        <v>72</v>
      </c>
      <c r="D65" s="47">
        <v>0</v>
      </c>
      <c r="E65" s="47">
        <v>8409906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8409906</v>
      </c>
      <c r="O65" s="46">
        <f t="shared" si="7"/>
        <v>209.50391111553984</v>
      </c>
      <c r="P65" s="9"/>
    </row>
    <row r="66" spans="1:16">
      <c r="A66" s="13"/>
      <c r="B66" s="39">
        <v>352</v>
      </c>
      <c r="C66" s="21" t="s">
        <v>73</v>
      </c>
      <c r="D66" s="47">
        <v>25262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25262</v>
      </c>
      <c r="O66" s="46">
        <f t="shared" si="7"/>
        <v>0.62931592845398832</v>
      </c>
      <c r="P66" s="9"/>
    </row>
    <row r="67" spans="1:16">
      <c r="A67" s="13"/>
      <c r="B67" s="39">
        <v>354</v>
      </c>
      <c r="C67" s="21" t="s">
        <v>74</v>
      </c>
      <c r="D67" s="47">
        <v>146175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146175</v>
      </c>
      <c r="O67" s="46">
        <f t="shared" si="7"/>
        <v>3.6414478600966569</v>
      </c>
      <c r="P67" s="9"/>
    </row>
    <row r="68" spans="1:16">
      <c r="A68" s="13"/>
      <c r="B68" s="39">
        <v>359</v>
      </c>
      <c r="C68" s="21" t="s">
        <v>75</v>
      </c>
      <c r="D68" s="47">
        <v>2345</v>
      </c>
      <c r="E68" s="47">
        <v>18216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20561</v>
      </c>
      <c r="O68" s="46">
        <f t="shared" si="7"/>
        <v>0.51220666633451251</v>
      </c>
      <c r="P68" s="9"/>
    </row>
    <row r="69" spans="1:16" ht="15.6">
      <c r="A69" s="29" t="s">
        <v>4</v>
      </c>
      <c r="B69" s="30"/>
      <c r="C69" s="31"/>
      <c r="D69" s="32">
        <f t="shared" ref="D69:M69" si="13">SUM(D70:D75)</f>
        <v>7414756</v>
      </c>
      <c r="E69" s="32">
        <f t="shared" si="13"/>
        <v>280201</v>
      </c>
      <c r="F69" s="32">
        <f t="shared" si="13"/>
        <v>2451</v>
      </c>
      <c r="G69" s="32">
        <f t="shared" si="13"/>
        <v>21395</v>
      </c>
      <c r="H69" s="32">
        <f t="shared" si="13"/>
        <v>0</v>
      </c>
      <c r="I69" s="32">
        <f t="shared" si="13"/>
        <v>733934</v>
      </c>
      <c r="J69" s="32">
        <f t="shared" si="13"/>
        <v>0</v>
      </c>
      <c r="K69" s="32">
        <f t="shared" si="13"/>
        <v>13648591</v>
      </c>
      <c r="L69" s="32">
        <f t="shared" si="13"/>
        <v>0</v>
      </c>
      <c r="M69" s="32">
        <f t="shared" si="13"/>
        <v>0</v>
      </c>
      <c r="N69" s="32">
        <f t="shared" si="11"/>
        <v>22101328</v>
      </c>
      <c r="O69" s="45">
        <f t="shared" ref="O69:O82" si="14">(N69/O$84)</f>
        <v>550.57864580738374</v>
      </c>
      <c r="P69" s="10"/>
    </row>
    <row r="70" spans="1:16">
      <c r="A70" s="12"/>
      <c r="B70" s="25">
        <v>361.1</v>
      </c>
      <c r="C70" s="20" t="s">
        <v>76</v>
      </c>
      <c r="D70" s="47">
        <v>127250</v>
      </c>
      <c r="E70" s="47">
        <v>199269</v>
      </c>
      <c r="F70" s="47">
        <v>2451</v>
      </c>
      <c r="G70" s="47">
        <v>9862</v>
      </c>
      <c r="H70" s="47">
        <v>0</v>
      </c>
      <c r="I70" s="47">
        <v>191976</v>
      </c>
      <c r="J70" s="47">
        <v>0</v>
      </c>
      <c r="K70" s="47">
        <v>1720662</v>
      </c>
      <c r="L70" s="47">
        <v>0</v>
      </c>
      <c r="M70" s="47">
        <v>0</v>
      </c>
      <c r="N70" s="47">
        <f t="shared" si="11"/>
        <v>2251470</v>
      </c>
      <c r="O70" s="46">
        <f t="shared" si="14"/>
        <v>56.087638881969013</v>
      </c>
      <c r="P70" s="9"/>
    </row>
    <row r="71" spans="1:16">
      <c r="A71" s="12"/>
      <c r="B71" s="25">
        <v>362</v>
      </c>
      <c r="C71" s="20" t="s">
        <v>77</v>
      </c>
      <c r="D71" s="47">
        <v>259389</v>
      </c>
      <c r="E71" s="47">
        <v>0</v>
      </c>
      <c r="F71" s="47">
        <v>0</v>
      </c>
      <c r="G71" s="47">
        <v>0</v>
      </c>
      <c r="H71" s="47">
        <v>0</v>
      </c>
      <c r="I71" s="47">
        <v>825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260214</v>
      </c>
      <c r="O71" s="46">
        <f t="shared" si="14"/>
        <v>6.4823377011608789</v>
      </c>
      <c r="P71" s="9"/>
    </row>
    <row r="72" spans="1:16">
      <c r="A72" s="12"/>
      <c r="B72" s="25">
        <v>364</v>
      </c>
      <c r="C72" s="20" t="s">
        <v>78</v>
      </c>
      <c r="D72" s="47">
        <v>90610</v>
      </c>
      <c r="E72" s="47">
        <v>4800</v>
      </c>
      <c r="F72" s="47">
        <v>0</v>
      </c>
      <c r="G72" s="47">
        <v>0</v>
      </c>
      <c r="H72" s="47">
        <v>0</v>
      </c>
      <c r="I72" s="47">
        <v>34600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130010</v>
      </c>
      <c r="O72" s="46">
        <f t="shared" si="14"/>
        <v>3.2387524288774849</v>
      </c>
      <c r="P72" s="9"/>
    </row>
    <row r="73" spans="1:16">
      <c r="A73" s="12"/>
      <c r="B73" s="25">
        <v>366</v>
      </c>
      <c r="C73" s="20" t="s">
        <v>79</v>
      </c>
      <c r="D73" s="47">
        <v>9346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9346</v>
      </c>
      <c r="O73" s="46">
        <f t="shared" si="14"/>
        <v>0.23282347665786457</v>
      </c>
      <c r="P73" s="9"/>
    </row>
    <row r="74" spans="1:16">
      <c r="A74" s="12"/>
      <c r="B74" s="25">
        <v>368</v>
      </c>
      <c r="C74" s="20" t="s">
        <v>80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10952297</v>
      </c>
      <c r="L74" s="47">
        <v>0</v>
      </c>
      <c r="M74" s="47">
        <v>0</v>
      </c>
      <c r="N74" s="47">
        <f t="shared" si="11"/>
        <v>10952297</v>
      </c>
      <c r="O74" s="46">
        <f t="shared" si="14"/>
        <v>272.83884709282052</v>
      </c>
      <c r="P74" s="9"/>
    </row>
    <row r="75" spans="1:16">
      <c r="A75" s="12"/>
      <c r="B75" s="25">
        <v>369.9</v>
      </c>
      <c r="C75" s="20" t="s">
        <v>81</v>
      </c>
      <c r="D75" s="47">
        <v>6928161</v>
      </c>
      <c r="E75" s="47">
        <v>76132</v>
      </c>
      <c r="F75" s="47">
        <v>0</v>
      </c>
      <c r="G75" s="47">
        <v>11533</v>
      </c>
      <c r="H75" s="47">
        <v>0</v>
      </c>
      <c r="I75" s="47">
        <v>506533</v>
      </c>
      <c r="J75" s="47">
        <v>0</v>
      </c>
      <c r="K75" s="47">
        <v>975632</v>
      </c>
      <c r="L75" s="47">
        <v>0</v>
      </c>
      <c r="M75" s="47">
        <v>0</v>
      </c>
      <c r="N75" s="47">
        <f t="shared" si="11"/>
        <v>8497991</v>
      </c>
      <c r="O75" s="46">
        <f t="shared" si="14"/>
        <v>211.69824622589806</v>
      </c>
      <c r="P75" s="9"/>
    </row>
    <row r="76" spans="1:16" ht="15.6">
      <c r="A76" s="29" t="s">
        <v>59</v>
      </c>
      <c r="B76" s="30"/>
      <c r="C76" s="31"/>
      <c r="D76" s="32">
        <f t="shared" ref="D76:M76" si="15">SUM(D77:D81)</f>
        <v>7126951</v>
      </c>
      <c r="E76" s="32">
        <f t="shared" si="15"/>
        <v>5644615</v>
      </c>
      <c r="F76" s="32">
        <f t="shared" si="15"/>
        <v>719163</v>
      </c>
      <c r="G76" s="32">
        <f t="shared" si="15"/>
        <v>320000</v>
      </c>
      <c r="H76" s="32">
        <f t="shared" si="15"/>
        <v>0</v>
      </c>
      <c r="I76" s="32">
        <f t="shared" si="15"/>
        <v>4402119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1"/>
        <v>18212848</v>
      </c>
      <c r="O76" s="45">
        <f t="shared" si="14"/>
        <v>453.71052762692443</v>
      </c>
      <c r="P76" s="9"/>
    </row>
    <row r="77" spans="1:16">
      <c r="A77" s="12"/>
      <c r="B77" s="25">
        <v>381</v>
      </c>
      <c r="C77" s="20" t="s">
        <v>82</v>
      </c>
      <c r="D77" s="47">
        <v>1140951</v>
      </c>
      <c r="E77" s="47">
        <v>1644615</v>
      </c>
      <c r="F77" s="47">
        <v>719163</v>
      </c>
      <c r="G77" s="47">
        <v>320000</v>
      </c>
      <c r="H77" s="47">
        <v>0</v>
      </c>
      <c r="I77" s="47">
        <v>4910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3829639</v>
      </c>
      <c r="O77" s="46">
        <f t="shared" si="14"/>
        <v>95.402296846196009</v>
      </c>
      <c r="P77" s="9"/>
    </row>
    <row r="78" spans="1:16">
      <c r="A78" s="12"/>
      <c r="B78" s="25">
        <v>382</v>
      </c>
      <c r="C78" s="20" t="s">
        <v>95</v>
      </c>
      <c r="D78" s="47">
        <v>5198000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5198000</v>
      </c>
      <c r="O78" s="46">
        <f t="shared" si="14"/>
        <v>129.49030940162424</v>
      </c>
      <c r="P78" s="9"/>
    </row>
    <row r="79" spans="1:16">
      <c r="A79" s="12"/>
      <c r="B79" s="25">
        <v>383</v>
      </c>
      <c r="C79" s="20" t="s">
        <v>83</v>
      </c>
      <c r="D79" s="47">
        <v>788000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788000</v>
      </c>
      <c r="O79" s="46">
        <f t="shared" si="14"/>
        <v>19.630312391011909</v>
      </c>
      <c r="P79" s="9"/>
    </row>
    <row r="80" spans="1:16">
      <c r="A80" s="12"/>
      <c r="B80" s="25">
        <v>384</v>
      </c>
      <c r="C80" s="20" t="s">
        <v>84</v>
      </c>
      <c r="D80" s="47">
        <v>0</v>
      </c>
      <c r="E80" s="47">
        <v>4000000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4000000</v>
      </c>
      <c r="O80" s="46">
        <f t="shared" si="14"/>
        <v>99.646255791938614</v>
      </c>
      <c r="P80" s="9"/>
    </row>
    <row r="81" spans="1:119" ht="15.6" thickBot="1">
      <c r="A81" s="12"/>
      <c r="B81" s="25">
        <v>389.7</v>
      </c>
      <c r="C81" s="20" t="s">
        <v>85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4397209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4397209</v>
      </c>
      <c r="O81" s="46">
        <f t="shared" si="14"/>
        <v>109.54135319615365</v>
      </c>
      <c r="P81" s="9"/>
    </row>
    <row r="82" spans="1:119" ht="16.2" thickBot="1">
      <c r="A82" s="14" t="s">
        <v>69</v>
      </c>
      <c r="B82" s="23"/>
      <c r="C82" s="22"/>
      <c r="D82" s="15">
        <f t="shared" ref="D82:M82" si="16">SUM(D5,D20,D30,D52,D63,D69,D76)</f>
        <v>56341051</v>
      </c>
      <c r="E82" s="15">
        <f t="shared" si="16"/>
        <v>18483623</v>
      </c>
      <c r="F82" s="15">
        <f t="shared" si="16"/>
        <v>3410869</v>
      </c>
      <c r="G82" s="15">
        <f t="shared" si="16"/>
        <v>791403</v>
      </c>
      <c r="H82" s="15">
        <f t="shared" si="16"/>
        <v>0</v>
      </c>
      <c r="I82" s="15">
        <f t="shared" si="16"/>
        <v>40950311</v>
      </c>
      <c r="J82" s="15">
        <f t="shared" si="16"/>
        <v>0</v>
      </c>
      <c r="K82" s="15">
        <f t="shared" si="16"/>
        <v>13648591</v>
      </c>
      <c r="L82" s="15">
        <f t="shared" si="16"/>
        <v>0</v>
      </c>
      <c r="M82" s="15">
        <f t="shared" si="16"/>
        <v>0</v>
      </c>
      <c r="N82" s="15">
        <f t="shared" si="11"/>
        <v>133625848</v>
      </c>
      <c r="O82" s="38">
        <f t="shared" si="14"/>
        <v>3328.8288575556771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92</v>
      </c>
      <c r="M84" s="118"/>
      <c r="N84" s="118"/>
      <c r="O84" s="43">
        <v>40142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6" thickBot="1">
      <c r="A86" s="120" t="s">
        <v>103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A86:O86"/>
    <mergeCell ref="A85:O85"/>
    <mergeCell ref="L84:N8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25080914</v>
      </c>
      <c r="E5" s="27">
        <f t="shared" si="0"/>
        <v>1307355</v>
      </c>
      <c r="F5" s="27">
        <f t="shared" si="0"/>
        <v>2047684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28435953</v>
      </c>
      <c r="O5" s="33">
        <f t="shared" ref="O5:O36" si="1">(N5/O$82)</f>
        <v>695.61273514518462</v>
      </c>
      <c r="P5" s="6"/>
    </row>
    <row r="6" spans="1:133">
      <c r="A6" s="12"/>
      <c r="B6" s="25">
        <v>311</v>
      </c>
      <c r="C6" s="20" t="s">
        <v>3</v>
      </c>
      <c r="D6" s="47">
        <v>17620914</v>
      </c>
      <c r="E6" s="47">
        <v>0</v>
      </c>
      <c r="F6" s="47">
        <v>2047684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19668598</v>
      </c>
      <c r="O6" s="46">
        <f t="shared" si="1"/>
        <v>481.14185767753617</v>
      </c>
      <c r="P6" s="9"/>
    </row>
    <row r="7" spans="1:133">
      <c r="A7" s="12"/>
      <c r="B7" s="25">
        <v>312.41000000000003</v>
      </c>
      <c r="C7" s="20" t="s">
        <v>12</v>
      </c>
      <c r="D7" s="47">
        <v>584074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584074</v>
      </c>
      <c r="O7" s="46">
        <f t="shared" si="1"/>
        <v>14.287873969519802</v>
      </c>
      <c r="P7" s="9"/>
    </row>
    <row r="8" spans="1:133">
      <c r="A8" s="12"/>
      <c r="B8" s="25">
        <v>312.42</v>
      </c>
      <c r="C8" s="20" t="s">
        <v>11</v>
      </c>
      <c r="D8" s="47">
        <v>225964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225964</v>
      </c>
      <c r="O8" s="46">
        <f t="shared" si="1"/>
        <v>5.5276303236380535</v>
      </c>
      <c r="P8" s="9"/>
    </row>
    <row r="9" spans="1:133">
      <c r="A9" s="12"/>
      <c r="B9" s="25">
        <v>312.51</v>
      </c>
      <c r="C9" s="20" t="s">
        <v>93</v>
      </c>
      <c r="D9" s="47">
        <v>486244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486244</v>
      </c>
      <c r="O9" s="46">
        <f t="shared" si="1"/>
        <v>11.894713667164069</v>
      </c>
      <c r="P9" s="9"/>
    </row>
    <row r="10" spans="1:133">
      <c r="A10" s="12"/>
      <c r="B10" s="25">
        <v>312.52</v>
      </c>
      <c r="C10" s="20" t="s">
        <v>94</v>
      </c>
      <c r="D10" s="47">
        <v>273052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273052</v>
      </c>
      <c r="O10" s="46">
        <f t="shared" si="1"/>
        <v>6.679517600724088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1307355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1307355</v>
      </c>
      <c r="O11" s="46">
        <f t="shared" si="1"/>
        <v>31.981090535482767</v>
      </c>
      <c r="P11" s="9"/>
    </row>
    <row r="12" spans="1:133">
      <c r="A12" s="12"/>
      <c r="B12" s="25">
        <v>314.10000000000002</v>
      </c>
      <c r="C12" s="20" t="s">
        <v>14</v>
      </c>
      <c r="D12" s="47">
        <v>1940915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1940915</v>
      </c>
      <c r="O12" s="46">
        <f t="shared" si="1"/>
        <v>47.479512708236506</v>
      </c>
      <c r="P12" s="9"/>
    </row>
    <row r="13" spans="1:133">
      <c r="A13" s="12"/>
      <c r="B13" s="25">
        <v>314.3</v>
      </c>
      <c r="C13" s="20" t="s">
        <v>15</v>
      </c>
      <c r="D13" s="47">
        <v>428767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428767</v>
      </c>
      <c r="O13" s="46">
        <f t="shared" si="1"/>
        <v>10.488686122458965</v>
      </c>
      <c r="P13" s="9"/>
    </row>
    <row r="14" spans="1:133">
      <c r="A14" s="12"/>
      <c r="B14" s="25">
        <v>314.39999999999998</v>
      </c>
      <c r="C14" s="20" t="s">
        <v>16</v>
      </c>
      <c r="D14" s="47">
        <v>60628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60628</v>
      </c>
      <c r="O14" s="46">
        <f t="shared" si="1"/>
        <v>1.4831086866117078</v>
      </c>
      <c r="P14" s="9"/>
    </row>
    <row r="15" spans="1:133">
      <c r="A15" s="12"/>
      <c r="B15" s="25">
        <v>314.7</v>
      </c>
      <c r="C15" s="20" t="s">
        <v>17</v>
      </c>
      <c r="D15" s="47">
        <v>2392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2392</v>
      </c>
      <c r="O15" s="46">
        <f t="shared" si="1"/>
        <v>5.8514151520340514E-2</v>
      </c>
      <c r="P15" s="9"/>
    </row>
    <row r="16" spans="1:133">
      <c r="A16" s="12"/>
      <c r="B16" s="25">
        <v>314.8</v>
      </c>
      <c r="C16" s="20" t="s">
        <v>18</v>
      </c>
      <c r="D16" s="47">
        <v>19255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19255</v>
      </c>
      <c r="O16" s="46">
        <f t="shared" si="1"/>
        <v>0.47102424227598522</v>
      </c>
      <c r="P16" s="9"/>
    </row>
    <row r="17" spans="1:16">
      <c r="A17" s="12"/>
      <c r="B17" s="25">
        <v>315</v>
      </c>
      <c r="C17" s="20" t="s">
        <v>19</v>
      </c>
      <c r="D17" s="47">
        <v>2431020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2431020</v>
      </c>
      <c r="O17" s="46">
        <f t="shared" si="1"/>
        <v>59.468675848235037</v>
      </c>
      <c r="P17" s="9"/>
    </row>
    <row r="18" spans="1:16">
      <c r="A18" s="12"/>
      <c r="B18" s="25">
        <v>316</v>
      </c>
      <c r="C18" s="20" t="s">
        <v>20</v>
      </c>
      <c r="D18" s="47">
        <v>960950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960950</v>
      </c>
      <c r="O18" s="46">
        <f t="shared" si="1"/>
        <v>23.507179725531447</v>
      </c>
      <c r="P18" s="9"/>
    </row>
    <row r="19" spans="1:16">
      <c r="A19" s="12"/>
      <c r="B19" s="25">
        <v>319</v>
      </c>
      <c r="C19" s="20" t="s">
        <v>21</v>
      </c>
      <c r="D19" s="47">
        <v>46739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46739</v>
      </c>
      <c r="O19" s="46">
        <f t="shared" si="1"/>
        <v>1.1433498862496636</v>
      </c>
      <c r="P19" s="9"/>
    </row>
    <row r="20" spans="1:16" ht="15.6">
      <c r="A20" s="29" t="s">
        <v>122</v>
      </c>
      <c r="B20" s="30"/>
      <c r="C20" s="31"/>
      <c r="D20" s="32">
        <f t="shared" ref="D20:M20" si="3">SUM(D21:D25)</f>
        <v>3027473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0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 t="shared" ref="N20:N26" si="4">SUM(D20:M20)</f>
        <v>3027473</v>
      </c>
      <c r="O20" s="45">
        <f t="shared" si="1"/>
        <v>74.059370336847763</v>
      </c>
      <c r="P20" s="10"/>
    </row>
    <row r="21" spans="1:16">
      <c r="A21" s="12"/>
      <c r="B21" s="25">
        <v>322</v>
      </c>
      <c r="C21" s="20" t="s">
        <v>0</v>
      </c>
      <c r="D21" s="47">
        <v>1103930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1103930</v>
      </c>
      <c r="O21" s="46">
        <f t="shared" si="1"/>
        <v>27.004819100271533</v>
      </c>
      <c r="P21" s="9"/>
    </row>
    <row r="22" spans="1:16">
      <c r="A22" s="12"/>
      <c r="B22" s="25">
        <v>323.10000000000002</v>
      </c>
      <c r="C22" s="20" t="s">
        <v>23</v>
      </c>
      <c r="D22" s="47">
        <v>1823667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1823667</v>
      </c>
      <c r="O22" s="46">
        <f t="shared" si="1"/>
        <v>44.611340786222755</v>
      </c>
      <c r="P22" s="9"/>
    </row>
    <row r="23" spans="1:16">
      <c r="A23" s="12"/>
      <c r="B23" s="25">
        <v>323.39999999999998</v>
      </c>
      <c r="C23" s="20" t="s">
        <v>24</v>
      </c>
      <c r="D23" s="47">
        <v>72796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72796</v>
      </c>
      <c r="O23" s="46">
        <f t="shared" si="1"/>
        <v>1.7807676313021357</v>
      </c>
      <c r="P23" s="9"/>
    </row>
    <row r="24" spans="1:16">
      <c r="A24" s="12"/>
      <c r="B24" s="25">
        <v>323.89999999999998</v>
      </c>
      <c r="C24" s="20" t="s">
        <v>25</v>
      </c>
      <c r="D24" s="47">
        <v>9150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9150</v>
      </c>
      <c r="O24" s="46">
        <f t="shared" si="1"/>
        <v>0.22383130702805842</v>
      </c>
      <c r="P24" s="9"/>
    </row>
    <row r="25" spans="1:16">
      <c r="A25" s="12"/>
      <c r="B25" s="25">
        <v>329</v>
      </c>
      <c r="C25" s="20" t="s">
        <v>123</v>
      </c>
      <c r="D25" s="47">
        <v>17930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17930</v>
      </c>
      <c r="O25" s="46">
        <f t="shared" si="1"/>
        <v>0.43861151202328824</v>
      </c>
      <c r="P25" s="9"/>
    </row>
    <row r="26" spans="1:16" ht="15.6">
      <c r="A26" s="29" t="s">
        <v>32</v>
      </c>
      <c r="B26" s="30"/>
      <c r="C26" s="31"/>
      <c r="D26" s="32">
        <f t="shared" ref="D26:M26" si="5">SUM(D27:D45)</f>
        <v>3571196</v>
      </c>
      <c r="E26" s="32">
        <f t="shared" si="5"/>
        <v>3163839</v>
      </c>
      <c r="F26" s="32">
        <f t="shared" si="5"/>
        <v>642052</v>
      </c>
      <c r="G26" s="32">
        <f t="shared" si="5"/>
        <v>511064</v>
      </c>
      <c r="H26" s="32">
        <f t="shared" si="5"/>
        <v>0</v>
      </c>
      <c r="I26" s="32">
        <f t="shared" si="5"/>
        <v>1400548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 t="shared" si="4"/>
        <v>9288699</v>
      </c>
      <c r="O26" s="45">
        <f t="shared" si="1"/>
        <v>227.22422270603488</v>
      </c>
      <c r="P26" s="10"/>
    </row>
    <row r="27" spans="1:16">
      <c r="A27" s="12"/>
      <c r="B27" s="25">
        <v>331.2</v>
      </c>
      <c r="C27" s="20" t="s">
        <v>31</v>
      </c>
      <c r="D27" s="47">
        <v>0</v>
      </c>
      <c r="E27" s="47">
        <v>619800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8" si="6">SUM(D27:M27)</f>
        <v>619800</v>
      </c>
      <c r="O27" s="46">
        <f t="shared" si="1"/>
        <v>15.161819026884219</v>
      </c>
      <c r="P27" s="9"/>
    </row>
    <row r="28" spans="1:16">
      <c r="A28" s="12"/>
      <c r="B28" s="25">
        <v>331.35</v>
      </c>
      <c r="C28" s="20" t="s">
        <v>36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579948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579948</v>
      </c>
      <c r="O28" s="46">
        <f t="shared" si="1"/>
        <v>14.1869419506348</v>
      </c>
      <c r="P28" s="9"/>
    </row>
    <row r="29" spans="1:16">
      <c r="A29" s="12"/>
      <c r="B29" s="25">
        <v>331.5</v>
      </c>
      <c r="C29" s="20" t="s">
        <v>33</v>
      </c>
      <c r="D29" s="47">
        <v>82837</v>
      </c>
      <c r="E29" s="47">
        <v>19409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102246</v>
      </c>
      <c r="O29" s="46">
        <f t="shared" si="1"/>
        <v>2.5011864282394383</v>
      </c>
      <c r="P29" s="9"/>
    </row>
    <row r="30" spans="1:16">
      <c r="A30" s="12"/>
      <c r="B30" s="25">
        <v>334.2</v>
      </c>
      <c r="C30" s="20" t="s">
        <v>35</v>
      </c>
      <c r="D30" s="47">
        <v>0</v>
      </c>
      <c r="E30" s="47">
        <v>106140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106140</v>
      </c>
      <c r="O30" s="46">
        <f t="shared" si="1"/>
        <v>2.5964431615254777</v>
      </c>
      <c r="P30" s="9"/>
    </row>
    <row r="31" spans="1:16">
      <c r="A31" s="12"/>
      <c r="B31" s="25">
        <v>334.35</v>
      </c>
      <c r="C31" s="20" t="s">
        <v>124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795200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795200</v>
      </c>
      <c r="O31" s="46">
        <f t="shared" si="1"/>
        <v>19.452530639203502</v>
      </c>
      <c r="P31" s="9"/>
    </row>
    <row r="32" spans="1:16">
      <c r="A32" s="12"/>
      <c r="B32" s="25">
        <v>334.49</v>
      </c>
      <c r="C32" s="20" t="s">
        <v>39</v>
      </c>
      <c r="D32" s="47">
        <v>0</v>
      </c>
      <c r="E32" s="47">
        <v>1094272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1094272</v>
      </c>
      <c r="O32" s="46">
        <f t="shared" si="1"/>
        <v>26.768560874776782</v>
      </c>
      <c r="P32" s="9"/>
    </row>
    <row r="33" spans="1:16">
      <c r="A33" s="12"/>
      <c r="B33" s="25">
        <v>334.7</v>
      </c>
      <c r="C33" s="20" t="s">
        <v>41</v>
      </c>
      <c r="D33" s="47">
        <v>0</v>
      </c>
      <c r="E33" s="47">
        <v>75920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75920</v>
      </c>
      <c r="O33" s="46">
        <f t="shared" si="1"/>
        <v>1.8571882873847207</v>
      </c>
      <c r="P33" s="9"/>
    </row>
    <row r="34" spans="1:16">
      <c r="A34" s="12"/>
      <c r="B34" s="25">
        <v>335.12</v>
      </c>
      <c r="C34" s="20" t="s">
        <v>42</v>
      </c>
      <c r="D34" s="47">
        <v>689240</v>
      </c>
      <c r="E34" s="47">
        <v>0</v>
      </c>
      <c r="F34" s="47">
        <v>642052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1331292</v>
      </c>
      <c r="O34" s="46">
        <f t="shared" si="1"/>
        <v>32.566647912130925</v>
      </c>
      <c r="P34" s="9"/>
    </row>
    <row r="35" spans="1:16">
      <c r="A35" s="12"/>
      <c r="B35" s="25">
        <v>335.14</v>
      </c>
      <c r="C35" s="20" t="s">
        <v>43</v>
      </c>
      <c r="D35" s="47">
        <v>421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421</v>
      </c>
      <c r="O35" s="46">
        <f t="shared" si="1"/>
        <v>1.0298686367083344E-2</v>
      </c>
      <c r="P35" s="9"/>
    </row>
    <row r="36" spans="1:16">
      <c r="A36" s="12"/>
      <c r="B36" s="25">
        <v>335.15</v>
      </c>
      <c r="C36" s="20" t="s">
        <v>44</v>
      </c>
      <c r="D36" s="47">
        <v>28227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28227</v>
      </c>
      <c r="O36" s="46">
        <f t="shared" si="1"/>
        <v>0.69050123535311525</v>
      </c>
      <c r="P36" s="9"/>
    </row>
    <row r="37" spans="1:16">
      <c r="A37" s="12"/>
      <c r="B37" s="25">
        <v>335.18</v>
      </c>
      <c r="C37" s="20" t="s">
        <v>45</v>
      </c>
      <c r="D37" s="47">
        <v>2585959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2585959</v>
      </c>
      <c r="O37" s="46">
        <f t="shared" ref="O37:O68" si="7">(N37/O$82)</f>
        <v>63.2588615181389</v>
      </c>
      <c r="P37" s="9"/>
    </row>
    <row r="38" spans="1:16">
      <c r="A38" s="12"/>
      <c r="B38" s="25">
        <v>335.49</v>
      </c>
      <c r="C38" s="20" t="s">
        <v>46</v>
      </c>
      <c r="D38" s="47">
        <v>43372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43372</v>
      </c>
      <c r="O38" s="46">
        <f t="shared" si="7"/>
        <v>1.0609848577509235</v>
      </c>
      <c r="P38" s="9"/>
    </row>
    <row r="39" spans="1:16">
      <c r="A39" s="12"/>
      <c r="B39" s="25">
        <v>337.2</v>
      </c>
      <c r="C39" s="20" t="s">
        <v>47</v>
      </c>
      <c r="D39" s="47">
        <v>8854</v>
      </c>
      <c r="E39" s="47">
        <v>57356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ref="N39:N45" si="8">SUM(D39:M39)</f>
        <v>66210</v>
      </c>
      <c r="O39" s="46">
        <f t="shared" si="7"/>
        <v>1.6196580151177866</v>
      </c>
      <c r="P39" s="9"/>
    </row>
    <row r="40" spans="1:16">
      <c r="A40" s="12"/>
      <c r="B40" s="25">
        <v>337.4</v>
      </c>
      <c r="C40" s="20" t="s">
        <v>125</v>
      </c>
      <c r="D40" s="47">
        <v>0</v>
      </c>
      <c r="E40" s="47">
        <v>24652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8"/>
        <v>24652</v>
      </c>
      <c r="O40" s="46">
        <f t="shared" si="7"/>
        <v>0.60304801976564981</v>
      </c>
      <c r="P40" s="9"/>
    </row>
    <row r="41" spans="1:16">
      <c r="A41" s="12"/>
      <c r="B41" s="25">
        <v>337.5</v>
      </c>
      <c r="C41" s="20" t="s">
        <v>48</v>
      </c>
      <c r="D41" s="47">
        <v>0</v>
      </c>
      <c r="E41" s="47">
        <v>755920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755920</v>
      </c>
      <c r="O41" s="46">
        <f t="shared" si="7"/>
        <v>18.491646077448078</v>
      </c>
      <c r="P41" s="9"/>
    </row>
    <row r="42" spans="1:16">
      <c r="A42" s="12"/>
      <c r="B42" s="25">
        <v>337.7</v>
      </c>
      <c r="C42" s="20" t="s">
        <v>49</v>
      </c>
      <c r="D42" s="47">
        <v>0</v>
      </c>
      <c r="E42" s="47">
        <v>12314</v>
      </c>
      <c r="F42" s="47">
        <v>0</v>
      </c>
      <c r="G42" s="47">
        <v>511064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523378</v>
      </c>
      <c r="O42" s="46">
        <f t="shared" si="7"/>
        <v>12.803101837129088</v>
      </c>
      <c r="P42" s="9"/>
    </row>
    <row r="43" spans="1:16">
      <c r="A43" s="12"/>
      <c r="B43" s="25">
        <v>337.9</v>
      </c>
      <c r="C43" s="20" t="s">
        <v>50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25400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25400</v>
      </c>
      <c r="O43" s="46">
        <f t="shared" si="7"/>
        <v>0.6213459233347195</v>
      </c>
      <c r="P43" s="9"/>
    </row>
    <row r="44" spans="1:16">
      <c r="A44" s="12"/>
      <c r="B44" s="25">
        <v>338</v>
      </c>
      <c r="C44" s="20" t="s">
        <v>51</v>
      </c>
      <c r="D44" s="47">
        <v>132286</v>
      </c>
      <c r="E44" s="47">
        <v>10759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143045</v>
      </c>
      <c r="O44" s="46">
        <f t="shared" si="7"/>
        <v>3.4992294332053131</v>
      </c>
      <c r="P44" s="9"/>
    </row>
    <row r="45" spans="1:16">
      <c r="A45" s="12"/>
      <c r="B45" s="25">
        <v>339</v>
      </c>
      <c r="C45" s="20" t="s">
        <v>52</v>
      </c>
      <c r="D45" s="47">
        <v>0</v>
      </c>
      <c r="E45" s="47">
        <v>387297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387297</v>
      </c>
      <c r="O45" s="46">
        <f t="shared" si="7"/>
        <v>9.4742288216443651</v>
      </c>
      <c r="P45" s="9"/>
    </row>
    <row r="46" spans="1:16" ht="15.6">
      <c r="A46" s="29" t="s">
        <v>57</v>
      </c>
      <c r="B46" s="30"/>
      <c r="C46" s="31"/>
      <c r="D46" s="32">
        <f t="shared" ref="D46:M46" si="9">SUM(D47:D56)</f>
        <v>10912674</v>
      </c>
      <c r="E46" s="32">
        <f t="shared" si="9"/>
        <v>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30620280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41532954</v>
      </c>
      <c r="O46" s="45">
        <f t="shared" si="7"/>
        <v>1015.997309131828</v>
      </c>
      <c r="P46" s="10"/>
    </row>
    <row r="47" spans="1:16">
      <c r="A47" s="12"/>
      <c r="B47" s="25">
        <v>341.9</v>
      </c>
      <c r="C47" s="20" t="s">
        <v>61</v>
      </c>
      <c r="D47" s="47">
        <v>1261485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0" si="10">SUM(D47:M47)</f>
        <v>1261485</v>
      </c>
      <c r="O47" s="46">
        <f t="shared" si="7"/>
        <v>30.858998507791288</v>
      </c>
      <c r="P47" s="9"/>
    </row>
    <row r="48" spans="1:16">
      <c r="A48" s="12"/>
      <c r="B48" s="25">
        <v>342.1</v>
      </c>
      <c r="C48" s="20" t="s">
        <v>62</v>
      </c>
      <c r="D48" s="47">
        <v>258288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258288</v>
      </c>
      <c r="O48" s="46">
        <f t="shared" si="7"/>
        <v>6.3183541671763006</v>
      </c>
      <c r="P48" s="9"/>
    </row>
    <row r="49" spans="1:16">
      <c r="A49" s="12"/>
      <c r="B49" s="25">
        <v>342.9</v>
      </c>
      <c r="C49" s="20" t="s">
        <v>63</v>
      </c>
      <c r="D49" s="47">
        <v>625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625</v>
      </c>
      <c r="O49" s="46">
        <f t="shared" si="7"/>
        <v>1.5289023704102352E-2</v>
      </c>
      <c r="P49" s="9"/>
    </row>
    <row r="50" spans="1:16">
      <c r="A50" s="12"/>
      <c r="B50" s="25">
        <v>343.3</v>
      </c>
      <c r="C50" s="20" t="s">
        <v>64</v>
      </c>
      <c r="D50" s="47">
        <v>123327</v>
      </c>
      <c r="E50" s="47">
        <v>0</v>
      </c>
      <c r="F50" s="47">
        <v>0</v>
      </c>
      <c r="G50" s="47">
        <v>0</v>
      </c>
      <c r="H50" s="47">
        <v>0</v>
      </c>
      <c r="I50" s="47">
        <v>23476790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23600117</v>
      </c>
      <c r="O50" s="46">
        <f t="shared" si="7"/>
        <v>577.31639717214216</v>
      </c>
      <c r="P50" s="9"/>
    </row>
    <row r="51" spans="1:16">
      <c r="A51" s="12"/>
      <c r="B51" s="25">
        <v>343.4</v>
      </c>
      <c r="C51" s="20" t="s">
        <v>65</v>
      </c>
      <c r="D51" s="47">
        <v>8646711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8646711</v>
      </c>
      <c r="O51" s="46">
        <f t="shared" si="7"/>
        <v>211.51963110643607</v>
      </c>
      <c r="P51" s="9"/>
    </row>
    <row r="52" spans="1:16">
      <c r="A52" s="12"/>
      <c r="B52" s="25">
        <v>343.5</v>
      </c>
      <c r="C52" s="20" t="s">
        <v>66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5864550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5864550</v>
      </c>
      <c r="O52" s="46">
        <f t="shared" si="7"/>
        <v>143.46119034222951</v>
      </c>
      <c r="P52" s="9"/>
    </row>
    <row r="53" spans="1:16">
      <c r="A53" s="12"/>
      <c r="B53" s="25">
        <v>343.9</v>
      </c>
      <c r="C53" s="20" t="s">
        <v>67</v>
      </c>
      <c r="D53" s="47">
        <v>27563</v>
      </c>
      <c r="E53" s="47">
        <v>0</v>
      </c>
      <c r="F53" s="47">
        <v>0</v>
      </c>
      <c r="G53" s="47">
        <v>0</v>
      </c>
      <c r="H53" s="47">
        <v>0</v>
      </c>
      <c r="I53" s="47">
        <v>1278940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1306503</v>
      </c>
      <c r="O53" s="46">
        <f t="shared" si="7"/>
        <v>31.960248538369335</v>
      </c>
      <c r="P53" s="9"/>
    </row>
    <row r="54" spans="1:16">
      <c r="A54" s="12"/>
      <c r="B54" s="25">
        <v>347.2</v>
      </c>
      <c r="C54" s="20" t="s">
        <v>68</v>
      </c>
      <c r="D54" s="47">
        <v>568835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568835</v>
      </c>
      <c r="O54" s="46">
        <f t="shared" si="7"/>
        <v>13.915090877956898</v>
      </c>
      <c r="P54" s="9"/>
    </row>
    <row r="55" spans="1:16">
      <c r="A55" s="12"/>
      <c r="B55" s="25">
        <v>347.3</v>
      </c>
      <c r="C55" s="20" t="s">
        <v>100</v>
      </c>
      <c r="D55" s="47">
        <v>25000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25000</v>
      </c>
      <c r="O55" s="46">
        <f t="shared" si="7"/>
        <v>0.61156094816409401</v>
      </c>
      <c r="P55" s="9"/>
    </row>
    <row r="56" spans="1:16">
      <c r="A56" s="12"/>
      <c r="B56" s="25">
        <v>349</v>
      </c>
      <c r="C56" s="20" t="s">
        <v>1</v>
      </c>
      <c r="D56" s="47">
        <v>840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840</v>
      </c>
      <c r="O56" s="46">
        <f t="shared" si="7"/>
        <v>2.054844785831356E-2</v>
      </c>
      <c r="P56" s="9"/>
    </row>
    <row r="57" spans="1:16" ht="15.6">
      <c r="A57" s="29" t="s">
        <v>58</v>
      </c>
      <c r="B57" s="30"/>
      <c r="C57" s="31"/>
      <c r="D57" s="32">
        <f t="shared" ref="D57:M57" si="11">SUM(D58:D62)</f>
        <v>566918</v>
      </c>
      <c r="E57" s="32">
        <f t="shared" si="11"/>
        <v>1021918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si="10"/>
        <v>1588836</v>
      </c>
      <c r="O57" s="45">
        <f t="shared" si="7"/>
        <v>38.866802025489861</v>
      </c>
      <c r="P57" s="10"/>
    </row>
    <row r="58" spans="1:16">
      <c r="A58" s="13"/>
      <c r="B58" s="39">
        <v>351.1</v>
      </c>
      <c r="C58" s="21" t="s">
        <v>71</v>
      </c>
      <c r="D58" s="47">
        <v>349393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349393</v>
      </c>
      <c r="O58" s="46">
        <f t="shared" si="7"/>
        <v>8.547004574475892</v>
      </c>
      <c r="P58" s="9"/>
    </row>
    <row r="59" spans="1:16">
      <c r="A59" s="13"/>
      <c r="B59" s="39">
        <v>351.2</v>
      </c>
      <c r="C59" s="21" t="s">
        <v>72</v>
      </c>
      <c r="D59" s="47">
        <v>0</v>
      </c>
      <c r="E59" s="47">
        <v>1009318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1009318</v>
      </c>
      <c r="O59" s="46">
        <f t="shared" si="7"/>
        <v>24.690378923163482</v>
      </c>
      <c r="P59" s="9"/>
    </row>
    <row r="60" spans="1:16">
      <c r="A60" s="13"/>
      <c r="B60" s="39">
        <v>352</v>
      </c>
      <c r="C60" s="21" t="s">
        <v>73</v>
      </c>
      <c r="D60" s="47">
        <v>29867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29867</v>
      </c>
      <c r="O60" s="46">
        <f t="shared" si="7"/>
        <v>0.73061963355267989</v>
      </c>
      <c r="P60" s="9"/>
    </row>
    <row r="61" spans="1:16">
      <c r="A61" s="13"/>
      <c r="B61" s="39">
        <v>354</v>
      </c>
      <c r="C61" s="21" t="s">
        <v>74</v>
      </c>
      <c r="D61" s="47">
        <v>183878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>SUM(D61:M61)</f>
        <v>183878</v>
      </c>
      <c r="O61" s="46">
        <f t="shared" si="7"/>
        <v>4.4981041610606916</v>
      </c>
      <c r="P61" s="9"/>
    </row>
    <row r="62" spans="1:16">
      <c r="A62" s="13"/>
      <c r="B62" s="39">
        <v>359</v>
      </c>
      <c r="C62" s="21" t="s">
        <v>75</v>
      </c>
      <c r="D62" s="47">
        <v>3780</v>
      </c>
      <c r="E62" s="47">
        <v>12600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>SUM(D62:M62)</f>
        <v>16380</v>
      </c>
      <c r="O62" s="46">
        <f t="shared" si="7"/>
        <v>0.40069473323711441</v>
      </c>
      <c r="P62" s="9"/>
    </row>
    <row r="63" spans="1:16" ht="15.6">
      <c r="A63" s="29" t="s">
        <v>4</v>
      </c>
      <c r="B63" s="30"/>
      <c r="C63" s="31"/>
      <c r="D63" s="32">
        <f t="shared" ref="D63:M63" si="12">SUM(D64:D74)</f>
        <v>6154991</v>
      </c>
      <c r="E63" s="32">
        <f t="shared" si="12"/>
        <v>159607</v>
      </c>
      <c r="F63" s="32">
        <f t="shared" si="12"/>
        <v>11162</v>
      </c>
      <c r="G63" s="32">
        <f t="shared" si="12"/>
        <v>7157</v>
      </c>
      <c r="H63" s="32">
        <f t="shared" si="12"/>
        <v>0</v>
      </c>
      <c r="I63" s="32">
        <f t="shared" si="12"/>
        <v>1341939</v>
      </c>
      <c r="J63" s="32">
        <f t="shared" si="12"/>
        <v>0</v>
      </c>
      <c r="K63" s="32">
        <f t="shared" si="12"/>
        <v>-7256524</v>
      </c>
      <c r="L63" s="32">
        <f t="shared" si="12"/>
        <v>0</v>
      </c>
      <c r="M63" s="32">
        <f t="shared" si="12"/>
        <v>0</v>
      </c>
      <c r="N63" s="32">
        <f>SUM(D63:M63)</f>
        <v>418332</v>
      </c>
      <c r="O63" s="45">
        <f t="shared" si="7"/>
        <v>10.233420582695272</v>
      </c>
      <c r="P63" s="10"/>
    </row>
    <row r="64" spans="1:16">
      <c r="A64" s="12"/>
      <c r="B64" s="25">
        <v>361.1</v>
      </c>
      <c r="C64" s="20" t="s">
        <v>76</v>
      </c>
      <c r="D64" s="47">
        <v>98247</v>
      </c>
      <c r="E64" s="47">
        <v>56604</v>
      </c>
      <c r="F64" s="47">
        <v>11162</v>
      </c>
      <c r="G64" s="47">
        <v>7076</v>
      </c>
      <c r="H64" s="47">
        <v>0</v>
      </c>
      <c r="I64" s="47">
        <v>136138</v>
      </c>
      <c r="J64" s="47">
        <v>0</v>
      </c>
      <c r="K64" s="47">
        <v>5397253</v>
      </c>
      <c r="L64" s="47">
        <v>0</v>
      </c>
      <c r="M64" s="47">
        <v>0</v>
      </c>
      <c r="N64" s="47">
        <f>SUM(D64:M64)</f>
        <v>5706480</v>
      </c>
      <c r="O64" s="46">
        <f t="shared" si="7"/>
        <v>139.59441277917756</v>
      </c>
      <c r="P64" s="9"/>
    </row>
    <row r="65" spans="1:119">
      <c r="A65" s="12"/>
      <c r="B65" s="25">
        <v>361.4</v>
      </c>
      <c r="C65" s="20" t="s">
        <v>126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-23333982</v>
      </c>
      <c r="L65" s="47">
        <v>0</v>
      </c>
      <c r="M65" s="47">
        <v>0</v>
      </c>
      <c r="N65" s="47">
        <f t="shared" ref="N65:N74" si="13">SUM(D65:M65)</f>
        <v>-23333982</v>
      </c>
      <c r="O65" s="46">
        <f t="shared" si="7"/>
        <v>-570.80608625455613</v>
      </c>
      <c r="P65" s="9"/>
    </row>
    <row r="66" spans="1:119">
      <c r="A66" s="12"/>
      <c r="B66" s="25">
        <v>362</v>
      </c>
      <c r="C66" s="20" t="s">
        <v>77</v>
      </c>
      <c r="D66" s="47">
        <v>184777</v>
      </c>
      <c r="E66" s="47">
        <v>0</v>
      </c>
      <c r="F66" s="47">
        <v>0</v>
      </c>
      <c r="G66" s="47">
        <v>0</v>
      </c>
      <c r="H66" s="47">
        <v>0</v>
      </c>
      <c r="I66" s="47">
        <v>15280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3"/>
        <v>200057</v>
      </c>
      <c r="O66" s="46">
        <f t="shared" si="7"/>
        <v>4.8938819442745665</v>
      </c>
      <c r="P66" s="9"/>
    </row>
    <row r="67" spans="1:119">
      <c r="A67" s="12"/>
      <c r="B67" s="25">
        <v>363.22</v>
      </c>
      <c r="C67" s="20" t="s">
        <v>127</v>
      </c>
      <c r="D67" s="47">
        <v>21256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21256</v>
      </c>
      <c r="O67" s="46">
        <f t="shared" si="7"/>
        <v>0.51997358056703935</v>
      </c>
      <c r="P67" s="9"/>
    </row>
    <row r="68" spans="1:119">
      <c r="A68" s="12"/>
      <c r="B68" s="25">
        <v>363.23</v>
      </c>
      <c r="C68" s="20" t="s">
        <v>128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628330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628330</v>
      </c>
      <c r="O68" s="46">
        <f t="shared" si="7"/>
        <v>15.370483622397808</v>
      </c>
      <c r="P68" s="9"/>
    </row>
    <row r="69" spans="1:119">
      <c r="A69" s="12"/>
      <c r="B69" s="25">
        <v>363.27</v>
      </c>
      <c r="C69" s="20" t="s">
        <v>129</v>
      </c>
      <c r="D69" s="47">
        <v>164897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164897</v>
      </c>
      <c r="O69" s="46">
        <f t="shared" ref="O69:O80" si="14">(N69/O$82)</f>
        <v>4.0337826267765848</v>
      </c>
      <c r="P69" s="9"/>
    </row>
    <row r="70" spans="1:119">
      <c r="A70" s="12"/>
      <c r="B70" s="25">
        <v>363.29</v>
      </c>
      <c r="C70" s="20" t="s">
        <v>130</v>
      </c>
      <c r="D70" s="47">
        <v>9307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9307</v>
      </c>
      <c r="O70" s="46">
        <f t="shared" si="14"/>
        <v>0.22767190978252894</v>
      </c>
      <c r="P70" s="9"/>
    </row>
    <row r="71" spans="1:119">
      <c r="A71" s="12"/>
      <c r="B71" s="25">
        <v>364</v>
      </c>
      <c r="C71" s="20" t="s">
        <v>78</v>
      </c>
      <c r="D71" s="47">
        <v>59505</v>
      </c>
      <c r="E71" s="47">
        <v>106</v>
      </c>
      <c r="F71" s="47">
        <v>0</v>
      </c>
      <c r="G71" s="47">
        <v>0</v>
      </c>
      <c r="H71" s="47">
        <v>0</v>
      </c>
      <c r="I71" s="47">
        <v>-13727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45884</v>
      </c>
      <c r="O71" s="46">
        <f t="shared" si="14"/>
        <v>1.1224345018224515</v>
      </c>
      <c r="P71" s="9"/>
    </row>
    <row r="72" spans="1:119">
      <c r="A72" s="12"/>
      <c r="B72" s="25">
        <v>366</v>
      </c>
      <c r="C72" s="20" t="s">
        <v>79</v>
      </c>
      <c r="D72" s="47">
        <v>13010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3"/>
        <v>13010</v>
      </c>
      <c r="O72" s="46">
        <f t="shared" si="14"/>
        <v>0.31825631742459454</v>
      </c>
      <c r="P72" s="9"/>
    </row>
    <row r="73" spans="1:119">
      <c r="A73" s="12"/>
      <c r="B73" s="25">
        <v>368</v>
      </c>
      <c r="C73" s="20" t="s">
        <v>80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10680205</v>
      </c>
      <c r="L73" s="47">
        <v>0</v>
      </c>
      <c r="M73" s="47">
        <v>0</v>
      </c>
      <c r="N73" s="47">
        <f t="shared" si="13"/>
        <v>10680205</v>
      </c>
      <c r="O73" s="46">
        <f t="shared" si="14"/>
        <v>261.26385185547593</v>
      </c>
      <c r="P73" s="9"/>
    </row>
    <row r="74" spans="1:119">
      <c r="A74" s="12"/>
      <c r="B74" s="25">
        <v>369.9</v>
      </c>
      <c r="C74" s="20" t="s">
        <v>81</v>
      </c>
      <c r="D74" s="47">
        <v>5603992</v>
      </c>
      <c r="E74" s="47">
        <v>102897</v>
      </c>
      <c r="F74" s="47">
        <v>0</v>
      </c>
      <c r="G74" s="47">
        <v>81</v>
      </c>
      <c r="H74" s="47">
        <v>0</v>
      </c>
      <c r="I74" s="47">
        <v>575918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6282888</v>
      </c>
      <c r="O74" s="46">
        <f t="shared" si="14"/>
        <v>153.69475769955233</v>
      </c>
      <c r="P74" s="9"/>
    </row>
    <row r="75" spans="1:119" ht="15.6">
      <c r="A75" s="29" t="s">
        <v>59</v>
      </c>
      <c r="B75" s="30"/>
      <c r="C75" s="31"/>
      <c r="D75" s="32">
        <f t="shared" ref="D75:M75" si="15">SUM(D76:D79)</f>
        <v>5642107</v>
      </c>
      <c r="E75" s="32">
        <f t="shared" si="15"/>
        <v>5224072</v>
      </c>
      <c r="F75" s="32">
        <f t="shared" si="15"/>
        <v>970889</v>
      </c>
      <c r="G75" s="32">
        <f t="shared" si="15"/>
        <v>320000</v>
      </c>
      <c r="H75" s="32">
        <f t="shared" si="15"/>
        <v>0</v>
      </c>
      <c r="I75" s="32">
        <f t="shared" si="15"/>
        <v>810968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ref="N75:N80" si="16">SUM(D75:M75)</f>
        <v>12968036</v>
      </c>
      <c r="O75" s="45">
        <f t="shared" si="14"/>
        <v>317.22977567944423</v>
      </c>
      <c r="P75" s="9"/>
    </row>
    <row r="76" spans="1:119">
      <c r="A76" s="12"/>
      <c r="B76" s="25">
        <v>381</v>
      </c>
      <c r="C76" s="20" t="s">
        <v>82</v>
      </c>
      <c r="D76" s="47">
        <v>1127107</v>
      </c>
      <c r="E76" s="47">
        <v>1224072</v>
      </c>
      <c r="F76" s="47">
        <v>970889</v>
      </c>
      <c r="G76" s="47">
        <v>320000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6"/>
        <v>3642068</v>
      </c>
      <c r="O76" s="46">
        <f t="shared" si="14"/>
        <v>89.093862374324232</v>
      </c>
      <c r="P76" s="9"/>
    </row>
    <row r="77" spans="1:119">
      <c r="A77" s="12"/>
      <c r="B77" s="25">
        <v>382</v>
      </c>
      <c r="C77" s="20" t="s">
        <v>95</v>
      </c>
      <c r="D77" s="47">
        <v>4515000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6"/>
        <v>4515000</v>
      </c>
      <c r="O77" s="46">
        <f t="shared" si="14"/>
        <v>110.44790723843538</v>
      </c>
      <c r="P77" s="9"/>
    </row>
    <row r="78" spans="1:119">
      <c r="A78" s="12"/>
      <c r="B78" s="25">
        <v>384</v>
      </c>
      <c r="C78" s="20" t="s">
        <v>84</v>
      </c>
      <c r="D78" s="47">
        <v>0</v>
      </c>
      <c r="E78" s="47">
        <v>4000000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6"/>
        <v>4000000</v>
      </c>
      <c r="O78" s="46">
        <f t="shared" si="14"/>
        <v>97.849751706255049</v>
      </c>
      <c r="P78" s="9"/>
    </row>
    <row r="79" spans="1:119" ht="15.6" thickBot="1">
      <c r="A79" s="12"/>
      <c r="B79" s="25">
        <v>389.7</v>
      </c>
      <c r="C79" s="20" t="s">
        <v>85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810968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6"/>
        <v>810968</v>
      </c>
      <c r="O79" s="46">
        <f t="shared" si="14"/>
        <v>19.838254360429559</v>
      </c>
      <c r="P79" s="9"/>
    </row>
    <row r="80" spans="1:119" ht="16.2" thickBot="1">
      <c r="A80" s="14" t="s">
        <v>69</v>
      </c>
      <c r="B80" s="23"/>
      <c r="C80" s="22"/>
      <c r="D80" s="15">
        <f t="shared" ref="D80:M80" si="17">SUM(D5,D20,D26,D46,D57,D63,D75)</f>
        <v>54956273</v>
      </c>
      <c r="E80" s="15">
        <f t="shared" si="17"/>
        <v>10876791</v>
      </c>
      <c r="F80" s="15">
        <f t="shared" si="17"/>
        <v>3671787</v>
      </c>
      <c r="G80" s="15">
        <f t="shared" si="17"/>
        <v>838221</v>
      </c>
      <c r="H80" s="15">
        <f t="shared" si="17"/>
        <v>0</v>
      </c>
      <c r="I80" s="15">
        <f t="shared" si="17"/>
        <v>34173735</v>
      </c>
      <c r="J80" s="15">
        <f t="shared" si="17"/>
        <v>0</v>
      </c>
      <c r="K80" s="15">
        <f t="shared" si="17"/>
        <v>-7256524</v>
      </c>
      <c r="L80" s="15">
        <f t="shared" si="17"/>
        <v>0</v>
      </c>
      <c r="M80" s="15">
        <f t="shared" si="17"/>
        <v>0</v>
      </c>
      <c r="N80" s="15">
        <f t="shared" si="16"/>
        <v>97260283</v>
      </c>
      <c r="O80" s="38">
        <f t="shared" si="14"/>
        <v>2379.2236356075246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131</v>
      </c>
      <c r="M82" s="118"/>
      <c r="N82" s="118"/>
      <c r="O82" s="43">
        <v>40879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103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79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29"/>
      <c r="M3" s="130"/>
      <c r="N3" s="36"/>
      <c r="O3" s="37"/>
      <c r="P3" s="131" t="s">
        <v>176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179</v>
      </c>
      <c r="B5" s="26"/>
      <c r="C5" s="26"/>
      <c r="D5" s="27">
        <f t="shared" ref="D5:N5" si="0">SUM(D6:D17)</f>
        <v>30057222</v>
      </c>
      <c r="E5" s="27">
        <f t="shared" si="0"/>
        <v>2687720</v>
      </c>
      <c r="F5" s="27">
        <f t="shared" si="0"/>
        <v>2001490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34746432</v>
      </c>
      <c r="P5" s="33">
        <f t="shared" ref="P5:P36" si="1">(O5/P$77)</f>
        <v>797.10105296964969</v>
      </c>
      <c r="Q5" s="6"/>
    </row>
    <row r="6" spans="1:134">
      <c r="A6" s="12"/>
      <c r="B6" s="25">
        <v>311</v>
      </c>
      <c r="C6" s="20" t="s">
        <v>3</v>
      </c>
      <c r="D6" s="47">
        <v>21746050</v>
      </c>
      <c r="E6" s="47">
        <v>0</v>
      </c>
      <c r="F6" s="47">
        <v>2001490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23747540</v>
      </c>
      <c r="P6" s="46">
        <f t="shared" si="1"/>
        <v>544.78080337684389</v>
      </c>
      <c r="Q6" s="9"/>
    </row>
    <row r="7" spans="1:134">
      <c r="A7" s="12"/>
      <c r="B7" s="25">
        <v>312.3</v>
      </c>
      <c r="C7" s="20" t="s">
        <v>194</v>
      </c>
      <c r="D7" s="47">
        <v>0</v>
      </c>
      <c r="E7" s="47">
        <v>2687720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6" si="2">SUM(D7:N7)</f>
        <v>2687720</v>
      </c>
      <c r="P7" s="46">
        <f t="shared" si="1"/>
        <v>61.657681631529442</v>
      </c>
      <c r="Q7" s="9"/>
    </row>
    <row r="8" spans="1:134">
      <c r="A8" s="12"/>
      <c r="B8" s="25">
        <v>312.41000000000003</v>
      </c>
      <c r="C8" s="20" t="s">
        <v>180</v>
      </c>
      <c r="D8" s="47">
        <v>614570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614570</v>
      </c>
      <c r="P8" s="46">
        <f t="shared" si="1"/>
        <v>14.098552453488105</v>
      </c>
      <c r="Q8" s="9"/>
    </row>
    <row r="9" spans="1:134">
      <c r="A9" s="12"/>
      <c r="B9" s="25">
        <v>312.43</v>
      </c>
      <c r="C9" s="20" t="s">
        <v>181</v>
      </c>
      <c r="D9" s="47">
        <v>234702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234702</v>
      </c>
      <c r="P9" s="46">
        <f t="shared" si="1"/>
        <v>5.3841848087908053</v>
      </c>
      <c r="Q9" s="9"/>
    </row>
    <row r="10" spans="1:134">
      <c r="A10" s="12"/>
      <c r="B10" s="25">
        <v>312.51</v>
      </c>
      <c r="C10" s="20" t="s">
        <v>93</v>
      </c>
      <c r="D10" s="47">
        <v>182763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182763</v>
      </c>
      <c r="P10" s="46">
        <f t="shared" si="1"/>
        <v>4.1926773875341237</v>
      </c>
      <c r="Q10" s="9"/>
    </row>
    <row r="11" spans="1:134">
      <c r="A11" s="12"/>
      <c r="B11" s="25">
        <v>312.52</v>
      </c>
      <c r="C11" s="20" t="s">
        <v>133</v>
      </c>
      <c r="D11" s="47">
        <v>371696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371696</v>
      </c>
      <c r="P11" s="46">
        <f t="shared" si="1"/>
        <v>8.5268977541235582</v>
      </c>
      <c r="Q11" s="9"/>
    </row>
    <row r="12" spans="1:134">
      <c r="A12" s="12"/>
      <c r="B12" s="25">
        <v>314.10000000000002</v>
      </c>
      <c r="C12" s="20" t="s">
        <v>14</v>
      </c>
      <c r="D12" s="47">
        <v>3080999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3080999</v>
      </c>
      <c r="P12" s="46">
        <f t="shared" si="1"/>
        <v>70.679704526163661</v>
      </c>
      <c r="Q12" s="9"/>
    </row>
    <row r="13" spans="1:134">
      <c r="A13" s="12"/>
      <c r="B13" s="25">
        <v>314.3</v>
      </c>
      <c r="C13" s="20" t="s">
        <v>15</v>
      </c>
      <c r="D13" s="47">
        <v>772627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772627</v>
      </c>
      <c r="P13" s="46">
        <f t="shared" si="1"/>
        <v>17.724461471404648</v>
      </c>
      <c r="Q13" s="9"/>
    </row>
    <row r="14" spans="1:134">
      <c r="A14" s="12"/>
      <c r="B14" s="25">
        <v>314.39999999999998</v>
      </c>
      <c r="C14" s="20" t="s">
        <v>16</v>
      </c>
      <c r="D14" s="47">
        <v>87461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87461</v>
      </c>
      <c r="P14" s="46">
        <f t="shared" si="1"/>
        <v>2.0064004037530685</v>
      </c>
      <c r="Q14" s="9"/>
    </row>
    <row r="15" spans="1:134">
      <c r="A15" s="12"/>
      <c r="B15" s="25">
        <v>315.10000000000002</v>
      </c>
      <c r="C15" s="20" t="s">
        <v>183</v>
      </c>
      <c r="D15" s="47">
        <v>1614171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1614171</v>
      </c>
      <c r="P15" s="46">
        <f t="shared" si="1"/>
        <v>37.02991443187814</v>
      </c>
      <c r="Q15" s="9"/>
    </row>
    <row r="16" spans="1:134">
      <c r="A16" s="12"/>
      <c r="B16" s="25">
        <v>316</v>
      </c>
      <c r="C16" s="20" t="s">
        <v>136</v>
      </c>
      <c r="D16" s="47">
        <v>1329705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1329705</v>
      </c>
      <c r="P16" s="46">
        <f t="shared" si="1"/>
        <v>30.504117822486293</v>
      </c>
      <c r="Q16" s="9"/>
    </row>
    <row r="17" spans="1:17">
      <c r="A17" s="12"/>
      <c r="B17" s="25">
        <v>319.89999999999998</v>
      </c>
      <c r="C17" s="20" t="s">
        <v>21</v>
      </c>
      <c r="D17" s="47">
        <v>22478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22478</v>
      </c>
      <c r="P17" s="46">
        <f t="shared" si="1"/>
        <v>0.51565690165401112</v>
      </c>
      <c r="Q17" s="9"/>
    </row>
    <row r="18" spans="1:17" ht="15.6">
      <c r="A18" s="29" t="s">
        <v>22</v>
      </c>
      <c r="B18" s="30"/>
      <c r="C18" s="31"/>
      <c r="D18" s="32">
        <f t="shared" ref="D18:N18" si="3">SUM(D19:D28)</f>
        <v>13380300</v>
      </c>
      <c r="E18" s="32">
        <f t="shared" si="3"/>
        <v>650840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6334980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32">
        <f t="shared" si="3"/>
        <v>0</v>
      </c>
      <c r="O18" s="44">
        <f>SUM(D18:N18)</f>
        <v>20366120</v>
      </c>
      <c r="P18" s="45">
        <f t="shared" si="1"/>
        <v>467.20928632057075</v>
      </c>
      <c r="Q18" s="10"/>
    </row>
    <row r="19" spans="1:17">
      <c r="A19" s="12"/>
      <c r="B19" s="25">
        <v>322</v>
      </c>
      <c r="C19" s="20" t="s">
        <v>184</v>
      </c>
      <c r="D19" s="47">
        <v>1200</v>
      </c>
      <c r="E19" s="47">
        <v>0</v>
      </c>
      <c r="F19" s="47">
        <v>0</v>
      </c>
      <c r="G19" s="47">
        <v>0</v>
      </c>
      <c r="H19" s="47">
        <v>0</v>
      </c>
      <c r="I19" s="47">
        <v>3479922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>SUM(D19:N19)</f>
        <v>3481122</v>
      </c>
      <c r="P19" s="46">
        <f t="shared" si="1"/>
        <v>79.858732307127624</v>
      </c>
      <c r="Q19" s="9"/>
    </row>
    <row r="20" spans="1:17">
      <c r="A20" s="12"/>
      <c r="B20" s="25">
        <v>322.89999999999998</v>
      </c>
      <c r="C20" s="20" t="s">
        <v>195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577362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28" si="4">SUM(D20:N20)</f>
        <v>577362</v>
      </c>
      <c r="P20" s="46">
        <f t="shared" si="1"/>
        <v>13.244981762290381</v>
      </c>
      <c r="Q20" s="9"/>
    </row>
    <row r="21" spans="1:17">
      <c r="A21" s="12"/>
      <c r="B21" s="25">
        <v>323.10000000000002</v>
      </c>
      <c r="C21" s="20" t="s">
        <v>23</v>
      </c>
      <c r="D21" s="47">
        <v>2459068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2459068</v>
      </c>
      <c r="P21" s="46">
        <f t="shared" si="1"/>
        <v>56.412286939964673</v>
      </c>
      <c r="Q21" s="9"/>
    </row>
    <row r="22" spans="1:17">
      <c r="A22" s="12"/>
      <c r="B22" s="25">
        <v>323.7</v>
      </c>
      <c r="C22" s="20" t="s">
        <v>159</v>
      </c>
      <c r="D22" s="47">
        <v>1441222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1441222</v>
      </c>
      <c r="P22" s="46">
        <f t="shared" si="1"/>
        <v>33.062375260948357</v>
      </c>
      <c r="Q22" s="9"/>
    </row>
    <row r="23" spans="1:17">
      <c r="A23" s="12"/>
      <c r="B23" s="25">
        <v>323.89999999999998</v>
      </c>
      <c r="C23" s="20" t="s">
        <v>25</v>
      </c>
      <c r="D23" s="47">
        <v>113659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113659</v>
      </c>
      <c r="P23" s="46">
        <f t="shared" si="1"/>
        <v>2.6073960221146568</v>
      </c>
      <c r="Q23" s="9"/>
    </row>
    <row r="24" spans="1:17">
      <c r="A24" s="12"/>
      <c r="B24" s="25">
        <v>324.11</v>
      </c>
      <c r="C24" s="20" t="s">
        <v>26</v>
      </c>
      <c r="D24" s="47">
        <v>3412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3412</v>
      </c>
      <c r="P24" s="46">
        <f t="shared" si="1"/>
        <v>7.8273038012433765E-2</v>
      </c>
      <c r="Q24" s="9"/>
    </row>
    <row r="25" spans="1:17">
      <c r="A25" s="12"/>
      <c r="B25" s="25">
        <v>324.22000000000003</v>
      </c>
      <c r="C25" s="20" t="s">
        <v>27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1016705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1016705</v>
      </c>
      <c r="P25" s="46">
        <f t="shared" si="1"/>
        <v>23.323736551122938</v>
      </c>
      <c r="Q25" s="9"/>
    </row>
    <row r="26" spans="1:17">
      <c r="A26" s="12"/>
      <c r="B26" s="25">
        <v>324.62</v>
      </c>
      <c r="C26" s="20" t="s">
        <v>196</v>
      </c>
      <c r="D26" s="47">
        <v>1785</v>
      </c>
      <c r="E26" s="47">
        <v>0</v>
      </c>
      <c r="F26" s="47">
        <v>0</v>
      </c>
      <c r="G26" s="47">
        <v>0</v>
      </c>
      <c r="H26" s="47">
        <v>0</v>
      </c>
      <c r="I26" s="47">
        <v>1260991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1262776</v>
      </c>
      <c r="P26" s="46">
        <f t="shared" si="1"/>
        <v>28.968732077722464</v>
      </c>
      <c r="Q26" s="9"/>
    </row>
    <row r="27" spans="1:17">
      <c r="A27" s="12"/>
      <c r="B27" s="25">
        <v>325.2</v>
      </c>
      <c r="C27" s="20" t="s">
        <v>112</v>
      </c>
      <c r="D27" s="47">
        <v>9358579</v>
      </c>
      <c r="E27" s="47">
        <v>650840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10009419</v>
      </c>
      <c r="P27" s="46">
        <f t="shared" si="1"/>
        <v>229.62122915280676</v>
      </c>
      <c r="Q27" s="9"/>
    </row>
    <row r="28" spans="1:17">
      <c r="A28" s="12"/>
      <c r="B28" s="25">
        <v>329.5</v>
      </c>
      <c r="C28" s="20" t="s">
        <v>186</v>
      </c>
      <c r="D28" s="47">
        <v>1375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1375</v>
      </c>
      <c r="P28" s="46">
        <f t="shared" si="1"/>
        <v>3.1543208460462019E-2</v>
      </c>
      <c r="Q28" s="9"/>
    </row>
    <row r="29" spans="1:17" ht="15.6">
      <c r="A29" s="29" t="s">
        <v>187</v>
      </c>
      <c r="B29" s="30"/>
      <c r="C29" s="31"/>
      <c r="D29" s="32">
        <f t="shared" ref="D29:N29" si="5">SUM(D30:D43)</f>
        <v>7340908</v>
      </c>
      <c r="E29" s="32">
        <f t="shared" si="5"/>
        <v>25434131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32775039</v>
      </c>
      <c r="P29" s="45">
        <f t="shared" si="1"/>
        <v>751.87628180128922</v>
      </c>
      <c r="Q29" s="10"/>
    </row>
    <row r="30" spans="1:17">
      <c r="A30" s="12"/>
      <c r="B30" s="25">
        <v>331.2</v>
      </c>
      <c r="C30" s="20" t="s">
        <v>31</v>
      </c>
      <c r="D30" s="47">
        <v>0</v>
      </c>
      <c r="E30" s="47">
        <v>114775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114775</v>
      </c>
      <c r="P30" s="46">
        <f t="shared" si="1"/>
        <v>2.6329976371269299</v>
      </c>
      <c r="Q30" s="9"/>
    </row>
    <row r="31" spans="1:17">
      <c r="A31" s="12"/>
      <c r="B31" s="25">
        <v>331.7</v>
      </c>
      <c r="C31" s="20" t="s">
        <v>114</v>
      </c>
      <c r="D31" s="47">
        <v>0</v>
      </c>
      <c r="E31" s="47">
        <v>114568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ref="O31:O38" si="6">SUM(D31:N31)</f>
        <v>114568</v>
      </c>
      <c r="P31" s="46">
        <f t="shared" si="1"/>
        <v>2.6282489504714275</v>
      </c>
      <c r="Q31" s="9"/>
    </row>
    <row r="32" spans="1:17">
      <c r="A32" s="12"/>
      <c r="B32" s="25">
        <v>332</v>
      </c>
      <c r="C32" s="20" t="s">
        <v>188</v>
      </c>
      <c r="D32" s="47">
        <v>70805</v>
      </c>
      <c r="E32" s="47">
        <v>21557242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21628047</v>
      </c>
      <c r="P32" s="46">
        <f t="shared" si="1"/>
        <v>496.15854190085111</v>
      </c>
      <c r="Q32" s="9"/>
    </row>
    <row r="33" spans="1:17">
      <c r="A33" s="12"/>
      <c r="B33" s="25">
        <v>334.39</v>
      </c>
      <c r="C33" s="20" t="s">
        <v>38</v>
      </c>
      <c r="D33" s="47">
        <v>0</v>
      </c>
      <c r="E33" s="47">
        <v>99095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99095</v>
      </c>
      <c r="P33" s="46">
        <f t="shared" si="1"/>
        <v>2.273290358101443</v>
      </c>
      <c r="Q33" s="9"/>
    </row>
    <row r="34" spans="1:17">
      <c r="A34" s="12"/>
      <c r="B34" s="25">
        <v>334.7</v>
      </c>
      <c r="C34" s="20" t="s">
        <v>41</v>
      </c>
      <c r="D34" s="47">
        <v>0</v>
      </c>
      <c r="E34" s="47">
        <v>22827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22827</v>
      </c>
      <c r="P34" s="46">
        <f t="shared" si="1"/>
        <v>0.52366314147415749</v>
      </c>
      <c r="Q34" s="9"/>
    </row>
    <row r="35" spans="1:17">
      <c r="A35" s="12"/>
      <c r="B35" s="25">
        <v>335.14</v>
      </c>
      <c r="C35" s="20" t="s">
        <v>138</v>
      </c>
      <c r="D35" s="47">
        <v>208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208</v>
      </c>
      <c r="P35" s="46">
        <f t="shared" si="1"/>
        <v>4.7716271707462553E-3</v>
      </c>
      <c r="Q35" s="9"/>
    </row>
    <row r="36" spans="1:17">
      <c r="A36" s="12"/>
      <c r="B36" s="25">
        <v>335.15</v>
      </c>
      <c r="C36" s="20" t="s">
        <v>139</v>
      </c>
      <c r="D36" s="47">
        <v>31721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31721</v>
      </c>
      <c r="P36" s="46">
        <f t="shared" si="1"/>
        <v>0.72769608405404784</v>
      </c>
      <c r="Q36" s="9"/>
    </row>
    <row r="37" spans="1:17">
      <c r="A37" s="12"/>
      <c r="B37" s="25">
        <v>335.18</v>
      </c>
      <c r="C37" s="20" t="s">
        <v>189</v>
      </c>
      <c r="D37" s="47">
        <v>4757902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4757902</v>
      </c>
      <c r="P37" s="46">
        <f t="shared" ref="P37:P68" si="7">(O37/P$77)</f>
        <v>109.14872336032667</v>
      </c>
      <c r="Q37" s="9"/>
    </row>
    <row r="38" spans="1:17">
      <c r="A38" s="12"/>
      <c r="B38" s="25">
        <v>335.19</v>
      </c>
      <c r="C38" s="20" t="s">
        <v>190</v>
      </c>
      <c r="D38" s="47">
        <v>2326848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2326848</v>
      </c>
      <c r="P38" s="46">
        <f t="shared" si="7"/>
        <v>53.379092014406645</v>
      </c>
      <c r="Q38" s="9"/>
    </row>
    <row r="39" spans="1:17">
      <c r="A39" s="12"/>
      <c r="B39" s="25">
        <v>335.48</v>
      </c>
      <c r="C39" s="20" t="s">
        <v>46</v>
      </c>
      <c r="D39" s="47">
        <v>35308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2" si="8">SUM(D39:N39)</f>
        <v>35308</v>
      </c>
      <c r="P39" s="46">
        <f t="shared" si="7"/>
        <v>0.80998371223417676</v>
      </c>
      <c r="Q39" s="9"/>
    </row>
    <row r="40" spans="1:17">
      <c r="A40" s="12"/>
      <c r="B40" s="25">
        <v>337.3</v>
      </c>
      <c r="C40" s="20" t="s">
        <v>116</v>
      </c>
      <c r="D40" s="47">
        <v>0</v>
      </c>
      <c r="E40" s="47">
        <v>19825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19825</v>
      </c>
      <c r="P40" s="46">
        <f t="shared" si="7"/>
        <v>0.45479571471175245</v>
      </c>
      <c r="Q40" s="9"/>
    </row>
    <row r="41" spans="1:17">
      <c r="A41" s="12"/>
      <c r="B41" s="25">
        <v>337.5</v>
      </c>
      <c r="C41" s="20" t="s">
        <v>48</v>
      </c>
      <c r="D41" s="47">
        <v>0</v>
      </c>
      <c r="E41" s="47">
        <v>3160161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3160161</v>
      </c>
      <c r="P41" s="46">
        <f t="shared" si="7"/>
        <v>72.495721593906993</v>
      </c>
      <c r="Q41" s="9"/>
    </row>
    <row r="42" spans="1:17">
      <c r="A42" s="12"/>
      <c r="B42" s="25">
        <v>337.6</v>
      </c>
      <c r="C42" s="20" t="s">
        <v>148</v>
      </c>
      <c r="D42" s="47">
        <v>0</v>
      </c>
      <c r="E42" s="47">
        <v>338211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338211</v>
      </c>
      <c r="P42" s="46">
        <f t="shared" si="7"/>
        <v>7.7587346011791425</v>
      </c>
      <c r="Q42" s="9"/>
    </row>
    <row r="43" spans="1:17">
      <c r="A43" s="12"/>
      <c r="B43" s="25">
        <v>338</v>
      </c>
      <c r="C43" s="20" t="s">
        <v>51</v>
      </c>
      <c r="D43" s="47">
        <v>118116</v>
      </c>
      <c r="E43" s="47">
        <v>7427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>SUM(D43:N43)</f>
        <v>125543</v>
      </c>
      <c r="P43" s="46">
        <f t="shared" si="7"/>
        <v>2.8800211052740243</v>
      </c>
      <c r="Q43" s="9"/>
    </row>
    <row r="44" spans="1:17" ht="15.6">
      <c r="A44" s="29" t="s">
        <v>57</v>
      </c>
      <c r="B44" s="30"/>
      <c r="C44" s="31"/>
      <c r="D44" s="32">
        <f t="shared" ref="D44:N44" si="9">SUM(D45:D55)</f>
        <v>1668095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63951573</v>
      </c>
      <c r="J44" s="32">
        <f t="shared" si="9"/>
        <v>5532587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71152255</v>
      </c>
      <c r="P44" s="45">
        <f t="shared" si="7"/>
        <v>1632.26939047051</v>
      </c>
      <c r="Q44" s="10"/>
    </row>
    <row r="45" spans="1:17">
      <c r="A45" s="12"/>
      <c r="B45" s="25">
        <v>341.2</v>
      </c>
      <c r="C45" s="20" t="s">
        <v>149</v>
      </c>
      <c r="D45" s="47">
        <v>253337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5532587</v>
      </c>
      <c r="K45" s="47">
        <v>0</v>
      </c>
      <c r="L45" s="47">
        <v>0</v>
      </c>
      <c r="M45" s="47">
        <v>0</v>
      </c>
      <c r="N45" s="47">
        <v>0</v>
      </c>
      <c r="O45" s="47">
        <f t="shared" ref="O45:O55" si="10">SUM(D45:N45)</f>
        <v>5785924</v>
      </c>
      <c r="P45" s="46">
        <f t="shared" si="7"/>
        <v>132.73207772246565</v>
      </c>
      <c r="Q45" s="9"/>
    </row>
    <row r="46" spans="1:17">
      <c r="A46" s="12"/>
      <c r="B46" s="25">
        <v>341.3</v>
      </c>
      <c r="C46" s="20" t="s">
        <v>150</v>
      </c>
      <c r="D46" s="47">
        <v>401363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10"/>
        <v>401363</v>
      </c>
      <c r="P46" s="46">
        <f t="shared" si="7"/>
        <v>9.2074740198664866</v>
      </c>
      <c r="Q46" s="9"/>
    </row>
    <row r="47" spans="1:17">
      <c r="A47" s="12"/>
      <c r="B47" s="25">
        <v>341.9</v>
      </c>
      <c r="C47" s="20" t="s">
        <v>141</v>
      </c>
      <c r="D47" s="47">
        <v>303006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303006</v>
      </c>
      <c r="P47" s="46">
        <f t="shared" si="7"/>
        <v>6.9511137620150949</v>
      </c>
      <c r="Q47" s="9"/>
    </row>
    <row r="48" spans="1:17">
      <c r="A48" s="12"/>
      <c r="B48" s="25">
        <v>342.1</v>
      </c>
      <c r="C48" s="20" t="s">
        <v>62</v>
      </c>
      <c r="D48" s="47">
        <v>143297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143297</v>
      </c>
      <c r="P48" s="46">
        <f t="shared" si="7"/>
        <v>3.2873070129155102</v>
      </c>
      <c r="Q48" s="9"/>
    </row>
    <row r="49" spans="1:17">
      <c r="A49" s="12"/>
      <c r="B49" s="25">
        <v>342.5</v>
      </c>
      <c r="C49" s="20" t="s">
        <v>165</v>
      </c>
      <c r="D49" s="47">
        <v>122425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122425</v>
      </c>
      <c r="P49" s="46">
        <f t="shared" si="7"/>
        <v>2.8084925787433184</v>
      </c>
      <c r="Q49" s="9"/>
    </row>
    <row r="50" spans="1:17">
      <c r="A50" s="12"/>
      <c r="B50" s="25">
        <v>343.3</v>
      </c>
      <c r="C50" s="20" t="s">
        <v>64</v>
      </c>
      <c r="D50" s="47">
        <v>12925</v>
      </c>
      <c r="E50" s="47">
        <v>0</v>
      </c>
      <c r="F50" s="47">
        <v>0</v>
      </c>
      <c r="G50" s="47">
        <v>0</v>
      </c>
      <c r="H50" s="47">
        <v>0</v>
      </c>
      <c r="I50" s="47">
        <v>39548253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39561178</v>
      </c>
      <c r="P50" s="46">
        <f t="shared" si="7"/>
        <v>907.55380697850478</v>
      </c>
      <c r="Q50" s="9"/>
    </row>
    <row r="51" spans="1:17">
      <c r="A51" s="12"/>
      <c r="B51" s="25">
        <v>343.4</v>
      </c>
      <c r="C51" s="20" t="s">
        <v>65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11108363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11108363</v>
      </c>
      <c r="P51" s="46">
        <f t="shared" si="7"/>
        <v>254.83157073707875</v>
      </c>
      <c r="Q51" s="9"/>
    </row>
    <row r="52" spans="1:17">
      <c r="A52" s="12"/>
      <c r="B52" s="25">
        <v>343.5</v>
      </c>
      <c r="C52" s="20" t="s">
        <v>66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11747564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11747564</v>
      </c>
      <c r="P52" s="46">
        <f t="shared" si="7"/>
        <v>269.49517102154113</v>
      </c>
      <c r="Q52" s="9"/>
    </row>
    <row r="53" spans="1:17">
      <c r="A53" s="12"/>
      <c r="B53" s="25">
        <v>343.9</v>
      </c>
      <c r="C53" s="20" t="s">
        <v>67</v>
      </c>
      <c r="D53" s="47">
        <v>53556</v>
      </c>
      <c r="E53" s="47">
        <v>0</v>
      </c>
      <c r="F53" s="47">
        <v>0</v>
      </c>
      <c r="G53" s="47">
        <v>0</v>
      </c>
      <c r="H53" s="47">
        <v>0</v>
      </c>
      <c r="I53" s="47">
        <v>1547393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1600949</v>
      </c>
      <c r="P53" s="46">
        <f t="shared" si="7"/>
        <v>36.726594939322339</v>
      </c>
      <c r="Q53" s="9"/>
    </row>
    <row r="54" spans="1:17">
      <c r="A54" s="12"/>
      <c r="B54" s="25">
        <v>347.2</v>
      </c>
      <c r="C54" s="20" t="s">
        <v>68</v>
      </c>
      <c r="D54" s="47">
        <v>341526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341526</v>
      </c>
      <c r="P54" s="46">
        <f t="shared" si="7"/>
        <v>7.8347824092129112</v>
      </c>
      <c r="Q54" s="9"/>
    </row>
    <row r="55" spans="1:17">
      <c r="A55" s="12"/>
      <c r="B55" s="25">
        <v>347.9</v>
      </c>
      <c r="C55" s="20" t="s">
        <v>153</v>
      </c>
      <c r="D55" s="47">
        <v>36660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36660</v>
      </c>
      <c r="P55" s="46">
        <f t="shared" si="7"/>
        <v>0.84099928884402742</v>
      </c>
      <c r="Q55" s="9"/>
    </row>
    <row r="56" spans="1:17" ht="15.6">
      <c r="A56" s="29" t="s">
        <v>58</v>
      </c>
      <c r="B56" s="30"/>
      <c r="C56" s="31"/>
      <c r="D56" s="32">
        <f t="shared" ref="D56:N56" si="11">SUM(D57:D61)</f>
        <v>1423259</v>
      </c>
      <c r="E56" s="32">
        <f t="shared" si="11"/>
        <v>407299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48714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248970</v>
      </c>
      <c r="N56" s="32">
        <f t="shared" si="11"/>
        <v>0</v>
      </c>
      <c r="O56" s="32">
        <f>SUM(D56:N56)</f>
        <v>2128242</v>
      </c>
      <c r="P56" s="45">
        <f t="shared" si="7"/>
        <v>48.822968043862268</v>
      </c>
      <c r="Q56" s="10"/>
    </row>
    <row r="57" spans="1:17">
      <c r="A57" s="13"/>
      <c r="B57" s="39">
        <v>351.1</v>
      </c>
      <c r="C57" s="21" t="s">
        <v>71</v>
      </c>
      <c r="D57" s="47">
        <v>1310378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>SUM(D57:N57)</f>
        <v>1310378</v>
      </c>
      <c r="P57" s="46">
        <f t="shared" si="7"/>
        <v>30.060746484366039</v>
      </c>
      <c r="Q57" s="9"/>
    </row>
    <row r="58" spans="1:17">
      <c r="A58" s="13"/>
      <c r="B58" s="39">
        <v>352</v>
      </c>
      <c r="C58" s="21" t="s">
        <v>73</v>
      </c>
      <c r="D58" s="47">
        <v>3539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ref="O58:O61" si="12">SUM(D58:N58)</f>
        <v>3539</v>
      </c>
      <c r="P58" s="46">
        <f t="shared" si="7"/>
        <v>8.1186483448418251E-2</v>
      </c>
      <c r="Q58" s="9"/>
    </row>
    <row r="59" spans="1:17">
      <c r="A59" s="13"/>
      <c r="B59" s="39">
        <v>354</v>
      </c>
      <c r="C59" s="21" t="s">
        <v>74</v>
      </c>
      <c r="D59" s="47">
        <v>109342</v>
      </c>
      <c r="E59" s="47">
        <v>0</v>
      </c>
      <c r="F59" s="47">
        <v>0</v>
      </c>
      <c r="G59" s="47">
        <v>0</v>
      </c>
      <c r="H59" s="47">
        <v>0</v>
      </c>
      <c r="I59" s="47">
        <v>48714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2"/>
        <v>158056</v>
      </c>
      <c r="P59" s="46">
        <f t="shared" si="7"/>
        <v>3.6258860774012986</v>
      </c>
      <c r="Q59" s="9"/>
    </row>
    <row r="60" spans="1:17">
      <c r="A60" s="13"/>
      <c r="B60" s="39">
        <v>356</v>
      </c>
      <c r="C60" s="21" t="s">
        <v>118</v>
      </c>
      <c r="D60" s="47">
        <v>0</v>
      </c>
      <c r="E60" s="47">
        <v>407299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2"/>
        <v>407299</v>
      </c>
      <c r="P60" s="46">
        <f t="shared" si="7"/>
        <v>9.343648918354706</v>
      </c>
      <c r="Q60" s="9"/>
    </row>
    <row r="61" spans="1:17">
      <c r="A61" s="13"/>
      <c r="B61" s="39">
        <v>359</v>
      </c>
      <c r="C61" s="21" t="s">
        <v>75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248970</v>
      </c>
      <c r="N61" s="47">
        <v>0</v>
      </c>
      <c r="O61" s="47">
        <f t="shared" si="12"/>
        <v>248970</v>
      </c>
      <c r="P61" s="46">
        <f t="shared" si="7"/>
        <v>5.7115000802918034</v>
      </c>
      <c r="Q61" s="9"/>
    </row>
    <row r="62" spans="1:17" ht="15.6">
      <c r="A62" s="29" t="s">
        <v>4</v>
      </c>
      <c r="B62" s="30"/>
      <c r="C62" s="31"/>
      <c r="D62" s="32">
        <f t="shared" ref="D62:N62" si="13">SUM(D63:D69)</f>
        <v>-374034</v>
      </c>
      <c r="E62" s="32">
        <f t="shared" si="13"/>
        <v>17679</v>
      </c>
      <c r="F62" s="32">
        <f t="shared" si="13"/>
        <v>0</v>
      </c>
      <c r="G62" s="32">
        <f t="shared" si="13"/>
        <v>0</v>
      </c>
      <c r="H62" s="32">
        <f t="shared" si="13"/>
        <v>0</v>
      </c>
      <c r="I62" s="32">
        <f t="shared" si="13"/>
        <v>571582</v>
      </c>
      <c r="J62" s="32">
        <f t="shared" si="13"/>
        <v>403</v>
      </c>
      <c r="K62" s="32">
        <f t="shared" si="13"/>
        <v>43386153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43601783</v>
      </c>
      <c r="P62" s="45">
        <f t="shared" si="7"/>
        <v>1000.2473675758757</v>
      </c>
      <c r="Q62" s="10"/>
    </row>
    <row r="63" spans="1:17">
      <c r="A63" s="12"/>
      <c r="B63" s="25">
        <v>361.1</v>
      </c>
      <c r="C63" s="20" t="s">
        <v>76</v>
      </c>
      <c r="D63" s="47">
        <v>269206</v>
      </c>
      <c r="E63" s="47">
        <v>-3285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3552886</v>
      </c>
      <c r="L63" s="47">
        <v>0</v>
      </c>
      <c r="M63" s="47">
        <v>0</v>
      </c>
      <c r="N63" s="47">
        <v>0</v>
      </c>
      <c r="O63" s="47">
        <f>SUM(D63:N63)</f>
        <v>3818807</v>
      </c>
      <c r="P63" s="46">
        <f t="shared" si="7"/>
        <v>87.605400197288432</v>
      </c>
      <c r="Q63" s="9"/>
    </row>
    <row r="64" spans="1:17">
      <c r="A64" s="12"/>
      <c r="B64" s="25">
        <v>361.3</v>
      </c>
      <c r="C64" s="20" t="s">
        <v>107</v>
      </c>
      <c r="D64" s="47">
        <v>-877561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27077538</v>
      </c>
      <c r="L64" s="47">
        <v>0</v>
      </c>
      <c r="M64" s="47">
        <v>0</v>
      </c>
      <c r="N64" s="47">
        <v>0</v>
      </c>
      <c r="O64" s="47">
        <f t="shared" ref="O64:O74" si="14">SUM(D64:N64)</f>
        <v>26199977</v>
      </c>
      <c r="P64" s="46">
        <f t="shared" si="7"/>
        <v>601.04097176022572</v>
      </c>
      <c r="Q64" s="9"/>
    </row>
    <row r="65" spans="1:120">
      <c r="A65" s="12"/>
      <c r="B65" s="25">
        <v>362</v>
      </c>
      <c r="C65" s="20" t="s">
        <v>77</v>
      </c>
      <c r="D65" s="47">
        <v>15386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4"/>
        <v>15386</v>
      </c>
      <c r="P65" s="46">
        <f t="shared" si="7"/>
        <v>0.35296276754375905</v>
      </c>
      <c r="Q65" s="9"/>
    </row>
    <row r="66" spans="1:120">
      <c r="A66" s="12"/>
      <c r="B66" s="25">
        <v>364</v>
      </c>
      <c r="C66" s="20" t="s">
        <v>142</v>
      </c>
      <c r="D66" s="47">
        <v>72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4"/>
        <v>72</v>
      </c>
      <c r="P66" s="46">
        <f t="shared" si="7"/>
        <v>1.6517170975660113E-3</v>
      </c>
      <c r="Q66" s="9"/>
    </row>
    <row r="67" spans="1:120">
      <c r="A67" s="12"/>
      <c r="B67" s="25">
        <v>366</v>
      </c>
      <c r="C67" s="20" t="s">
        <v>79</v>
      </c>
      <c r="D67" s="47">
        <v>3000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4"/>
        <v>3000</v>
      </c>
      <c r="P67" s="46">
        <f t="shared" si="7"/>
        <v>6.8821545731917136E-2</v>
      </c>
      <c r="Q67" s="9"/>
    </row>
    <row r="68" spans="1:120">
      <c r="A68" s="12"/>
      <c r="B68" s="25">
        <v>368</v>
      </c>
      <c r="C68" s="20" t="s">
        <v>80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12717692</v>
      </c>
      <c r="L68" s="47">
        <v>0</v>
      </c>
      <c r="M68" s="47">
        <v>0</v>
      </c>
      <c r="N68" s="47">
        <v>0</v>
      </c>
      <c r="O68" s="47">
        <f t="shared" si="14"/>
        <v>12717692</v>
      </c>
      <c r="P68" s="46">
        <f t="shared" si="7"/>
        <v>291.75040719414557</v>
      </c>
      <c r="Q68" s="9"/>
    </row>
    <row r="69" spans="1:120">
      <c r="A69" s="12"/>
      <c r="B69" s="25">
        <v>369.9</v>
      </c>
      <c r="C69" s="20" t="s">
        <v>81</v>
      </c>
      <c r="D69" s="47">
        <v>215863</v>
      </c>
      <c r="E69" s="47">
        <v>20964</v>
      </c>
      <c r="F69" s="47">
        <v>0</v>
      </c>
      <c r="G69" s="47">
        <v>0</v>
      </c>
      <c r="H69" s="47">
        <v>0</v>
      </c>
      <c r="I69" s="47">
        <v>571582</v>
      </c>
      <c r="J69" s="47">
        <v>403</v>
      </c>
      <c r="K69" s="47">
        <v>38037</v>
      </c>
      <c r="L69" s="47">
        <v>0</v>
      </c>
      <c r="M69" s="47">
        <v>0</v>
      </c>
      <c r="N69" s="47">
        <v>0</v>
      </c>
      <c r="O69" s="47">
        <f t="shared" si="14"/>
        <v>846849</v>
      </c>
      <c r="P69" s="46">
        <f t="shared" ref="P69:P75" si="15">(O69/P$77)</f>
        <v>19.427152393842764</v>
      </c>
      <c r="Q69" s="9"/>
    </row>
    <row r="70" spans="1:120" ht="15.6">
      <c r="A70" s="29" t="s">
        <v>59</v>
      </c>
      <c r="B70" s="30"/>
      <c r="C70" s="31"/>
      <c r="D70" s="32">
        <f t="shared" ref="D70:N70" si="16">SUM(D71:D74)</f>
        <v>9673403</v>
      </c>
      <c r="E70" s="32">
        <f t="shared" si="16"/>
        <v>170639</v>
      </c>
      <c r="F70" s="32">
        <f t="shared" si="16"/>
        <v>9190000</v>
      </c>
      <c r="G70" s="32">
        <f t="shared" si="16"/>
        <v>0</v>
      </c>
      <c r="H70" s="32">
        <f t="shared" si="16"/>
        <v>0</v>
      </c>
      <c r="I70" s="32">
        <f t="shared" si="16"/>
        <v>0</v>
      </c>
      <c r="J70" s="32">
        <f t="shared" si="16"/>
        <v>0</v>
      </c>
      <c r="K70" s="32">
        <f t="shared" si="16"/>
        <v>0</v>
      </c>
      <c r="L70" s="32">
        <f t="shared" si="16"/>
        <v>0</v>
      </c>
      <c r="M70" s="32">
        <f t="shared" si="16"/>
        <v>0</v>
      </c>
      <c r="N70" s="32">
        <f t="shared" si="16"/>
        <v>0</v>
      </c>
      <c r="O70" s="32">
        <f t="shared" si="14"/>
        <v>19034042</v>
      </c>
      <c r="P70" s="45">
        <f t="shared" si="15"/>
        <v>436.65073065541054</v>
      </c>
      <c r="Q70" s="9"/>
    </row>
    <row r="71" spans="1:120">
      <c r="A71" s="12"/>
      <c r="B71" s="25">
        <v>381</v>
      </c>
      <c r="C71" s="20" t="s">
        <v>82</v>
      </c>
      <c r="D71" s="47">
        <v>9161343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4"/>
        <v>9161343</v>
      </c>
      <c r="P71" s="46">
        <f t="shared" si="15"/>
        <v>210.16592874675965</v>
      </c>
      <c r="Q71" s="9"/>
    </row>
    <row r="72" spans="1:120">
      <c r="A72" s="12"/>
      <c r="B72" s="25">
        <v>383.1</v>
      </c>
      <c r="C72" s="20" t="s">
        <v>199</v>
      </c>
      <c r="D72" s="47">
        <v>12060</v>
      </c>
      <c r="E72" s="47">
        <v>170639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4"/>
        <v>182699</v>
      </c>
      <c r="P72" s="46">
        <f t="shared" si="15"/>
        <v>4.1912091945585095</v>
      </c>
      <c r="Q72" s="9"/>
    </row>
    <row r="73" spans="1:120">
      <c r="A73" s="12"/>
      <c r="B73" s="25">
        <v>384</v>
      </c>
      <c r="C73" s="20" t="s">
        <v>84</v>
      </c>
      <c r="D73" s="47">
        <v>0</v>
      </c>
      <c r="E73" s="47">
        <v>0</v>
      </c>
      <c r="F73" s="47">
        <v>9190000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4"/>
        <v>9190000</v>
      </c>
      <c r="P73" s="46">
        <f t="shared" si="15"/>
        <v>210.82333509210616</v>
      </c>
      <c r="Q73" s="9"/>
    </row>
    <row r="74" spans="1:120" ht="15.6" thickBot="1">
      <c r="A74" s="12"/>
      <c r="B74" s="25">
        <v>388.1</v>
      </c>
      <c r="C74" s="20" t="s">
        <v>197</v>
      </c>
      <c r="D74" s="47">
        <v>500000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4"/>
        <v>500000</v>
      </c>
      <c r="P74" s="46">
        <f t="shared" si="15"/>
        <v>11.470257621986189</v>
      </c>
      <c r="Q74" s="9"/>
    </row>
    <row r="75" spans="1:120" ht="16.2" thickBot="1">
      <c r="A75" s="14" t="s">
        <v>69</v>
      </c>
      <c r="B75" s="23"/>
      <c r="C75" s="22"/>
      <c r="D75" s="15">
        <f t="shared" ref="D75:N75" si="17">SUM(D5,D18,D29,D44,D56,D62,D70)</f>
        <v>63169153</v>
      </c>
      <c r="E75" s="15">
        <f t="shared" si="17"/>
        <v>29368308</v>
      </c>
      <c r="F75" s="15">
        <f t="shared" si="17"/>
        <v>11191490</v>
      </c>
      <c r="G75" s="15">
        <f t="shared" si="17"/>
        <v>0</v>
      </c>
      <c r="H75" s="15">
        <f t="shared" si="17"/>
        <v>0</v>
      </c>
      <c r="I75" s="15">
        <f t="shared" si="17"/>
        <v>70906849</v>
      </c>
      <c r="J75" s="15">
        <f t="shared" si="17"/>
        <v>5532990</v>
      </c>
      <c r="K75" s="15">
        <f t="shared" si="17"/>
        <v>43386153</v>
      </c>
      <c r="L75" s="15">
        <f t="shared" si="17"/>
        <v>0</v>
      </c>
      <c r="M75" s="15">
        <f t="shared" si="17"/>
        <v>248970</v>
      </c>
      <c r="N75" s="15">
        <f t="shared" si="17"/>
        <v>0</v>
      </c>
      <c r="O75" s="15">
        <f>SUM(D75:N75)</f>
        <v>223803913</v>
      </c>
      <c r="P75" s="38">
        <f t="shared" si="15"/>
        <v>5134.1770778371683</v>
      </c>
      <c r="Q75" s="6"/>
      <c r="R75" s="2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</row>
    <row r="76" spans="1:120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9"/>
    </row>
    <row r="77" spans="1:120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42"/>
      <c r="M77" s="118" t="s">
        <v>198</v>
      </c>
      <c r="N77" s="118"/>
      <c r="O77" s="118"/>
      <c r="P77" s="43">
        <v>43591</v>
      </c>
    </row>
    <row r="78" spans="1:120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7"/>
    </row>
    <row r="79" spans="1:120" ht="15.75" customHeight="1" thickBot="1">
      <c r="A79" s="120" t="s">
        <v>103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7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5.81640625" style="3" bestFit="1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3.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29"/>
      <c r="M3" s="130"/>
      <c r="N3" s="36"/>
      <c r="O3" s="37"/>
      <c r="P3" s="131" t="s">
        <v>176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177</v>
      </c>
      <c r="N4" s="35" t="s">
        <v>10</v>
      </c>
      <c r="O4" s="35" t="s">
        <v>178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4" t="s">
        <v>179</v>
      </c>
      <c r="B5" s="26"/>
      <c r="C5" s="26"/>
      <c r="D5" s="27">
        <f t="shared" ref="D5:N5" si="0">SUM(D6:D16)</f>
        <v>28829878</v>
      </c>
      <c r="E5" s="27">
        <f t="shared" si="0"/>
        <v>1766264</v>
      </c>
      <c r="F5" s="27">
        <f t="shared" si="0"/>
        <v>2005480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32601622</v>
      </c>
      <c r="P5" s="33">
        <f t="shared" ref="P5:P36" si="1">(O5/P$75)</f>
        <v>745.19696450204572</v>
      </c>
      <c r="Q5" s="6"/>
    </row>
    <row r="6" spans="1:134">
      <c r="A6" s="12"/>
      <c r="B6" s="25">
        <v>311</v>
      </c>
      <c r="C6" s="20" t="s">
        <v>3</v>
      </c>
      <c r="D6" s="47">
        <v>20923347</v>
      </c>
      <c r="E6" s="47">
        <v>0</v>
      </c>
      <c r="F6" s="47">
        <v>2005480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22928827</v>
      </c>
      <c r="P6" s="46">
        <f t="shared" si="1"/>
        <v>524.09945370179889</v>
      </c>
      <c r="Q6" s="9"/>
    </row>
    <row r="7" spans="1:134">
      <c r="A7" s="12"/>
      <c r="B7" s="25">
        <v>312.41000000000003</v>
      </c>
      <c r="C7" s="20" t="s">
        <v>180</v>
      </c>
      <c r="D7" s="47">
        <v>584443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6" si="2">SUM(D7:N7)</f>
        <v>584443</v>
      </c>
      <c r="P7" s="46">
        <f t="shared" si="1"/>
        <v>13.359002491485519</v>
      </c>
      <c r="Q7" s="9"/>
    </row>
    <row r="8" spans="1:134">
      <c r="A8" s="12"/>
      <c r="B8" s="25">
        <v>312.43</v>
      </c>
      <c r="C8" s="20" t="s">
        <v>181</v>
      </c>
      <c r="D8" s="47">
        <v>221948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221948</v>
      </c>
      <c r="P8" s="46">
        <f t="shared" si="1"/>
        <v>5.0732131020137601</v>
      </c>
      <c r="Q8" s="9"/>
    </row>
    <row r="9" spans="1:134">
      <c r="A9" s="12"/>
      <c r="B9" s="25">
        <v>312.51</v>
      </c>
      <c r="C9" s="20" t="s">
        <v>93</v>
      </c>
      <c r="D9" s="47">
        <v>287680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287680</v>
      </c>
      <c r="P9" s="46">
        <f t="shared" si="1"/>
        <v>6.5756931587007701</v>
      </c>
      <c r="Q9" s="9"/>
    </row>
    <row r="10" spans="1:134">
      <c r="A10" s="12"/>
      <c r="B10" s="25">
        <v>312.52</v>
      </c>
      <c r="C10" s="20" t="s">
        <v>133</v>
      </c>
      <c r="D10" s="47">
        <v>396026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396026</v>
      </c>
      <c r="P10" s="46">
        <f t="shared" si="1"/>
        <v>9.0522297652517771</v>
      </c>
      <c r="Q10" s="9"/>
    </row>
    <row r="11" spans="1:134">
      <c r="A11" s="12"/>
      <c r="B11" s="25">
        <v>312.62</v>
      </c>
      <c r="C11" s="20" t="s">
        <v>182</v>
      </c>
      <c r="D11" s="47">
        <v>0</v>
      </c>
      <c r="E11" s="47">
        <v>1766264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1766264</v>
      </c>
      <c r="P11" s="46">
        <f t="shared" si="1"/>
        <v>40.372671375345725</v>
      </c>
      <c r="Q11" s="9"/>
    </row>
    <row r="12" spans="1:134">
      <c r="A12" s="12"/>
      <c r="B12" s="25">
        <v>314.10000000000002</v>
      </c>
      <c r="C12" s="20" t="s">
        <v>14</v>
      </c>
      <c r="D12" s="47">
        <v>2928817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2928817</v>
      </c>
      <c r="P12" s="46">
        <f t="shared" si="1"/>
        <v>66.945918763857463</v>
      </c>
      <c r="Q12" s="9"/>
    </row>
    <row r="13" spans="1:134">
      <c r="A13" s="12"/>
      <c r="B13" s="25">
        <v>314.3</v>
      </c>
      <c r="C13" s="20" t="s">
        <v>15</v>
      </c>
      <c r="D13" s="47">
        <v>730729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730729</v>
      </c>
      <c r="P13" s="46">
        <f t="shared" si="1"/>
        <v>16.702758920203891</v>
      </c>
      <c r="Q13" s="9"/>
    </row>
    <row r="14" spans="1:134">
      <c r="A14" s="12"/>
      <c r="B14" s="25">
        <v>314.39999999999998</v>
      </c>
      <c r="C14" s="20" t="s">
        <v>16</v>
      </c>
      <c r="D14" s="47">
        <v>81424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2"/>
        <v>81424</v>
      </c>
      <c r="P14" s="46">
        <f t="shared" si="1"/>
        <v>1.8611625408580768</v>
      </c>
      <c r="Q14" s="9"/>
    </row>
    <row r="15" spans="1:134">
      <c r="A15" s="12"/>
      <c r="B15" s="25">
        <v>315.10000000000002</v>
      </c>
      <c r="C15" s="20" t="s">
        <v>183</v>
      </c>
      <c r="D15" s="47">
        <v>1748083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2"/>
        <v>1748083</v>
      </c>
      <c r="P15" s="46">
        <f t="shared" si="1"/>
        <v>39.957096162197992</v>
      </c>
      <c r="Q15" s="9"/>
    </row>
    <row r="16" spans="1:134">
      <c r="A16" s="12"/>
      <c r="B16" s="25">
        <v>316</v>
      </c>
      <c r="C16" s="20" t="s">
        <v>136</v>
      </c>
      <c r="D16" s="47">
        <v>927381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2"/>
        <v>927381</v>
      </c>
      <c r="P16" s="46">
        <f t="shared" si="1"/>
        <v>21.197764520331894</v>
      </c>
      <c r="Q16" s="9"/>
    </row>
    <row r="17" spans="1:17" ht="15.6">
      <c r="A17" s="29" t="s">
        <v>22</v>
      </c>
      <c r="B17" s="30"/>
      <c r="C17" s="31"/>
      <c r="D17" s="32">
        <f t="shared" ref="D17:N17" si="3">SUM(D18:D27)</f>
        <v>13785211</v>
      </c>
      <c r="E17" s="32">
        <f t="shared" si="3"/>
        <v>655292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2328824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32">
        <f t="shared" si="3"/>
        <v>0</v>
      </c>
      <c r="O17" s="44">
        <f>SUM(D17:N17)</f>
        <v>16769327</v>
      </c>
      <c r="P17" s="45">
        <f t="shared" si="1"/>
        <v>383.30766417518117</v>
      </c>
      <c r="Q17" s="10"/>
    </row>
    <row r="18" spans="1:17">
      <c r="A18" s="12"/>
      <c r="B18" s="25">
        <v>322</v>
      </c>
      <c r="C18" s="20" t="s">
        <v>184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593092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593092</v>
      </c>
      <c r="P18" s="46">
        <f t="shared" si="1"/>
        <v>13.556698438821458</v>
      </c>
      <c r="Q18" s="9"/>
    </row>
    <row r="19" spans="1:17">
      <c r="A19" s="12"/>
      <c r="B19" s="25">
        <v>323.10000000000002</v>
      </c>
      <c r="C19" s="20" t="s">
        <v>23</v>
      </c>
      <c r="D19" s="47">
        <v>2081048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27" si="4">SUM(D19:N19)</f>
        <v>2081048</v>
      </c>
      <c r="P19" s="46">
        <f t="shared" si="1"/>
        <v>47.567898694827313</v>
      </c>
      <c r="Q19" s="9"/>
    </row>
    <row r="20" spans="1:17">
      <c r="A20" s="12"/>
      <c r="B20" s="25">
        <v>323.7</v>
      </c>
      <c r="C20" s="20" t="s">
        <v>159</v>
      </c>
      <c r="D20" s="47">
        <v>1860432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1860432</v>
      </c>
      <c r="P20" s="46">
        <f t="shared" si="1"/>
        <v>42.525132003017212</v>
      </c>
      <c r="Q20" s="9"/>
    </row>
    <row r="21" spans="1:17">
      <c r="A21" s="12"/>
      <c r="B21" s="25">
        <v>323.89999999999998</v>
      </c>
      <c r="C21" s="20" t="s">
        <v>25</v>
      </c>
      <c r="D21" s="47">
        <v>113538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113538</v>
      </c>
      <c r="P21" s="46">
        <f t="shared" si="1"/>
        <v>2.5952136048823973</v>
      </c>
      <c r="Q21" s="9"/>
    </row>
    <row r="22" spans="1:17">
      <c r="A22" s="12"/>
      <c r="B22" s="25">
        <v>324.11</v>
      </c>
      <c r="C22" s="20" t="s">
        <v>26</v>
      </c>
      <c r="D22" s="47">
        <v>56929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56929</v>
      </c>
      <c r="P22" s="46">
        <f t="shared" si="1"/>
        <v>1.3012640288920889</v>
      </c>
      <c r="Q22" s="9"/>
    </row>
    <row r="23" spans="1:17">
      <c r="A23" s="12"/>
      <c r="B23" s="25">
        <v>324.20999999999998</v>
      </c>
      <c r="C23" s="20" t="s">
        <v>105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1735732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1735732</v>
      </c>
      <c r="P23" s="46">
        <f t="shared" si="1"/>
        <v>39.67478113785458</v>
      </c>
      <c r="Q23" s="9"/>
    </row>
    <row r="24" spans="1:17">
      <c r="A24" s="12"/>
      <c r="B24" s="25">
        <v>324.42</v>
      </c>
      <c r="C24" s="20" t="s">
        <v>185</v>
      </c>
      <c r="D24" s="47">
        <v>14820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14820</v>
      </c>
      <c r="P24" s="46">
        <f t="shared" si="1"/>
        <v>0.3387506000137146</v>
      </c>
      <c r="Q24" s="9"/>
    </row>
    <row r="25" spans="1:17">
      <c r="A25" s="12"/>
      <c r="B25" s="25">
        <v>324.61</v>
      </c>
      <c r="C25" s="20" t="s">
        <v>28</v>
      </c>
      <c r="D25" s="47">
        <v>406269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406269</v>
      </c>
      <c r="P25" s="46">
        <f t="shared" si="1"/>
        <v>9.2863608311047106</v>
      </c>
      <c r="Q25" s="9"/>
    </row>
    <row r="26" spans="1:17">
      <c r="A26" s="12"/>
      <c r="B26" s="25">
        <v>325.2</v>
      </c>
      <c r="C26" s="20" t="s">
        <v>112</v>
      </c>
      <c r="D26" s="47">
        <v>9251375</v>
      </c>
      <c r="E26" s="47">
        <v>655292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9906667</v>
      </c>
      <c r="P26" s="46">
        <f t="shared" si="1"/>
        <v>226.44327870351322</v>
      </c>
      <c r="Q26" s="9"/>
    </row>
    <row r="27" spans="1:17">
      <c r="A27" s="12"/>
      <c r="B27" s="25">
        <v>329.5</v>
      </c>
      <c r="C27" s="20" t="s">
        <v>186</v>
      </c>
      <c r="D27" s="47">
        <v>800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800</v>
      </c>
      <c r="P27" s="46">
        <f t="shared" si="1"/>
        <v>1.8286132254451529E-2</v>
      </c>
      <c r="Q27" s="9"/>
    </row>
    <row r="28" spans="1:17" ht="15.6">
      <c r="A28" s="29" t="s">
        <v>187</v>
      </c>
      <c r="B28" s="30"/>
      <c r="C28" s="31"/>
      <c r="D28" s="32">
        <f t="shared" ref="D28:N28" si="5">SUM(D29:D44)</f>
        <v>6210191</v>
      </c>
      <c r="E28" s="32">
        <f t="shared" si="5"/>
        <v>4150544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10360735</v>
      </c>
      <c r="P28" s="45">
        <f t="shared" si="1"/>
        <v>236.82221307915609</v>
      </c>
      <c r="Q28" s="10"/>
    </row>
    <row r="29" spans="1:17">
      <c r="A29" s="12"/>
      <c r="B29" s="25">
        <v>331.2</v>
      </c>
      <c r="C29" s="20" t="s">
        <v>31</v>
      </c>
      <c r="D29" s="47">
        <v>0</v>
      </c>
      <c r="E29" s="47">
        <v>184121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184121</v>
      </c>
      <c r="P29" s="46">
        <f t="shared" si="1"/>
        <v>4.2085761960273373</v>
      </c>
      <c r="Q29" s="9"/>
    </row>
    <row r="30" spans="1:17">
      <c r="A30" s="12"/>
      <c r="B30" s="25">
        <v>331.7</v>
      </c>
      <c r="C30" s="20" t="s">
        <v>114</v>
      </c>
      <c r="D30" s="47">
        <v>0</v>
      </c>
      <c r="E30" s="47">
        <v>78749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38" si="6">SUM(D30:N30)</f>
        <v>78749</v>
      </c>
      <c r="P30" s="46">
        <f t="shared" si="1"/>
        <v>1.8000182861322545</v>
      </c>
      <c r="Q30" s="9"/>
    </row>
    <row r="31" spans="1:17">
      <c r="A31" s="12"/>
      <c r="B31" s="25">
        <v>332</v>
      </c>
      <c r="C31" s="20" t="s">
        <v>188</v>
      </c>
      <c r="D31" s="47">
        <v>125233</v>
      </c>
      <c r="E31" s="47">
        <v>487826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613059</v>
      </c>
      <c r="P31" s="46">
        <f t="shared" si="1"/>
        <v>14.013097442227251</v>
      </c>
      <c r="Q31" s="9"/>
    </row>
    <row r="32" spans="1:17">
      <c r="A32" s="12"/>
      <c r="B32" s="25">
        <v>334.2</v>
      </c>
      <c r="C32" s="20" t="s">
        <v>35</v>
      </c>
      <c r="D32" s="47">
        <v>0</v>
      </c>
      <c r="E32" s="47">
        <v>35924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35924</v>
      </c>
      <c r="P32" s="46">
        <f t="shared" si="1"/>
        <v>0.82113876888614601</v>
      </c>
      <c r="Q32" s="9"/>
    </row>
    <row r="33" spans="1:17">
      <c r="A33" s="12"/>
      <c r="B33" s="25">
        <v>334.39</v>
      </c>
      <c r="C33" s="20" t="s">
        <v>38</v>
      </c>
      <c r="D33" s="47">
        <v>0</v>
      </c>
      <c r="E33" s="47">
        <v>174965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174965</v>
      </c>
      <c r="P33" s="46">
        <f t="shared" si="1"/>
        <v>3.9992914123751402</v>
      </c>
      <c r="Q33" s="9"/>
    </row>
    <row r="34" spans="1:17">
      <c r="A34" s="12"/>
      <c r="B34" s="25">
        <v>334.7</v>
      </c>
      <c r="C34" s="20" t="s">
        <v>41</v>
      </c>
      <c r="D34" s="47">
        <v>0</v>
      </c>
      <c r="E34" s="47">
        <v>15705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15705</v>
      </c>
      <c r="P34" s="46">
        <f t="shared" si="1"/>
        <v>0.35897963382020159</v>
      </c>
      <c r="Q34" s="9"/>
    </row>
    <row r="35" spans="1:17">
      <c r="A35" s="12"/>
      <c r="B35" s="25">
        <v>335.14</v>
      </c>
      <c r="C35" s="20" t="s">
        <v>138</v>
      </c>
      <c r="D35" s="47">
        <v>133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133</v>
      </c>
      <c r="P35" s="46">
        <f t="shared" si="1"/>
        <v>3.0400694873025671E-3</v>
      </c>
      <c r="Q35" s="9"/>
    </row>
    <row r="36" spans="1:17">
      <c r="A36" s="12"/>
      <c r="B36" s="25">
        <v>335.15</v>
      </c>
      <c r="C36" s="20" t="s">
        <v>139</v>
      </c>
      <c r="D36" s="47">
        <v>34026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34026</v>
      </c>
      <c r="P36" s="46">
        <f t="shared" si="1"/>
        <v>0.77775492011245972</v>
      </c>
      <c r="Q36" s="9"/>
    </row>
    <row r="37" spans="1:17">
      <c r="A37" s="12"/>
      <c r="B37" s="25">
        <v>335.18</v>
      </c>
      <c r="C37" s="20" t="s">
        <v>189</v>
      </c>
      <c r="D37" s="47">
        <v>3981694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3981694</v>
      </c>
      <c r="P37" s="46">
        <f t="shared" ref="P37:P68" si="7">(O37/P$75)</f>
        <v>91.012228850945164</v>
      </c>
      <c r="Q37" s="9"/>
    </row>
    <row r="38" spans="1:17">
      <c r="A38" s="12"/>
      <c r="B38" s="25">
        <v>335.19</v>
      </c>
      <c r="C38" s="20" t="s">
        <v>190</v>
      </c>
      <c r="D38" s="47">
        <v>1927226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1927226</v>
      </c>
      <c r="P38" s="46">
        <f t="shared" si="7"/>
        <v>44.051886900272009</v>
      </c>
      <c r="Q38" s="9"/>
    </row>
    <row r="39" spans="1:17">
      <c r="A39" s="12"/>
      <c r="B39" s="25">
        <v>335.48</v>
      </c>
      <c r="C39" s="20" t="s">
        <v>46</v>
      </c>
      <c r="D39" s="47">
        <v>2142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ref="O39:O44" si="8">SUM(D39:N39)</f>
        <v>2142</v>
      </c>
      <c r="P39" s="46">
        <f t="shared" si="7"/>
        <v>4.8961119111293971E-2</v>
      </c>
      <c r="Q39" s="9"/>
    </row>
    <row r="40" spans="1:17">
      <c r="A40" s="12"/>
      <c r="B40" s="25">
        <v>337.3</v>
      </c>
      <c r="C40" s="20" t="s">
        <v>116</v>
      </c>
      <c r="D40" s="47">
        <v>0</v>
      </c>
      <c r="E40" s="47">
        <v>11235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8"/>
        <v>11235</v>
      </c>
      <c r="P40" s="46">
        <f t="shared" si="7"/>
        <v>0.25680586984845366</v>
      </c>
      <c r="Q40" s="9"/>
    </row>
    <row r="41" spans="1:17">
      <c r="A41" s="12"/>
      <c r="B41" s="25">
        <v>337.5</v>
      </c>
      <c r="C41" s="20" t="s">
        <v>48</v>
      </c>
      <c r="D41" s="47">
        <v>0</v>
      </c>
      <c r="E41" s="47">
        <v>2801721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8"/>
        <v>2801721</v>
      </c>
      <c r="P41" s="46">
        <f t="shared" si="7"/>
        <v>64.040800932592745</v>
      </c>
      <c r="Q41" s="9"/>
    </row>
    <row r="42" spans="1:17">
      <c r="A42" s="12"/>
      <c r="B42" s="25">
        <v>337.6</v>
      </c>
      <c r="C42" s="20" t="s">
        <v>148</v>
      </c>
      <c r="D42" s="47">
        <v>0</v>
      </c>
      <c r="E42" s="47">
        <v>345298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8"/>
        <v>345298</v>
      </c>
      <c r="P42" s="46">
        <f t="shared" si="7"/>
        <v>7.8927061189970056</v>
      </c>
      <c r="Q42" s="9"/>
    </row>
    <row r="43" spans="1:17">
      <c r="A43" s="12"/>
      <c r="B43" s="25">
        <v>337.7</v>
      </c>
      <c r="C43" s="20" t="s">
        <v>49</v>
      </c>
      <c r="D43" s="47">
        <v>0</v>
      </c>
      <c r="E43" s="47">
        <v>15000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8"/>
        <v>15000</v>
      </c>
      <c r="P43" s="46">
        <f t="shared" si="7"/>
        <v>0.34286497977096619</v>
      </c>
      <c r="Q43" s="9"/>
    </row>
    <row r="44" spans="1:17">
      <c r="A44" s="12"/>
      <c r="B44" s="25">
        <v>338</v>
      </c>
      <c r="C44" s="20" t="s">
        <v>51</v>
      </c>
      <c r="D44" s="47">
        <v>139737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139737</v>
      </c>
      <c r="P44" s="46">
        <f t="shared" si="7"/>
        <v>3.1940615785503668</v>
      </c>
      <c r="Q44" s="9"/>
    </row>
    <row r="45" spans="1:17" ht="15.6">
      <c r="A45" s="29" t="s">
        <v>57</v>
      </c>
      <c r="B45" s="30"/>
      <c r="C45" s="31"/>
      <c r="D45" s="32">
        <f t="shared" ref="D45:N45" si="9">SUM(D46:D57)</f>
        <v>1354802</v>
      </c>
      <c r="E45" s="32">
        <f t="shared" si="9"/>
        <v>48103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60297311</v>
      </c>
      <c r="J45" s="32">
        <f t="shared" si="9"/>
        <v>5518339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67218555</v>
      </c>
      <c r="P45" s="45">
        <f t="shared" si="7"/>
        <v>1536.4592333539051</v>
      </c>
      <c r="Q45" s="10"/>
    </row>
    <row r="46" spans="1:17">
      <c r="A46" s="12"/>
      <c r="B46" s="25">
        <v>341.2</v>
      </c>
      <c r="C46" s="20" t="s">
        <v>149</v>
      </c>
      <c r="D46" s="47">
        <v>245555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5518339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57" si="10">SUM(D46:N46)</f>
        <v>5763894</v>
      </c>
      <c r="P46" s="46">
        <f t="shared" si="7"/>
        <v>131.74915998079956</v>
      </c>
      <c r="Q46" s="9"/>
    </row>
    <row r="47" spans="1:17">
      <c r="A47" s="12"/>
      <c r="B47" s="25">
        <v>341.3</v>
      </c>
      <c r="C47" s="20" t="s">
        <v>150</v>
      </c>
      <c r="D47" s="47">
        <v>337131</v>
      </c>
      <c r="E47" s="47">
        <v>0</v>
      </c>
      <c r="F47" s="47">
        <v>0</v>
      </c>
      <c r="G47" s="47">
        <v>0</v>
      </c>
      <c r="H47" s="47">
        <v>0</v>
      </c>
      <c r="I47" s="47">
        <v>113738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450869</v>
      </c>
      <c r="P47" s="46">
        <f t="shared" si="7"/>
        <v>10.305812704290384</v>
      </c>
      <c r="Q47" s="9"/>
    </row>
    <row r="48" spans="1:17">
      <c r="A48" s="12"/>
      <c r="B48" s="25">
        <v>341.9</v>
      </c>
      <c r="C48" s="20" t="s">
        <v>141</v>
      </c>
      <c r="D48" s="47">
        <v>269207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269207</v>
      </c>
      <c r="P48" s="46">
        <f t="shared" si="7"/>
        <v>6.1534435072801665</v>
      </c>
      <c r="Q48" s="9"/>
    </row>
    <row r="49" spans="1:17">
      <c r="A49" s="12"/>
      <c r="B49" s="25">
        <v>342.1</v>
      </c>
      <c r="C49" s="20" t="s">
        <v>62</v>
      </c>
      <c r="D49" s="47">
        <v>104731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104731</v>
      </c>
      <c r="P49" s="46">
        <f t="shared" si="7"/>
        <v>2.3939061464262039</v>
      </c>
      <c r="Q49" s="9"/>
    </row>
    <row r="50" spans="1:17">
      <c r="A50" s="12"/>
      <c r="B50" s="25">
        <v>342.5</v>
      </c>
      <c r="C50" s="20" t="s">
        <v>165</v>
      </c>
      <c r="D50" s="47">
        <v>78009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78009</v>
      </c>
      <c r="P50" s="46">
        <f t="shared" si="7"/>
        <v>1.7831036137968868</v>
      </c>
      <c r="Q50" s="9"/>
    </row>
    <row r="51" spans="1:17">
      <c r="A51" s="12"/>
      <c r="B51" s="25">
        <v>343.3</v>
      </c>
      <c r="C51" s="20" t="s">
        <v>64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36717288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36717288</v>
      </c>
      <c r="P51" s="46">
        <f t="shared" si="7"/>
        <v>839.27148049098264</v>
      </c>
      <c r="Q51" s="9"/>
    </row>
    <row r="52" spans="1:17">
      <c r="A52" s="12"/>
      <c r="B52" s="25">
        <v>343.4</v>
      </c>
      <c r="C52" s="20" t="s">
        <v>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11273546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11273546</v>
      </c>
      <c r="P52" s="46">
        <f t="shared" si="7"/>
        <v>257.6869414158038</v>
      </c>
      <c r="Q52" s="9"/>
    </row>
    <row r="53" spans="1:17">
      <c r="A53" s="12"/>
      <c r="B53" s="25">
        <v>343.5</v>
      </c>
      <c r="C53" s="20" t="s">
        <v>66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10693719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10693719</v>
      </c>
      <c r="P53" s="46">
        <f t="shared" si="7"/>
        <v>244.43344990742645</v>
      </c>
      <c r="Q53" s="9"/>
    </row>
    <row r="54" spans="1:17">
      <c r="A54" s="12"/>
      <c r="B54" s="25">
        <v>343.9</v>
      </c>
      <c r="C54" s="20" t="s">
        <v>67</v>
      </c>
      <c r="D54" s="47">
        <v>53556</v>
      </c>
      <c r="E54" s="47">
        <v>0</v>
      </c>
      <c r="F54" s="47">
        <v>0</v>
      </c>
      <c r="G54" s="47">
        <v>0</v>
      </c>
      <c r="H54" s="47">
        <v>0</v>
      </c>
      <c r="I54" s="47">
        <v>1499020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1552576</v>
      </c>
      <c r="P54" s="46">
        <f t="shared" si="7"/>
        <v>35.488262588859172</v>
      </c>
      <c r="Q54" s="9"/>
    </row>
    <row r="55" spans="1:17">
      <c r="A55" s="12"/>
      <c r="B55" s="25">
        <v>347.2</v>
      </c>
      <c r="C55" s="20" t="s">
        <v>68</v>
      </c>
      <c r="D55" s="47">
        <v>184832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184832</v>
      </c>
      <c r="P55" s="46">
        <f t="shared" si="7"/>
        <v>4.2248279960684814</v>
      </c>
      <c r="Q55" s="9"/>
    </row>
    <row r="56" spans="1:17">
      <c r="A56" s="12"/>
      <c r="B56" s="25">
        <v>347.9</v>
      </c>
      <c r="C56" s="20" t="s">
        <v>153</v>
      </c>
      <c r="D56" s="47">
        <v>40151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40151</v>
      </c>
      <c r="P56" s="46">
        <f t="shared" si="7"/>
        <v>0.91775812018560421</v>
      </c>
      <c r="Q56" s="9"/>
    </row>
    <row r="57" spans="1:17">
      <c r="A57" s="12"/>
      <c r="B57" s="25">
        <v>349</v>
      </c>
      <c r="C57" s="20" t="s">
        <v>191</v>
      </c>
      <c r="D57" s="47">
        <v>41630</v>
      </c>
      <c r="E57" s="47">
        <v>48103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89733</v>
      </c>
      <c r="P57" s="46">
        <f t="shared" si="7"/>
        <v>2.0510868819858739</v>
      </c>
      <c r="Q57" s="9"/>
    </row>
    <row r="58" spans="1:17" ht="15.6">
      <c r="A58" s="29" t="s">
        <v>58</v>
      </c>
      <c r="B58" s="30"/>
      <c r="C58" s="31"/>
      <c r="D58" s="32">
        <f t="shared" ref="D58:N58" si="11">SUM(D59:D63)</f>
        <v>1105209</v>
      </c>
      <c r="E58" s="32">
        <f t="shared" si="11"/>
        <v>120695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74850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 t="shared" si="11"/>
        <v>0</v>
      </c>
      <c r="O58" s="32">
        <f t="shared" ref="O58:O73" si="12">SUM(D58:N58)</f>
        <v>1300754</v>
      </c>
      <c r="P58" s="45">
        <f t="shared" si="7"/>
        <v>29.732199593133558</v>
      </c>
      <c r="Q58" s="10"/>
    </row>
    <row r="59" spans="1:17">
      <c r="A59" s="13"/>
      <c r="B59" s="39">
        <v>351.1</v>
      </c>
      <c r="C59" s="21" t="s">
        <v>71</v>
      </c>
      <c r="D59" s="47">
        <v>985226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2"/>
        <v>985226</v>
      </c>
      <c r="P59" s="46">
        <f t="shared" si="7"/>
        <v>22.51996617065533</v>
      </c>
      <c r="Q59" s="9"/>
    </row>
    <row r="60" spans="1:17">
      <c r="A60" s="13"/>
      <c r="B60" s="39">
        <v>352</v>
      </c>
      <c r="C60" s="21" t="s">
        <v>73</v>
      </c>
      <c r="D60" s="47">
        <v>1759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2"/>
        <v>1759</v>
      </c>
      <c r="P60" s="46">
        <f t="shared" si="7"/>
        <v>4.0206633294475304E-2</v>
      </c>
      <c r="Q60" s="9"/>
    </row>
    <row r="61" spans="1:17">
      <c r="A61" s="13"/>
      <c r="B61" s="39">
        <v>354</v>
      </c>
      <c r="C61" s="21" t="s">
        <v>74</v>
      </c>
      <c r="D61" s="47">
        <v>118224</v>
      </c>
      <c r="E61" s="47">
        <v>0</v>
      </c>
      <c r="F61" s="47">
        <v>0</v>
      </c>
      <c r="G61" s="47">
        <v>0</v>
      </c>
      <c r="H61" s="47">
        <v>0</v>
      </c>
      <c r="I61" s="47">
        <v>74850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2"/>
        <v>193074</v>
      </c>
      <c r="P61" s="46">
        <f t="shared" si="7"/>
        <v>4.4132208736199683</v>
      </c>
      <c r="Q61" s="9"/>
    </row>
    <row r="62" spans="1:17">
      <c r="A62" s="13"/>
      <c r="B62" s="39">
        <v>355</v>
      </c>
      <c r="C62" s="21" t="s">
        <v>117</v>
      </c>
      <c r="D62" s="47">
        <v>0</v>
      </c>
      <c r="E62" s="47">
        <v>118695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2"/>
        <v>118695</v>
      </c>
      <c r="P62" s="46">
        <f t="shared" si="7"/>
        <v>2.7130905849276554</v>
      </c>
      <c r="Q62" s="9"/>
    </row>
    <row r="63" spans="1:17">
      <c r="A63" s="13"/>
      <c r="B63" s="39">
        <v>356</v>
      </c>
      <c r="C63" s="21" t="s">
        <v>118</v>
      </c>
      <c r="D63" s="47">
        <v>0</v>
      </c>
      <c r="E63" s="47">
        <v>2000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2"/>
        <v>2000</v>
      </c>
      <c r="P63" s="46">
        <f t="shared" si="7"/>
        <v>4.5715330636128829E-2</v>
      </c>
      <c r="Q63" s="9"/>
    </row>
    <row r="64" spans="1:17" ht="15.6">
      <c r="A64" s="29" t="s">
        <v>4</v>
      </c>
      <c r="B64" s="30"/>
      <c r="C64" s="31"/>
      <c r="D64" s="32">
        <f t="shared" ref="D64:N64" si="13">SUM(D65:D70)</f>
        <v>933197</v>
      </c>
      <c r="E64" s="32">
        <f t="shared" si="13"/>
        <v>50273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3413271</v>
      </c>
      <c r="J64" s="32">
        <f t="shared" si="13"/>
        <v>25216</v>
      </c>
      <c r="K64" s="32">
        <f t="shared" si="13"/>
        <v>52807881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2"/>
        <v>57229838</v>
      </c>
      <c r="P64" s="45">
        <f t="shared" si="7"/>
        <v>1308.1404832110447</v>
      </c>
      <c r="Q64" s="10"/>
    </row>
    <row r="65" spans="1:120">
      <c r="A65" s="12"/>
      <c r="B65" s="25">
        <v>361.1</v>
      </c>
      <c r="C65" s="20" t="s">
        <v>76</v>
      </c>
      <c r="D65" s="47">
        <v>478020</v>
      </c>
      <c r="E65" s="47">
        <v>94636</v>
      </c>
      <c r="F65" s="47">
        <v>0</v>
      </c>
      <c r="G65" s="47">
        <v>0</v>
      </c>
      <c r="H65" s="47">
        <v>0</v>
      </c>
      <c r="I65" s="47">
        <v>1165103</v>
      </c>
      <c r="J65" s="47">
        <v>0</v>
      </c>
      <c r="K65" s="47">
        <v>3552886</v>
      </c>
      <c r="L65" s="47">
        <v>0</v>
      </c>
      <c r="M65" s="47">
        <v>0</v>
      </c>
      <c r="N65" s="47">
        <v>0</v>
      </c>
      <c r="O65" s="47">
        <f t="shared" si="12"/>
        <v>5290645</v>
      </c>
      <c r="P65" s="46">
        <f t="shared" si="7"/>
        <v>120.9317927266909</v>
      </c>
      <c r="Q65" s="9"/>
    </row>
    <row r="66" spans="1:120">
      <c r="A66" s="12"/>
      <c r="B66" s="25">
        <v>361.3</v>
      </c>
      <c r="C66" s="20" t="s">
        <v>107</v>
      </c>
      <c r="D66" s="47">
        <v>-346438</v>
      </c>
      <c r="E66" s="47">
        <v>-62470</v>
      </c>
      <c r="F66" s="47">
        <v>0</v>
      </c>
      <c r="G66" s="47">
        <v>0</v>
      </c>
      <c r="H66" s="47">
        <v>0</v>
      </c>
      <c r="I66" s="47">
        <v>-911321</v>
      </c>
      <c r="J66" s="47">
        <v>0</v>
      </c>
      <c r="K66" s="47">
        <v>36430100</v>
      </c>
      <c r="L66" s="47">
        <v>0</v>
      </c>
      <c r="M66" s="47">
        <v>0</v>
      </c>
      <c r="N66" s="47">
        <v>0</v>
      </c>
      <c r="O66" s="47">
        <f t="shared" si="12"/>
        <v>35109871</v>
      </c>
      <c r="P66" s="46">
        <f t="shared" si="7"/>
        <v>802.5296806784155</v>
      </c>
      <c r="Q66" s="9"/>
    </row>
    <row r="67" spans="1:120">
      <c r="A67" s="12"/>
      <c r="B67" s="25">
        <v>362</v>
      </c>
      <c r="C67" s="20" t="s">
        <v>77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37691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2"/>
        <v>37691</v>
      </c>
      <c r="P67" s="46">
        <f t="shared" si="7"/>
        <v>0.8615282635031658</v>
      </c>
      <c r="Q67" s="9"/>
    </row>
    <row r="68" spans="1:120">
      <c r="A68" s="12"/>
      <c r="B68" s="25">
        <v>364</v>
      </c>
      <c r="C68" s="20" t="s">
        <v>142</v>
      </c>
      <c r="D68" s="47">
        <v>27815</v>
      </c>
      <c r="E68" s="47">
        <v>9900</v>
      </c>
      <c r="F68" s="47">
        <v>0</v>
      </c>
      <c r="G68" s="47">
        <v>0</v>
      </c>
      <c r="H68" s="47">
        <v>0</v>
      </c>
      <c r="I68" s="47">
        <v>142882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2"/>
        <v>180597</v>
      </c>
      <c r="P68" s="46">
        <f t="shared" si="7"/>
        <v>4.1280257834464784</v>
      </c>
      <c r="Q68" s="9"/>
    </row>
    <row r="69" spans="1:120">
      <c r="A69" s="12"/>
      <c r="B69" s="25">
        <v>368</v>
      </c>
      <c r="C69" s="20" t="s">
        <v>80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12786858</v>
      </c>
      <c r="L69" s="47">
        <v>0</v>
      </c>
      <c r="M69" s="47">
        <v>0</v>
      </c>
      <c r="N69" s="47">
        <v>0</v>
      </c>
      <c r="O69" s="47">
        <f t="shared" si="12"/>
        <v>12786858</v>
      </c>
      <c r="P69" s="46">
        <f t="shared" ref="P69:P73" si="14">(O69/P$75)</f>
        <v>292.27772063361448</v>
      </c>
      <c r="Q69" s="9"/>
    </row>
    <row r="70" spans="1:120">
      <c r="A70" s="12"/>
      <c r="B70" s="25">
        <v>369.9</v>
      </c>
      <c r="C70" s="20" t="s">
        <v>81</v>
      </c>
      <c r="D70" s="47">
        <v>773800</v>
      </c>
      <c r="E70" s="47">
        <v>8207</v>
      </c>
      <c r="F70" s="47">
        <v>0</v>
      </c>
      <c r="G70" s="47">
        <v>0</v>
      </c>
      <c r="H70" s="47">
        <v>0</v>
      </c>
      <c r="I70" s="47">
        <v>2978916</v>
      </c>
      <c r="J70" s="47">
        <v>25216</v>
      </c>
      <c r="K70" s="47">
        <v>38037</v>
      </c>
      <c r="L70" s="47">
        <v>0</v>
      </c>
      <c r="M70" s="47">
        <v>0</v>
      </c>
      <c r="N70" s="47">
        <v>0</v>
      </c>
      <c r="O70" s="47">
        <f t="shared" si="12"/>
        <v>3824176</v>
      </c>
      <c r="P70" s="46">
        <f t="shared" si="14"/>
        <v>87.411735125374292</v>
      </c>
      <c r="Q70" s="9"/>
    </row>
    <row r="71" spans="1:120" ht="15.6">
      <c r="A71" s="29" t="s">
        <v>59</v>
      </c>
      <c r="B71" s="30"/>
      <c r="C71" s="31"/>
      <c r="D71" s="32">
        <f t="shared" ref="D71:N71" si="15">SUM(D72:D72)</f>
        <v>7106538</v>
      </c>
      <c r="E71" s="32">
        <f t="shared" si="15"/>
        <v>0</v>
      </c>
      <c r="F71" s="32">
        <f t="shared" si="15"/>
        <v>0</v>
      </c>
      <c r="G71" s="32">
        <f t="shared" si="15"/>
        <v>0</v>
      </c>
      <c r="H71" s="32">
        <f t="shared" si="15"/>
        <v>0</v>
      </c>
      <c r="I71" s="32">
        <f t="shared" si="15"/>
        <v>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si="15"/>
        <v>0</v>
      </c>
      <c r="O71" s="32">
        <f t="shared" si="12"/>
        <v>7106538</v>
      </c>
      <c r="P71" s="45">
        <f t="shared" si="14"/>
        <v>162.43886717410683</v>
      </c>
      <c r="Q71" s="9"/>
    </row>
    <row r="72" spans="1:120" ht="15.6" thickBot="1">
      <c r="A72" s="12"/>
      <c r="B72" s="25">
        <v>381</v>
      </c>
      <c r="C72" s="20" t="s">
        <v>82</v>
      </c>
      <c r="D72" s="47">
        <v>7106538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7106538</v>
      </c>
      <c r="P72" s="46">
        <f t="shared" si="14"/>
        <v>162.43886717410683</v>
      </c>
      <c r="Q72" s="9"/>
    </row>
    <row r="73" spans="1:120" ht="16.2" thickBot="1">
      <c r="A73" s="14" t="s">
        <v>69</v>
      </c>
      <c r="B73" s="23"/>
      <c r="C73" s="22"/>
      <c r="D73" s="15">
        <f t="shared" ref="D73:N73" si="16">SUM(D5,D17,D28,D45,D58,D64,D71)</f>
        <v>59325026</v>
      </c>
      <c r="E73" s="15">
        <f t="shared" si="16"/>
        <v>6791171</v>
      </c>
      <c r="F73" s="15">
        <f t="shared" si="16"/>
        <v>2005480</v>
      </c>
      <c r="G73" s="15">
        <f t="shared" si="16"/>
        <v>0</v>
      </c>
      <c r="H73" s="15">
        <f t="shared" si="16"/>
        <v>0</v>
      </c>
      <c r="I73" s="15">
        <f t="shared" si="16"/>
        <v>66114256</v>
      </c>
      <c r="J73" s="15">
        <f t="shared" si="16"/>
        <v>5543555</v>
      </c>
      <c r="K73" s="15">
        <f t="shared" si="16"/>
        <v>52807881</v>
      </c>
      <c r="L73" s="15">
        <f t="shared" si="16"/>
        <v>0</v>
      </c>
      <c r="M73" s="15">
        <f t="shared" si="16"/>
        <v>0</v>
      </c>
      <c r="N73" s="15">
        <f t="shared" si="16"/>
        <v>0</v>
      </c>
      <c r="O73" s="15">
        <f t="shared" si="12"/>
        <v>192587369</v>
      </c>
      <c r="P73" s="38">
        <f t="shared" si="14"/>
        <v>4402.0976250885733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18" t="s">
        <v>192</v>
      </c>
      <c r="N75" s="118"/>
      <c r="O75" s="118"/>
      <c r="P75" s="43">
        <v>43749</v>
      </c>
    </row>
    <row r="76" spans="1:120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7"/>
    </row>
    <row r="77" spans="1:120" ht="15.75" customHeight="1" thickBot="1">
      <c r="A77" s="120" t="s">
        <v>103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100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SUM(D6:D17)</f>
        <v>27017628</v>
      </c>
      <c r="E5" s="27">
        <f t="shared" si="0"/>
        <v>1705603</v>
      </c>
      <c r="F5" s="27">
        <f t="shared" si="0"/>
        <v>2002230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30725461</v>
      </c>
      <c r="O5" s="33">
        <f t="shared" ref="O5:O36" si="1">(N5/O$75)</f>
        <v>643.84269309752312</v>
      </c>
      <c r="P5" s="6"/>
    </row>
    <row r="6" spans="1:133">
      <c r="A6" s="12"/>
      <c r="B6" s="25">
        <v>311</v>
      </c>
      <c r="C6" s="20" t="s">
        <v>3</v>
      </c>
      <c r="D6" s="47">
        <v>19677704</v>
      </c>
      <c r="E6" s="47">
        <v>0</v>
      </c>
      <c r="F6" s="47">
        <v>2002230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21679934</v>
      </c>
      <c r="O6" s="46">
        <f t="shared" si="1"/>
        <v>454.29642512887136</v>
      </c>
      <c r="P6" s="9"/>
    </row>
    <row r="7" spans="1:133">
      <c r="A7" s="12"/>
      <c r="B7" s="25">
        <v>312.41000000000003</v>
      </c>
      <c r="C7" s="20" t="s">
        <v>12</v>
      </c>
      <c r="D7" s="47">
        <v>548272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7" si="2">SUM(D7:M7)</f>
        <v>548272</v>
      </c>
      <c r="O7" s="46">
        <f t="shared" si="1"/>
        <v>11.488873056451951</v>
      </c>
      <c r="P7" s="9"/>
    </row>
    <row r="8" spans="1:133">
      <c r="A8" s="12"/>
      <c r="B8" s="25">
        <v>312.42</v>
      </c>
      <c r="C8" s="20" t="s">
        <v>11</v>
      </c>
      <c r="D8" s="47">
        <v>205915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205915</v>
      </c>
      <c r="O8" s="46">
        <f t="shared" si="1"/>
        <v>4.314886216001006</v>
      </c>
      <c r="P8" s="9"/>
    </row>
    <row r="9" spans="1:133">
      <c r="A9" s="12"/>
      <c r="B9" s="25">
        <v>312.51</v>
      </c>
      <c r="C9" s="20" t="s">
        <v>93</v>
      </c>
      <c r="D9" s="47">
        <v>179135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179135</v>
      </c>
      <c r="O9" s="46">
        <f t="shared" si="1"/>
        <v>3.7537194585306568</v>
      </c>
      <c r="P9" s="9"/>
    </row>
    <row r="10" spans="1:133">
      <c r="A10" s="12"/>
      <c r="B10" s="25">
        <v>312.52</v>
      </c>
      <c r="C10" s="20" t="s">
        <v>133</v>
      </c>
      <c r="D10" s="47">
        <v>327378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327378</v>
      </c>
      <c r="O10" s="46">
        <f t="shared" si="1"/>
        <v>6.8601064498554125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1705603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1705603</v>
      </c>
      <c r="O11" s="46">
        <f t="shared" si="1"/>
        <v>35.740392271908135</v>
      </c>
      <c r="P11" s="9"/>
    </row>
    <row r="12" spans="1:133">
      <c r="A12" s="12"/>
      <c r="B12" s="25">
        <v>314.10000000000002</v>
      </c>
      <c r="C12" s="20" t="s">
        <v>14</v>
      </c>
      <c r="D12" s="47">
        <v>2836500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2836500</v>
      </c>
      <c r="O12" s="46">
        <f t="shared" si="1"/>
        <v>59.437995054691754</v>
      </c>
      <c r="P12" s="9"/>
    </row>
    <row r="13" spans="1:133">
      <c r="A13" s="12"/>
      <c r="B13" s="25">
        <v>314.3</v>
      </c>
      <c r="C13" s="20" t="s">
        <v>15</v>
      </c>
      <c r="D13" s="47">
        <v>712440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712440</v>
      </c>
      <c r="O13" s="46">
        <f t="shared" si="1"/>
        <v>14.928963580738444</v>
      </c>
      <c r="P13" s="9"/>
    </row>
    <row r="14" spans="1:133">
      <c r="A14" s="12"/>
      <c r="B14" s="25">
        <v>314.39999999999998</v>
      </c>
      <c r="C14" s="20" t="s">
        <v>16</v>
      </c>
      <c r="D14" s="47">
        <v>77997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77997</v>
      </c>
      <c r="O14" s="46">
        <f t="shared" si="1"/>
        <v>1.6344034198063786</v>
      </c>
      <c r="P14" s="9"/>
    </row>
    <row r="15" spans="1:133">
      <c r="A15" s="12"/>
      <c r="B15" s="25">
        <v>315</v>
      </c>
      <c r="C15" s="20" t="s">
        <v>135</v>
      </c>
      <c r="D15" s="47">
        <v>1643561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1643561</v>
      </c>
      <c r="O15" s="46">
        <f t="shared" si="1"/>
        <v>34.440321025941913</v>
      </c>
      <c r="P15" s="9"/>
    </row>
    <row r="16" spans="1:133">
      <c r="A16" s="12"/>
      <c r="B16" s="25">
        <v>316</v>
      </c>
      <c r="C16" s="20" t="s">
        <v>136</v>
      </c>
      <c r="D16" s="47">
        <v>800106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800106</v>
      </c>
      <c r="O16" s="46">
        <f t="shared" si="1"/>
        <v>16.765977955659864</v>
      </c>
      <c r="P16" s="9"/>
    </row>
    <row r="17" spans="1:16">
      <c r="A17" s="12"/>
      <c r="B17" s="25">
        <v>319</v>
      </c>
      <c r="C17" s="20" t="s">
        <v>21</v>
      </c>
      <c r="D17" s="47">
        <v>8620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8620</v>
      </c>
      <c r="O17" s="46">
        <f t="shared" si="1"/>
        <v>0.18062947906625876</v>
      </c>
      <c r="P17" s="9"/>
    </row>
    <row r="18" spans="1:16" ht="15.6">
      <c r="A18" s="29" t="s">
        <v>22</v>
      </c>
      <c r="B18" s="30"/>
      <c r="C18" s="31"/>
      <c r="D18" s="32">
        <f t="shared" ref="D18:M18" si="3">SUM(D19:D27)</f>
        <v>12143789</v>
      </c>
      <c r="E18" s="32">
        <f t="shared" si="3"/>
        <v>657063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1933776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14734628</v>
      </c>
      <c r="O18" s="45">
        <f t="shared" si="1"/>
        <v>308.75964963748373</v>
      </c>
      <c r="P18" s="10"/>
    </row>
    <row r="19" spans="1:16">
      <c r="A19" s="12"/>
      <c r="B19" s="25">
        <v>322</v>
      </c>
      <c r="C19" s="20" t="s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583815</v>
      </c>
      <c r="J19" s="47">
        <v>0</v>
      </c>
      <c r="K19" s="47">
        <v>0</v>
      </c>
      <c r="L19" s="47">
        <v>0</v>
      </c>
      <c r="M19" s="47">
        <v>0</v>
      </c>
      <c r="N19" s="47">
        <f>SUM(D19:M19)</f>
        <v>583815</v>
      </c>
      <c r="O19" s="46">
        <f t="shared" si="1"/>
        <v>12.233665814509031</v>
      </c>
      <c r="P19" s="9"/>
    </row>
    <row r="20" spans="1:16">
      <c r="A20" s="12"/>
      <c r="B20" s="25">
        <v>323.10000000000002</v>
      </c>
      <c r="C20" s="20" t="s">
        <v>23</v>
      </c>
      <c r="D20" s="47">
        <v>1986680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6" si="4">SUM(D20:M20)</f>
        <v>1986680</v>
      </c>
      <c r="O20" s="46">
        <f t="shared" si="1"/>
        <v>41.630275344704749</v>
      </c>
      <c r="P20" s="9"/>
    </row>
    <row r="21" spans="1:16">
      <c r="A21" s="12"/>
      <c r="B21" s="25">
        <v>323.7</v>
      </c>
      <c r="C21" s="20" t="s">
        <v>159</v>
      </c>
      <c r="D21" s="47">
        <v>1063912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1063912</v>
      </c>
      <c r="O21" s="46">
        <f t="shared" si="1"/>
        <v>22.293952474749592</v>
      </c>
      <c r="P21" s="9"/>
    </row>
    <row r="22" spans="1:16">
      <c r="A22" s="12"/>
      <c r="B22" s="25">
        <v>323.89999999999998</v>
      </c>
      <c r="C22" s="20" t="s">
        <v>25</v>
      </c>
      <c r="D22" s="47">
        <v>98643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98643</v>
      </c>
      <c r="O22" s="46">
        <f t="shared" si="1"/>
        <v>2.0670340723356104</v>
      </c>
      <c r="P22" s="9"/>
    </row>
    <row r="23" spans="1:16">
      <c r="A23" s="12"/>
      <c r="B23" s="25">
        <v>324.11</v>
      </c>
      <c r="C23" s="20" t="s">
        <v>26</v>
      </c>
      <c r="D23" s="47">
        <v>5502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5502</v>
      </c>
      <c r="O23" s="46">
        <f t="shared" si="1"/>
        <v>0.11529273710238465</v>
      </c>
      <c r="P23" s="9"/>
    </row>
    <row r="24" spans="1:16">
      <c r="A24" s="12"/>
      <c r="B24" s="25">
        <v>324.20999999999998</v>
      </c>
      <c r="C24" s="20" t="s">
        <v>105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1349961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1349961</v>
      </c>
      <c r="O24" s="46">
        <f t="shared" si="1"/>
        <v>28.288022295796488</v>
      </c>
      <c r="P24" s="9"/>
    </row>
    <row r="25" spans="1:16">
      <c r="A25" s="12"/>
      <c r="B25" s="25">
        <v>324.61</v>
      </c>
      <c r="C25" s="20" t="s">
        <v>28</v>
      </c>
      <c r="D25" s="47">
        <v>3496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3496</v>
      </c>
      <c r="O25" s="46">
        <f t="shared" si="1"/>
        <v>7.3257617031976863E-2</v>
      </c>
      <c r="P25" s="9"/>
    </row>
    <row r="26" spans="1:16">
      <c r="A26" s="12"/>
      <c r="B26" s="25">
        <v>325.2</v>
      </c>
      <c r="C26" s="20" t="s">
        <v>112</v>
      </c>
      <c r="D26" s="47">
        <v>8983606</v>
      </c>
      <c r="E26" s="47">
        <v>657063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9640669</v>
      </c>
      <c r="O26" s="46">
        <f t="shared" si="1"/>
        <v>202.01728762415658</v>
      </c>
      <c r="P26" s="9"/>
    </row>
    <row r="27" spans="1:16">
      <c r="A27" s="12"/>
      <c r="B27" s="25">
        <v>329</v>
      </c>
      <c r="C27" s="20" t="s">
        <v>30</v>
      </c>
      <c r="D27" s="47">
        <v>1950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1950</v>
      </c>
      <c r="O27" s="46">
        <f t="shared" si="1"/>
        <v>4.0861657097355515E-2</v>
      </c>
      <c r="P27" s="9"/>
    </row>
    <row r="28" spans="1:16" ht="15.6">
      <c r="A28" s="29" t="s">
        <v>32</v>
      </c>
      <c r="B28" s="30"/>
      <c r="C28" s="31"/>
      <c r="D28" s="32">
        <f t="shared" ref="D28:M28" si="5">SUM(D29:D41)</f>
        <v>5047799</v>
      </c>
      <c r="E28" s="32">
        <f t="shared" si="5"/>
        <v>3138893</v>
      </c>
      <c r="F28" s="32">
        <f t="shared" si="5"/>
        <v>0</v>
      </c>
      <c r="G28" s="32">
        <f t="shared" si="5"/>
        <v>0</v>
      </c>
      <c r="H28" s="32">
        <f t="shared" si="5"/>
        <v>0</v>
      </c>
      <c r="I28" s="32">
        <f t="shared" si="5"/>
        <v>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8186692</v>
      </c>
      <c r="O28" s="45">
        <f t="shared" si="1"/>
        <v>171.5496416746993</v>
      </c>
      <c r="P28" s="10"/>
    </row>
    <row r="29" spans="1:16">
      <c r="A29" s="12"/>
      <c r="B29" s="25">
        <v>331.2</v>
      </c>
      <c r="C29" s="20" t="s">
        <v>31</v>
      </c>
      <c r="D29" s="47">
        <v>0</v>
      </c>
      <c r="E29" s="47">
        <v>124522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124522</v>
      </c>
      <c r="O29" s="46">
        <f t="shared" si="1"/>
        <v>2.6093206487573863</v>
      </c>
      <c r="P29" s="9"/>
    </row>
    <row r="30" spans="1:16">
      <c r="A30" s="12"/>
      <c r="B30" s="25">
        <v>331.49</v>
      </c>
      <c r="C30" s="20" t="s">
        <v>113</v>
      </c>
      <c r="D30" s="47">
        <v>0</v>
      </c>
      <c r="E30" s="47">
        <v>158454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158454</v>
      </c>
      <c r="O30" s="46">
        <f t="shared" si="1"/>
        <v>3.3203553916432673</v>
      </c>
      <c r="P30" s="9"/>
    </row>
    <row r="31" spans="1:16">
      <c r="A31" s="12"/>
      <c r="B31" s="25">
        <v>334.2</v>
      </c>
      <c r="C31" s="20" t="s">
        <v>35</v>
      </c>
      <c r="D31" s="47">
        <v>0</v>
      </c>
      <c r="E31" s="47">
        <v>7129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7129</v>
      </c>
      <c r="O31" s="46">
        <f t="shared" si="1"/>
        <v>0.14938602740874229</v>
      </c>
      <c r="P31" s="9"/>
    </row>
    <row r="32" spans="1:16">
      <c r="A32" s="12"/>
      <c r="B32" s="25">
        <v>334.7</v>
      </c>
      <c r="C32" s="20" t="s">
        <v>41</v>
      </c>
      <c r="D32" s="47">
        <v>0</v>
      </c>
      <c r="E32" s="47">
        <v>2000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2000</v>
      </c>
      <c r="O32" s="46">
        <f t="shared" si="1"/>
        <v>4.1909391894723605E-2</v>
      </c>
      <c r="P32" s="9"/>
    </row>
    <row r="33" spans="1:16">
      <c r="A33" s="12"/>
      <c r="B33" s="25">
        <v>335.12</v>
      </c>
      <c r="C33" s="20" t="s">
        <v>137</v>
      </c>
      <c r="D33" s="47">
        <v>1655287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1655287</v>
      </c>
      <c r="O33" s="46">
        <f t="shared" si="1"/>
        <v>34.686035790620679</v>
      </c>
      <c r="P33" s="9"/>
    </row>
    <row r="34" spans="1:16">
      <c r="A34" s="12"/>
      <c r="B34" s="25">
        <v>335.14</v>
      </c>
      <c r="C34" s="20" t="s">
        <v>138</v>
      </c>
      <c r="D34" s="47">
        <v>142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142</v>
      </c>
      <c r="O34" s="46">
        <f t="shared" si="1"/>
        <v>2.9755668245253762E-3</v>
      </c>
      <c r="P34" s="9"/>
    </row>
    <row r="35" spans="1:16">
      <c r="A35" s="12"/>
      <c r="B35" s="25">
        <v>335.15</v>
      </c>
      <c r="C35" s="20" t="s">
        <v>139</v>
      </c>
      <c r="D35" s="47">
        <v>36907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36907</v>
      </c>
      <c r="O35" s="46">
        <f t="shared" si="1"/>
        <v>0.77337496332928213</v>
      </c>
      <c r="P35" s="9"/>
    </row>
    <row r="36" spans="1:16">
      <c r="A36" s="12"/>
      <c r="B36" s="25">
        <v>335.18</v>
      </c>
      <c r="C36" s="20" t="s">
        <v>140</v>
      </c>
      <c r="D36" s="47">
        <v>3110130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3110130</v>
      </c>
      <c r="O36" s="46">
        <f t="shared" si="1"/>
        <v>65.171828506768364</v>
      </c>
      <c r="P36" s="9"/>
    </row>
    <row r="37" spans="1:16">
      <c r="A37" s="12"/>
      <c r="B37" s="25">
        <v>335.49</v>
      </c>
      <c r="C37" s="20" t="s">
        <v>46</v>
      </c>
      <c r="D37" s="47">
        <v>12391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12391</v>
      </c>
      <c r="O37" s="46">
        <f t="shared" ref="O37:O68" si="7">(N37/O$75)</f>
        <v>0.25964963748376013</v>
      </c>
      <c r="P37" s="9"/>
    </row>
    <row r="38" spans="1:16">
      <c r="A38" s="12"/>
      <c r="B38" s="25">
        <v>337.2</v>
      </c>
      <c r="C38" s="20" t="s">
        <v>47</v>
      </c>
      <c r="D38" s="47">
        <v>0</v>
      </c>
      <c r="E38" s="47">
        <v>28385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28385</v>
      </c>
      <c r="O38" s="46">
        <f t="shared" si="7"/>
        <v>0.59479904446586485</v>
      </c>
      <c r="P38" s="9"/>
    </row>
    <row r="39" spans="1:16">
      <c r="A39" s="12"/>
      <c r="B39" s="25">
        <v>337.5</v>
      </c>
      <c r="C39" s="20" t="s">
        <v>48</v>
      </c>
      <c r="D39" s="47">
        <v>0</v>
      </c>
      <c r="E39" s="47">
        <v>2484660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2484660</v>
      </c>
      <c r="O39" s="46">
        <f t="shared" si="7"/>
        <v>52.065294832571979</v>
      </c>
      <c r="P39" s="9"/>
    </row>
    <row r="40" spans="1:16">
      <c r="A40" s="12"/>
      <c r="B40" s="25">
        <v>337.6</v>
      </c>
      <c r="C40" s="20" t="s">
        <v>148</v>
      </c>
      <c r="D40" s="47">
        <v>0</v>
      </c>
      <c r="E40" s="47">
        <v>327570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327570</v>
      </c>
      <c r="O40" s="46">
        <f t="shared" si="7"/>
        <v>6.8641297514773063</v>
      </c>
      <c r="P40" s="9"/>
    </row>
    <row r="41" spans="1:16">
      <c r="A41" s="12"/>
      <c r="B41" s="25">
        <v>338</v>
      </c>
      <c r="C41" s="20" t="s">
        <v>51</v>
      </c>
      <c r="D41" s="47">
        <v>232942</v>
      </c>
      <c r="E41" s="47">
        <v>6173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239115</v>
      </c>
      <c r="O41" s="46">
        <f t="shared" si="7"/>
        <v>5.0105821214534174</v>
      </c>
      <c r="P41" s="9"/>
    </row>
    <row r="42" spans="1:16" ht="15.6">
      <c r="A42" s="29" t="s">
        <v>57</v>
      </c>
      <c r="B42" s="30"/>
      <c r="C42" s="31"/>
      <c r="D42" s="32">
        <f t="shared" ref="D42:M42" si="8">SUM(D43:D54)</f>
        <v>1003918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57691462</v>
      </c>
      <c r="J42" s="32">
        <f t="shared" si="8"/>
        <v>2362056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61057436</v>
      </c>
      <c r="O42" s="45">
        <f t="shared" si="7"/>
        <v>1279.4400067055028</v>
      </c>
      <c r="P42" s="10"/>
    </row>
    <row r="43" spans="1:16">
      <c r="A43" s="12"/>
      <c r="B43" s="25">
        <v>341.2</v>
      </c>
      <c r="C43" s="20" t="s">
        <v>149</v>
      </c>
      <c r="D43" s="47">
        <v>214822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2362056</v>
      </c>
      <c r="K43" s="47">
        <v>0</v>
      </c>
      <c r="L43" s="47">
        <v>0</v>
      </c>
      <c r="M43" s="47">
        <v>0</v>
      </c>
      <c r="N43" s="47">
        <f t="shared" ref="N43:N54" si="9">SUM(D43:M43)</f>
        <v>2576878</v>
      </c>
      <c r="O43" s="46">
        <f t="shared" si="7"/>
        <v>53.99769498344579</v>
      </c>
      <c r="P43" s="9"/>
    </row>
    <row r="44" spans="1:16">
      <c r="A44" s="12"/>
      <c r="B44" s="25">
        <v>341.3</v>
      </c>
      <c r="C44" s="20" t="s">
        <v>150</v>
      </c>
      <c r="D44" s="47">
        <v>288776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288776</v>
      </c>
      <c r="O44" s="46">
        <f t="shared" si="7"/>
        <v>6.0512132768953526</v>
      </c>
      <c r="P44" s="9"/>
    </row>
    <row r="45" spans="1:16">
      <c r="A45" s="12"/>
      <c r="B45" s="25">
        <v>341.9</v>
      </c>
      <c r="C45" s="20" t="s">
        <v>141</v>
      </c>
      <c r="D45" s="47">
        <v>192507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192507</v>
      </c>
      <c r="O45" s="46">
        <f t="shared" si="7"/>
        <v>4.0339256527387786</v>
      </c>
      <c r="P45" s="9"/>
    </row>
    <row r="46" spans="1:16">
      <c r="A46" s="12"/>
      <c r="B46" s="25">
        <v>342.1</v>
      </c>
      <c r="C46" s="20" t="s">
        <v>62</v>
      </c>
      <c r="D46" s="47">
        <v>57359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57359</v>
      </c>
      <c r="O46" s="46">
        <f t="shared" si="7"/>
        <v>1.2019404048447258</v>
      </c>
      <c r="P46" s="9"/>
    </row>
    <row r="47" spans="1:16">
      <c r="A47" s="12"/>
      <c r="B47" s="25">
        <v>342.5</v>
      </c>
      <c r="C47" s="20" t="s">
        <v>165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1218066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1218066</v>
      </c>
      <c r="O47" s="46">
        <f t="shared" si="7"/>
        <v>25.524202673819204</v>
      </c>
      <c r="P47" s="9"/>
    </row>
    <row r="48" spans="1:16">
      <c r="A48" s="12"/>
      <c r="B48" s="25">
        <v>343.3</v>
      </c>
      <c r="C48" s="20" t="s">
        <v>64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35978514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35978514</v>
      </c>
      <c r="O48" s="46">
        <f t="shared" si="7"/>
        <v>753.91882150789991</v>
      </c>
      <c r="P48" s="9"/>
    </row>
    <row r="49" spans="1:16">
      <c r="A49" s="12"/>
      <c r="B49" s="25">
        <v>343.4</v>
      </c>
      <c r="C49" s="20" t="s">
        <v>65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9003267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9003267</v>
      </c>
      <c r="O49" s="46">
        <f t="shared" si="7"/>
        <v>188.66072251791627</v>
      </c>
      <c r="P49" s="9"/>
    </row>
    <row r="50" spans="1:16">
      <c r="A50" s="12"/>
      <c r="B50" s="25">
        <v>343.5</v>
      </c>
      <c r="C50" s="20" t="s">
        <v>66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10039941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10039941</v>
      </c>
      <c r="O50" s="46">
        <f t="shared" si="7"/>
        <v>210.3839109844516</v>
      </c>
      <c r="P50" s="9"/>
    </row>
    <row r="51" spans="1:16">
      <c r="A51" s="12"/>
      <c r="B51" s="25">
        <v>343.9</v>
      </c>
      <c r="C51" s="20" t="s">
        <v>67</v>
      </c>
      <c r="D51" s="47">
        <v>54155</v>
      </c>
      <c r="E51" s="47">
        <v>0</v>
      </c>
      <c r="F51" s="47">
        <v>0</v>
      </c>
      <c r="G51" s="47">
        <v>0</v>
      </c>
      <c r="H51" s="47">
        <v>0</v>
      </c>
      <c r="I51" s="47">
        <v>1451674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1505829</v>
      </c>
      <c r="O51" s="46">
        <f t="shared" si="7"/>
        <v>31.554188843719878</v>
      </c>
      <c r="P51" s="9"/>
    </row>
    <row r="52" spans="1:16">
      <c r="A52" s="12"/>
      <c r="B52" s="25">
        <v>347.2</v>
      </c>
      <c r="C52" s="20" t="s">
        <v>68</v>
      </c>
      <c r="D52" s="47">
        <v>140727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140727</v>
      </c>
      <c r="O52" s="46">
        <f t="shared" si="7"/>
        <v>2.9488914965843844</v>
      </c>
      <c r="P52" s="9"/>
    </row>
    <row r="53" spans="1:16">
      <c r="A53" s="12"/>
      <c r="B53" s="25">
        <v>347.5</v>
      </c>
      <c r="C53" s="20" t="s">
        <v>152</v>
      </c>
      <c r="D53" s="47">
        <v>36236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36236</v>
      </c>
      <c r="O53" s="46">
        <f t="shared" si="7"/>
        <v>0.75931436234860228</v>
      </c>
      <c r="P53" s="9"/>
    </row>
    <row r="54" spans="1:16">
      <c r="A54" s="12"/>
      <c r="B54" s="25">
        <v>349</v>
      </c>
      <c r="C54" s="20" t="s">
        <v>1</v>
      </c>
      <c r="D54" s="47">
        <v>19336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19336</v>
      </c>
      <c r="O54" s="46">
        <f t="shared" si="7"/>
        <v>0.40518000083818784</v>
      </c>
      <c r="P54" s="9"/>
    </row>
    <row r="55" spans="1:16" ht="15.6">
      <c r="A55" s="29" t="s">
        <v>58</v>
      </c>
      <c r="B55" s="30"/>
      <c r="C55" s="31"/>
      <c r="D55" s="32">
        <f t="shared" ref="D55:M55" si="10">SUM(D56:D61)</f>
        <v>1468503</v>
      </c>
      <c r="E55" s="32">
        <f t="shared" si="10"/>
        <v>526825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86486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3" si="11">SUM(D55:M55)</f>
        <v>2081814</v>
      </c>
      <c r="O55" s="45">
        <f t="shared" si="7"/>
        <v>43.623779388961069</v>
      </c>
      <c r="P55" s="10"/>
    </row>
    <row r="56" spans="1:16">
      <c r="A56" s="13"/>
      <c r="B56" s="39">
        <v>351.1</v>
      </c>
      <c r="C56" s="21" t="s">
        <v>71</v>
      </c>
      <c r="D56" s="47">
        <v>1263319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1263319</v>
      </c>
      <c r="O56" s="46">
        <f t="shared" si="7"/>
        <v>26.472465529525167</v>
      </c>
      <c r="P56" s="9"/>
    </row>
    <row r="57" spans="1:16">
      <c r="A57" s="13"/>
      <c r="B57" s="39">
        <v>352</v>
      </c>
      <c r="C57" s="21" t="s">
        <v>73</v>
      </c>
      <c r="D57" s="47">
        <v>1634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1634</v>
      </c>
      <c r="O57" s="46">
        <f t="shared" si="7"/>
        <v>3.4239973177989186E-2</v>
      </c>
      <c r="P57" s="9"/>
    </row>
    <row r="58" spans="1:16">
      <c r="A58" s="13"/>
      <c r="B58" s="39">
        <v>354</v>
      </c>
      <c r="C58" s="21" t="s">
        <v>74</v>
      </c>
      <c r="D58" s="47">
        <v>203550</v>
      </c>
      <c r="E58" s="47">
        <v>0</v>
      </c>
      <c r="F58" s="47">
        <v>0</v>
      </c>
      <c r="G58" s="47">
        <v>0</v>
      </c>
      <c r="H58" s="47">
        <v>0</v>
      </c>
      <c r="I58" s="47">
        <v>86486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290036</v>
      </c>
      <c r="O58" s="46">
        <f t="shared" si="7"/>
        <v>6.0776161937890283</v>
      </c>
      <c r="P58" s="9"/>
    </row>
    <row r="59" spans="1:16">
      <c r="A59" s="13"/>
      <c r="B59" s="39">
        <v>355</v>
      </c>
      <c r="C59" s="21" t="s">
        <v>117</v>
      </c>
      <c r="D59" s="47">
        <v>0</v>
      </c>
      <c r="E59" s="47">
        <v>70284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70284</v>
      </c>
      <c r="O59" s="46">
        <f t="shared" si="7"/>
        <v>1.4727798499643769</v>
      </c>
      <c r="P59" s="9"/>
    </row>
    <row r="60" spans="1:16">
      <c r="A60" s="13"/>
      <c r="B60" s="39">
        <v>356</v>
      </c>
      <c r="C60" s="21" t="s">
        <v>118</v>
      </c>
      <c r="D60" s="47">
        <v>0</v>
      </c>
      <c r="E60" s="47">
        <v>455791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455791</v>
      </c>
      <c r="O60" s="46">
        <f t="shared" si="7"/>
        <v>9.5509618205439839</v>
      </c>
      <c r="P60" s="9"/>
    </row>
    <row r="61" spans="1:16">
      <c r="A61" s="13"/>
      <c r="B61" s="39">
        <v>359</v>
      </c>
      <c r="C61" s="21" t="s">
        <v>75</v>
      </c>
      <c r="D61" s="47">
        <v>0</v>
      </c>
      <c r="E61" s="47">
        <v>750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750</v>
      </c>
      <c r="O61" s="46">
        <f t="shared" si="7"/>
        <v>1.5716021960521354E-2</v>
      </c>
      <c r="P61" s="9"/>
    </row>
    <row r="62" spans="1:16" ht="15.6">
      <c r="A62" s="29" t="s">
        <v>4</v>
      </c>
      <c r="B62" s="30"/>
      <c r="C62" s="31"/>
      <c r="D62" s="32">
        <f t="shared" ref="D62:M62" si="12">SUM(D63:D70)</f>
        <v>1201498</v>
      </c>
      <c r="E62" s="32">
        <f t="shared" si="12"/>
        <v>128274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5944225</v>
      </c>
      <c r="J62" s="32">
        <f t="shared" si="12"/>
        <v>4276</v>
      </c>
      <c r="K62" s="32">
        <f t="shared" si="12"/>
        <v>25001962</v>
      </c>
      <c r="L62" s="32">
        <f t="shared" si="12"/>
        <v>0</v>
      </c>
      <c r="M62" s="32">
        <f t="shared" si="12"/>
        <v>0</v>
      </c>
      <c r="N62" s="32">
        <f t="shared" si="11"/>
        <v>32280235</v>
      </c>
      <c r="O62" s="45">
        <f t="shared" si="7"/>
        <v>676.42250953438668</v>
      </c>
      <c r="P62" s="10"/>
    </row>
    <row r="63" spans="1:16">
      <c r="A63" s="12"/>
      <c r="B63" s="25">
        <v>361.1</v>
      </c>
      <c r="C63" s="20" t="s">
        <v>76</v>
      </c>
      <c r="D63" s="47">
        <v>775310</v>
      </c>
      <c r="E63" s="47">
        <v>133000</v>
      </c>
      <c r="F63" s="47">
        <v>0</v>
      </c>
      <c r="G63" s="47">
        <v>0</v>
      </c>
      <c r="H63" s="47">
        <v>0</v>
      </c>
      <c r="I63" s="47">
        <v>1470983</v>
      </c>
      <c r="J63" s="47">
        <v>0</v>
      </c>
      <c r="K63" s="47">
        <v>3916392</v>
      </c>
      <c r="L63" s="47">
        <v>0</v>
      </c>
      <c r="M63" s="47">
        <v>0</v>
      </c>
      <c r="N63" s="47">
        <f t="shared" si="11"/>
        <v>6295685</v>
      </c>
      <c r="O63" s="46">
        <f t="shared" si="7"/>
        <v>131.92416495536651</v>
      </c>
      <c r="P63" s="9"/>
    </row>
    <row r="64" spans="1:16">
      <c r="A64" s="12"/>
      <c r="B64" s="25">
        <v>361.3</v>
      </c>
      <c r="C64" s="20" t="s">
        <v>107</v>
      </c>
      <c r="D64" s="47">
        <v>-34317</v>
      </c>
      <c r="E64" s="47">
        <v>-5226</v>
      </c>
      <c r="F64" s="47">
        <v>0</v>
      </c>
      <c r="G64" s="47">
        <v>0</v>
      </c>
      <c r="H64" s="47">
        <v>0</v>
      </c>
      <c r="I64" s="47">
        <v>-274</v>
      </c>
      <c r="J64" s="47">
        <v>0</v>
      </c>
      <c r="K64" s="47">
        <v>8524306</v>
      </c>
      <c r="L64" s="47">
        <v>0</v>
      </c>
      <c r="M64" s="47">
        <v>0</v>
      </c>
      <c r="N64" s="47">
        <f t="shared" ref="N64:N70" si="13">SUM(D64:M64)</f>
        <v>8484489</v>
      </c>
      <c r="O64" s="46">
        <f t="shared" si="7"/>
        <v>177.78988726373581</v>
      </c>
      <c r="P64" s="9"/>
    </row>
    <row r="65" spans="1:119">
      <c r="A65" s="12"/>
      <c r="B65" s="25">
        <v>362</v>
      </c>
      <c r="C65" s="20" t="s">
        <v>77</v>
      </c>
      <c r="D65" s="47">
        <v>77694</v>
      </c>
      <c r="E65" s="47">
        <v>0</v>
      </c>
      <c r="F65" s="47">
        <v>0</v>
      </c>
      <c r="G65" s="47">
        <v>0</v>
      </c>
      <c r="H65" s="47">
        <v>0</v>
      </c>
      <c r="I65" s="47">
        <v>37691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3"/>
        <v>115385</v>
      </c>
      <c r="O65" s="46">
        <f t="shared" si="7"/>
        <v>2.4178575918863419</v>
      </c>
      <c r="P65" s="9"/>
    </row>
    <row r="66" spans="1:119">
      <c r="A66" s="12"/>
      <c r="B66" s="25">
        <v>364</v>
      </c>
      <c r="C66" s="20" t="s">
        <v>142</v>
      </c>
      <c r="D66" s="47">
        <v>34451</v>
      </c>
      <c r="E66" s="47">
        <v>0</v>
      </c>
      <c r="F66" s="47">
        <v>0</v>
      </c>
      <c r="G66" s="47">
        <v>0</v>
      </c>
      <c r="H66" s="47">
        <v>0</v>
      </c>
      <c r="I66" s="47">
        <v>10600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3"/>
        <v>45051</v>
      </c>
      <c r="O66" s="46">
        <f t="shared" si="7"/>
        <v>0.94403000712459662</v>
      </c>
      <c r="P66" s="9"/>
    </row>
    <row r="67" spans="1:119">
      <c r="A67" s="12"/>
      <c r="B67" s="25">
        <v>366</v>
      </c>
      <c r="C67" s="20" t="s">
        <v>79</v>
      </c>
      <c r="D67" s="47">
        <v>25650</v>
      </c>
      <c r="E67" s="47">
        <v>500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3"/>
        <v>26150</v>
      </c>
      <c r="O67" s="46">
        <f t="shared" si="7"/>
        <v>0.54796529902351121</v>
      </c>
      <c r="P67" s="9"/>
    </row>
    <row r="68" spans="1:119">
      <c r="A68" s="12"/>
      <c r="B68" s="25">
        <v>368</v>
      </c>
      <c r="C68" s="20" t="s">
        <v>80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12528309</v>
      </c>
      <c r="L68" s="47">
        <v>0</v>
      </c>
      <c r="M68" s="47">
        <v>0</v>
      </c>
      <c r="N68" s="47">
        <f t="shared" si="13"/>
        <v>12528309</v>
      </c>
      <c r="O68" s="46">
        <f t="shared" si="7"/>
        <v>262.52690582959639</v>
      </c>
      <c r="P68" s="9"/>
    </row>
    <row r="69" spans="1:119">
      <c r="A69" s="12"/>
      <c r="B69" s="25">
        <v>369.3</v>
      </c>
      <c r="C69" s="20" t="s">
        <v>108</v>
      </c>
      <c r="D69" s="47">
        <v>2500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3"/>
        <v>2500</v>
      </c>
      <c r="O69" s="46">
        <f>(N69/O$75)</f>
        <v>5.238673986840451E-2</v>
      </c>
      <c r="P69" s="9"/>
    </row>
    <row r="70" spans="1:119">
      <c r="A70" s="12"/>
      <c r="B70" s="25">
        <v>369.9</v>
      </c>
      <c r="C70" s="20" t="s">
        <v>81</v>
      </c>
      <c r="D70" s="47">
        <v>320210</v>
      </c>
      <c r="E70" s="47">
        <v>0</v>
      </c>
      <c r="F70" s="47">
        <v>0</v>
      </c>
      <c r="G70" s="47">
        <v>0</v>
      </c>
      <c r="H70" s="47">
        <v>0</v>
      </c>
      <c r="I70" s="47">
        <v>4425225</v>
      </c>
      <c r="J70" s="47">
        <v>4276</v>
      </c>
      <c r="K70" s="47">
        <v>32955</v>
      </c>
      <c r="L70" s="47">
        <v>0</v>
      </c>
      <c r="M70" s="47">
        <v>0</v>
      </c>
      <c r="N70" s="47">
        <f t="shared" si="13"/>
        <v>4782666</v>
      </c>
      <c r="O70" s="46">
        <f>(N70/O$75)</f>
        <v>100.21931184778509</v>
      </c>
      <c r="P70" s="9"/>
    </row>
    <row r="71" spans="1:119" ht="15.6">
      <c r="A71" s="29" t="s">
        <v>59</v>
      </c>
      <c r="B71" s="30"/>
      <c r="C71" s="31"/>
      <c r="D71" s="32">
        <f t="shared" ref="D71:M71" si="14">SUM(D72:D72)</f>
        <v>6929066</v>
      </c>
      <c r="E71" s="32">
        <f t="shared" si="14"/>
        <v>0</v>
      </c>
      <c r="F71" s="32">
        <f t="shared" si="14"/>
        <v>650789</v>
      </c>
      <c r="G71" s="32">
        <f t="shared" si="14"/>
        <v>0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>SUM(D71:M71)</f>
        <v>7579855</v>
      </c>
      <c r="O71" s="45">
        <f>(N71/O$75)</f>
        <v>158.8335568500901</v>
      </c>
      <c r="P71" s="9"/>
    </row>
    <row r="72" spans="1:119" ht="15.6" thickBot="1">
      <c r="A72" s="12"/>
      <c r="B72" s="25">
        <v>381</v>
      </c>
      <c r="C72" s="20" t="s">
        <v>82</v>
      </c>
      <c r="D72" s="47">
        <v>6929066</v>
      </c>
      <c r="E72" s="47">
        <v>0</v>
      </c>
      <c r="F72" s="47">
        <v>650789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7579855</v>
      </c>
      <c r="O72" s="46">
        <f>(N72/O$75)</f>
        <v>158.8335568500901</v>
      </c>
      <c r="P72" s="9"/>
    </row>
    <row r="73" spans="1:119" ht="16.2" thickBot="1">
      <c r="A73" s="14" t="s">
        <v>69</v>
      </c>
      <c r="B73" s="23"/>
      <c r="C73" s="22"/>
      <c r="D73" s="15">
        <f t="shared" ref="D73:M73" si="15">SUM(D5,D18,D28,D42,D55,D62,D71)</f>
        <v>54812201</v>
      </c>
      <c r="E73" s="15">
        <f t="shared" si="15"/>
        <v>6156658</v>
      </c>
      <c r="F73" s="15">
        <f t="shared" si="15"/>
        <v>2653019</v>
      </c>
      <c r="G73" s="15">
        <f t="shared" si="15"/>
        <v>0</v>
      </c>
      <c r="H73" s="15">
        <f t="shared" si="15"/>
        <v>0</v>
      </c>
      <c r="I73" s="15">
        <f t="shared" si="15"/>
        <v>65655949</v>
      </c>
      <c r="J73" s="15">
        <f t="shared" si="15"/>
        <v>2366332</v>
      </c>
      <c r="K73" s="15">
        <f t="shared" si="15"/>
        <v>25001962</v>
      </c>
      <c r="L73" s="15">
        <f t="shared" si="15"/>
        <v>0</v>
      </c>
      <c r="M73" s="15">
        <f t="shared" si="15"/>
        <v>0</v>
      </c>
      <c r="N73" s="15">
        <f>SUM(D73:M73)</f>
        <v>156646121</v>
      </c>
      <c r="O73" s="38">
        <f>(N73/O$75)</f>
        <v>3282.4718368886465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174</v>
      </c>
      <c r="M75" s="118"/>
      <c r="N75" s="118"/>
      <c r="O75" s="43">
        <v>47722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103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170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25260970</v>
      </c>
      <c r="E5" s="27">
        <f t="shared" si="0"/>
        <v>1945188</v>
      </c>
      <c r="F5" s="27">
        <f t="shared" si="0"/>
        <v>1996677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29202835</v>
      </c>
      <c r="O5" s="33">
        <f t="shared" ref="O5:O36" si="1">(N5/O$77)</f>
        <v>612.33429787590956</v>
      </c>
      <c r="P5" s="6"/>
    </row>
    <row r="6" spans="1:133">
      <c r="A6" s="12"/>
      <c r="B6" s="25">
        <v>311</v>
      </c>
      <c r="C6" s="20" t="s">
        <v>3</v>
      </c>
      <c r="D6" s="47">
        <v>17674033</v>
      </c>
      <c r="E6" s="47">
        <v>0</v>
      </c>
      <c r="F6" s="47">
        <v>1996677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19670710</v>
      </c>
      <c r="O6" s="46">
        <f t="shared" si="1"/>
        <v>412.46168040091425</v>
      </c>
      <c r="P6" s="9"/>
    </row>
    <row r="7" spans="1:133">
      <c r="A7" s="12"/>
      <c r="B7" s="25">
        <v>312.41000000000003</v>
      </c>
      <c r="C7" s="20" t="s">
        <v>12</v>
      </c>
      <c r="D7" s="47">
        <v>628168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628168</v>
      </c>
      <c r="O7" s="46">
        <f t="shared" si="1"/>
        <v>13.17162567360718</v>
      </c>
      <c r="P7" s="9"/>
    </row>
    <row r="8" spans="1:133">
      <c r="A8" s="12"/>
      <c r="B8" s="25">
        <v>312.42</v>
      </c>
      <c r="C8" s="20" t="s">
        <v>11</v>
      </c>
      <c r="D8" s="47">
        <v>240918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240918</v>
      </c>
      <c r="O8" s="46">
        <f t="shared" si="1"/>
        <v>5.0516449644587027</v>
      </c>
      <c r="P8" s="9"/>
    </row>
    <row r="9" spans="1:133">
      <c r="A9" s="12"/>
      <c r="B9" s="25">
        <v>312.51</v>
      </c>
      <c r="C9" s="20" t="s">
        <v>93</v>
      </c>
      <c r="D9" s="47">
        <v>155548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155548</v>
      </c>
      <c r="O9" s="46">
        <f t="shared" si="1"/>
        <v>3.2615797529932271</v>
      </c>
      <c r="P9" s="9"/>
    </row>
    <row r="10" spans="1:133">
      <c r="A10" s="12"/>
      <c r="B10" s="25">
        <v>312.52</v>
      </c>
      <c r="C10" s="20" t="s">
        <v>133</v>
      </c>
      <c r="D10" s="47">
        <v>334625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334625</v>
      </c>
      <c r="O10" s="46">
        <f t="shared" si="1"/>
        <v>7.0165230336960853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1945188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1945188</v>
      </c>
      <c r="O11" s="46">
        <f t="shared" si="1"/>
        <v>40.787318361955087</v>
      </c>
      <c r="P11" s="9"/>
    </row>
    <row r="12" spans="1:133">
      <c r="A12" s="12"/>
      <c r="B12" s="25">
        <v>314.10000000000002</v>
      </c>
      <c r="C12" s="20" t="s">
        <v>14</v>
      </c>
      <c r="D12" s="47">
        <v>2875001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2875001</v>
      </c>
      <c r="O12" s="46">
        <f t="shared" si="1"/>
        <v>60.28393197878006</v>
      </c>
      <c r="P12" s="9"/>
    </row>
    <row r="13" spans="1:133">
      <c r="A13" s="12"/>
      <c r="B13" s="25">
        <v>314.39999999999998</v>
      </c>
      <c r="C13" s="20" t="s">
        <v>16</v>
      </c>
      <c r="D13" s="47">
        <v>57476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57476</v>
      </c>
      <c r="O13" s="46">
        <f t="shared" si="1"/>
        <v>1.2051749806043068</v>
      </c>
      <c r="P13" s="9"/>
    </row>
    <row r="14" spans="1:133">
      <c r="A14" s="12"/>
      <c r="B14" s="25">
        <v>314.7</v>
      </c>
      <c r="C14" s="20" t="s">
        <v>17</v>
      </c>
      <c r="D14" s="47">
        <v>387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387</v>
      </c>
      <c r="O14" s="46">
        <f t="shared" si="1"/>
        <v>8.1147386299301755E-3</v>
      </c>
      <c r="P14" s="9"/>
    </row>
    <row r="15" spans="1:133">
      <c r="A15" s="12"/>
      <c r="B15" s="25">
        <v>314.8</v>
      </c>
      <c r="C15" s="20" t="s">
        <v>18</v>
      </c>
      <c r="D15" s="47">
        <v>12018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12018</v>
      </c>
      <c r="O15" s="46">
        <f t="shared" si="1"/>
        <v>0.25199723218217274</v>
      </c>
      <c r="P15" s="9"/>
    </row>
    <row r="16" spans="1:133">
      <c r="A16" s="12"/>
      <c r="B16" s="25">
        <v>314.89999999999998</v>
      </c>
      <c r="C16" s="20" t="s">
        <v>134</v>
      </c>
      <c r="D16" s="47">
        <v>691581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691581</v>
      </c>
      <c r="O16" s="46">
        <f t="shared" si="1"/>
        <v>14.501289551487702</v>
      </c>
      <c r="P16" s="9"/>
    </row>
    <row r="17" spans="1:16">
      <c r="A17" s="12"/>
      <c r="B17" s="25">
        <v>315</v>
      </c>
      <c r="C17" s="20" t="s">
        <v>135</v>
      </c>
      <c r="D17" s="47">
        <v>1668780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1668780</v>
      </c>
      <c r="O17" s="46">
        <f t="shared" si="1"/>
        <v>34.991507831666354</v>
      </c>
      <c r="P17" s="9"/>
    </row>
    <row r="18" spans="1:16">
      <c r="A18" s="12"/>
      <c r="B18" s="25">
        <v>316</v>
      </c>
      <c r="C18" s="20" t="s">
        <v>136</v>
      </c>
      <c r="D18" s="47">
        <v>895704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895704</v>
      </c>
      <c r="O18" s="46">
        <f t="shared" si="1"/>
        <v>18.781405296596841</v>
      </c>
      <c r="P18" s="9"/>
    </row>
    <row r="19" spans="1:16">
      <c r="A19" s="12"/>
      <c r="B19" s="25">
        <v>319</v>
      </c>
      <c r="C19" s="20" t="s">
        <v>21</v>
      </c>
      <c r="D19" s="47">
        <v>26731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26731</v>
      </c>
      <c r="O19" s="46">
        <f t="shared" si="1"/>
        <v>0.56050407833763183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SUM(D21:D30)</f>
        <v>11803912</v>
      </c>
      <c r="E20" s="32">
        <f t="shared" si="3"/>
        <v>705779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2238543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14748234</v>
      </c>
      <c r="O20" s="45">
        <f t="shared" si="1"/>
        <v>309.24564383216961</v>
      </c>
      <c r="P20" s="10"/>
    </row>
    <row r="21" spans="1:16">
      <c r="A21" s="12"/>
      <c r="B21" s="25">
        <v>322</v>
      </c>
      <c r="C21" s="20" t="s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756982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756982</v>
      </c>
      <c r="O21" s="46">
        <f t="shared" si="1"/>
        <v>15.872638443312155</v>
      </c>
      <c r="P21" s="9"/>
    </row>
    <row r="22" spans="1:16">
      <c r="A22" s="12"/>
      <c r="B22" s="25">
        <v>323.10000000000002</v>
      </c>
      <c r="C22" s="20" t="s">
        <v>23</v>
      </c>
      <c r="D22" s="47">
        <v>2083350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9" si="4">SUM(D22:M22)</f>
        <v>2083350</v>
      </c>
      <c r="O22" s="46">
        <f t="shared" si="1"/>
        <v>43.684342957790776</v>
      </c>
      <c r="P22" s="9"/>
    </row>
    <row r="23" spans="1:16">
      <c r="A23" s="12"/>
      <c r="B23" s="25">
        <v>323.39999999999998</v>
      </c>
      <c r="C23" s="20" t="s">
        <v>24</v>
      </c>
      <c r="D23" s="47">
        <v>50620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50620</v>
      </c>
      <c r="O23" s="46">
        <f t="shared" si="1"/>
        <v>1.0614162001216163</v>
      </c>
      <c r="P23" s="9"/>
    </row>
    <row r="24" spans="1:16">
      <c r="A24" s="12"/>
      <c r="B24" s="25">
        <v>323.7</v>
      </c>
      <c r="C24" s="20" t="s">
        <v>159</v>
      </c>
      <c r="D24" s="47">
        <v>934939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934939</v>
      </c>
      <c r="O24" s="46">
        <f t="shared" si="1"/>
        <v>19.604097209117025</v>
      </c>
      <c r="P24" s="9"/>
    </row>
    <row r="25" spans="1:16">
      <c r="A25" s="12"/>
      <c r="B25" s="25">
        <v>323.89999999999998</v>
      </c>
      <c r="C25" s="20" t="s">
        <v>25</v>
      </c>
      <c r="D25" s="47">
        <v>40725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40725</v>
      </c>
      <c r="O25" s="46">
        <f t="shared" si="1"/>
        <v>0.85393470466125687</v>
      </c>
      <c r="P25" s="9"/>
    </row>
    <row r="26" spans="1:16">
      <c r="A26" s="12"/>
      <c r="B26" s="25">
        <v>324.11</v>
      </c>
      <c r="C26" s="20" t="s">
        <v>26</v>
      </c>
      <c r="D26" s="47">
        <v>3349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3349</v>
      </c>
      <c r="O26" s="46">
        <f t="shared" si="1"/>
        <v>7.0222893208362169E-2</v>
      </c>
      <c r="P26" s="9"/>
    </row>
    <row r="27" spans="1:16">
      <c r="A27" s="12"/>
      <c r="B27" s="25">
        <v>324.20999999999998</v>
      </c>
      <c r="C27" s="20" t="s">
        <v>105</v>
      </c>
      <c r="D27" s="47">
        <v>2581</v>
      </c>
      <c r="E27" s="47">
        <v>0</v>
      </c>
      <c r="F27" s="47">
        <v>0</v>
      </c>
      <c r="G27" s="47">
        <v>0</v>
      </c>
      <c r="H27" s="47">
        <v>0</v>
      </c>
      <c r="I27" s="47">
        <v>1481561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1484142</v>
      </c>
      <c r="O27" s="46">
        <f t="shared" si="1"/>
        <v>31.119959740831604</v>
      </c>
      <c r="P27" s="9"/>
    </row>
    <row r="28" spans="1:16">
      <c r="A28" s="12"/>
      <c r="B28" s="25">
        <v>324.61</v>
      </c>
      <c r="C28" s="20" t="s">
        <v>28</v>
      </c>
      <c r="D28" s="47">
        <v>20629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20629</v>
      </c>
      <c r="O28" s="46">
        <f t="shared" si="1"/>
        <v>0.43255540877733745</v>
      </c>
      <c r="P28" s="9"/>
    </row>
    <row r="29" spans="1:16">
      <c r="A29" s="12"/>
      <c r="B29" s="25">
        <v>325.2</v>
      </c>
      <c r="C29" s="20" t="s">
        <v>112</v>
      </c>
      <c r="D29" s="47">
        <v>8599064</v>
      </c>
      <c r="E29" s="47">
        <v>705779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9304843</v>
      </c>
      <c r="O29" s="46">
        <f t="shared" si="1"/>
        <v>195.10689647941959</v>
      </c>
      <c r="P29" s="9"/>
    </row>
    <row r="30" spans="1:16">
      <c r="A30" s="12"/>
      <c r="B30" s="25">
        <v>329</v>
      </c>
      <c r="C30" s="20" t="s">
        <v>30</v>
      </c>
      <c r="D30" s="47">
        <v>68655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35" si="5">SUM(D30:M30)</f>
        <v>68655</v>
      </c>
      <c r="O30" s="46">
        <f t="shared" si="1"/>
        <v>1.439579794929861</v>
      </c>
      <c r="P30" s="9"/>
    </row>
    <row r="31" spans="1:16" ht="15.6">
      <c r="A31" s="29" t="s">
        <v>32</v>
      </c>
      <c r="B31" s="30"/>
      <c r="C31" s="31"/>
      <c r="D31" s="32">
        <f t="shared" ref="D31:M31" si="6">SUM(D32:D46)</f>
        <v>5664383</v>
      </c>
      <c r="E31" s="32">
        <f t="shared" si="6"/>
        <v>2597336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44">
        <f t="shared" si="5"/>
        <v>8261719</v>
      </c>
      <c r="O31" s="45">
        <f t="shared" si="1"/>
        <v>173.23434190937493</v>
      </c>
      <c r="P31" s="10"/>
    </row>
    <row r="32" spans="1:16">
      <c r="A32" s="12"/>
      <c r="B32" s="25">
        <v>331.2</v>
      </c>
      <c r="C32" s="20" t="s">
        <v>31</v>
      </c>
      <c r="D32" s="47">
        <v>0</v>
      </c>
      <c r="E32" s="47">
        <v>110684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110684</v>
      </c>
      <c r="O32" s="46">
        <f t="shared" si="1"/>
        <v>2.3208571847937765</v>
      </c>
      <c r="P32" s="9"/>
    </row>
    <row r="33" spans="1:16">
      <c r="A33" s="12"/>
      <c r="B33" s="25">
        <v>331.39</v>
      </c>
      <c r="C33" s="20" t="s">
        <v>37</v>
      </c>
      <c r="D33" s="47">
        <v>0</v>
      </c>
      <c r="E33" s="47">
        <v>20295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20295</v>
      </c>
      <c r="O33" s="46">
        <f t="shared" si="1"/>
        <v>0.42555199094168711</v>
      </c>
      <c r="P33" s="9"/>
    </row>
    <row r="34" spans="1:16">
      <c r="A34" s="12"/>
      <c r="B34" s="25">
        <v>331.69</v>
      </c>
      <c r="C34" s="20" t="s">
        <v>171</v>
      </c>
      <c r="D34" s="47">
        <v>0</v>
      </c>
      <c r="E34" s="47">
        <v>199972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199972</v>
      </c>
      <c r="O34" s="46">
        <f t="shared" si="1"/>
        <v>4.1930762617684678</v>
      </c>
      <c r="P34" s="9"/>
    </row>
    <row r="35" spans="1:16">
      <c r="A35" s="12"/>
      <c r="B35" s="25">
        <v>334.2</v>
      </c>
      <c r="C35" s="20" t="s">
        <v>35</v>
      </c>
      <c r="D35" s="47">
        <v>0</v>
      </c>
      <c r="E35" s="47">
        <v>7984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7984</v>
      </c>
      <c r="O35" s="46">
        <f t="shared" si="1"/>
        <v>0.16741104191566544</v>
      </c>
      <c r="P35" s="9"/>
    </row>
    <row r="36" spans="1:16">
      <c r="A36" s="12"/>
      <c r="B36" s="25">
        <v>334.39</v>
      </c>
      <c r="C36" s="20" t="s">
        <v>38</v>
      </c>
      <c r="D36" s="47">
        <v>0</v>
      </c>
      <c r="E36" s="47">
        <v>133017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ref="N36:N42" si="7">SUM(D36:M36)</f>
        <v>133017</v>
      </c>
      <c r="O36" s="46">
        <f t="shared" si="1"/>
        <v>2.7891426055230548</v>
      </c>
      <c r="P36" s="9"/>
    </row>
    <row r="37" spans="1:16">
      <c r="A37" s="12"/>
      <c r="B37" s="25">
        <v>334.69</v>
      </c>
      <c r="C37" s="20" t="s">
        <v>164</v>
      </c>
      <c r="D37" s="47">
        <v>0</v>
      </c>
      <c r="E37" s="47">
        <v>20814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20814</v>
      </c>
      <c r="O37" s="46">
        <f t="shared" ref="O37:O68" si="8">(N37/O$77)</f>
        <v>0.43643454739888027</v>
      </c>
      <c r="P37" s="9"/>
    </row>
    <row r="38" spans="1:16">
      <c r="A38" s="12"/>
      <c r="B38" s="25">
        <v>335.12</v>
      </c>
      <c r="C38" s="20" t="s">
        <v>137</v>
      </c>
      <c r="D38" s="47">
        <v>1823572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1823572</v>
      </c>
      <c r="O38" s="46">
        <f t="shared" si="8"/>
        <v>38.237235537103437</v>
      </c>
      <c r="P38" s="9"/>
    </row>
    <row r="39" spans="1:16">
      <c r="A39" s="12"/>
      <c r="B39" s="25">
        <v>335.14</v>
      </c>
      <c r="C39" s="20" t="s">
        <v>138</v>
      </c>
      <c r="D39" s="47">
        <v>373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373</v>
      </c>
      <c r="O39" s="46">
        <f t="shared" si="8"/>
        <v>7.8211821937053116E-3</v>
      </c>
      <c r="P39" s="9"/>
    </row>
    <row r="40" spans="1:16">
      <c r="A40" s="12"/>
      <c r="B40" s="25">
        <v>335.16</v>
      </c>
      <c r="C40" s="20" t="s">
        <v>168</v>
      </c>
      <c r="D40" s="47">
        <v>38611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38611</v>
      </c>
      <c r="O40" s="46">
        <f t="shared" si="8"/>
        <v>0.80960768279130235</v>
      </c>
      <c r="P40" s="9"/>
    </row>
    <row r="41" spans="1:16">
      <c r="A41" s="12"/>
      <c r="B41" s="25">
        <v>335.18</v>
      </c>
      <c r="C41" s="20" t="s">
        <v>140</v>
      </c>
      <c r="D41" s="47">
        <v>3608410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3608410</v>
      </c>
      <c r="O41" s="46">
        <f t="shared" si="8"/>
        <v>75.662284288440162</v>
      </c>
      <c r="P41" s="9"/>
    </row>
    <row r="42" spans="1:16">
      <c r="A42" s="12"/>
      <c r="B42" s="25">
        <v>335.49</v>
      </c>
      <c r="C42" s="20" t="s">
        <v>46</v>
      </c>
      <c r="D42" s="47">
        <v>3513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3513</v>
      </c>
      <c r="O42" s="46">
        <f t="shared" si="8"/>
        <v>7.3661697175567711E-2</v>
      </c>
      <c r="P42" s="9"/>
    </row>
    <row r="43" spans="1:16">
      <c r="A43" s="12"/>
      <c r="B43" s="25">
        <v>337.3</v>
      </c>
      <c r="C43" s="20" t="s">
        <v>116</v>
      </c>
      <c r="D43" s="47">
        <v>0</v>
      </c>
      <c r="E43" s="47">
        <v>14718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14718</v>
      </c>
      <c r="O43" s="46">
        <f t="shared" si="8"/>
        <v>0.30861168773982511</v>
      </c>
      <c r="P43" s="9"/>
    </row>
    <row r="44" spans="1:16">
      <c r="A44" s="12"/>
      <c r="B44" s="25">
        <v>337.5</v>
      </c>
      <c r="C44" s="20" t="s">
        <v>48</v>
      </c>
      <c r="D44" s="47">
        <v>0</v>
      </c>
      <c r="E44" s="47">
        <v>1642740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1642740</v>
      </c>
      <c r="O44" s="46">
        <f t="shared" si="8"/>
        <v>34.445492860288105</v>
      </c>
      <c r="P44" s="9"/>
    </row>
    <row r="45" spans="1:16">
      <c r="A45" s="12"/>
      <c r="B45" s="25">
        <v>337.6</v>
      </c>
      <c r="C45" s="20" t="s">
        <v>148</v>
      </c>
      <c r="D45" s="47">
        <v>0</v>
      </c>
      <c r="E45" s="47">
        <v>439022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439022</v>
      </c>
      <c r="O45" s="46">
        <f t="shared" si="8"/>
        <v>9.2055524103080248</v>
      </c>
      <c r="P45" s="9"/>
    </row>
    <row r="46" spans="1:16">
      <c r="A46" s="12"/>
      <c r="B46" s="25">
        <v>338</v>
      </c>
      <c r="C46" s="20" t="s">
        <v>51</v>
      </c>
      <c r="D46" s="47">
        <v>189904</v>
      </c>
      <c r="E46" s="47">
        <v>8090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197994</v>
      </c>
      <c r="O46" s="46">
        <f t="shared" si="8"/>
        <v>4.1516009309932693</v>
      </c>
      <c r="P46" s="9"/>
    </row>
    <row r="47" spans="1:16" ht="15.6">
      <c r="A47" s="29" t="s">
        <v>57</v>
      </c>
      <c r="B47" s="30"/>
      <c r="C47" s="31"/>
      <c r="D47" s="32">
        <f t="shared" ref="D47:M47" si="9">SUM(D48:D58)</f>
        <v>1480839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56971758</v>
      </c>
      <c r="J47" s="32">
        <f t="shared" si="9"/>
        <v>2362056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60814653</v>
      </c>
      <c r="O47" s="45">
        <f t="shared" si="8"/>
        <v>1275.1809146379819</v>
      </c>
      <c r="P47" s="10"/>
    </row>
    <row r="48" spans="1:16">
      <c r="A48" s="12"/>
      <c r="B48" s="25">
        <v>341.2</v>
      </c>
      <c r="C48" s="20" t="s">
        <v>149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2362056</v>
      </c>
      <c r="K48" s="47">
        <v>0</v>
      </c>
      <c r="L48" s="47">
        <v>0</v>
      </c>
      <c r="M48" s="47">
        <v>0</v>
      </c>
      <c r="N48" s="47">
        <f t="shared" ref="N48:N58" si="10">SUM(D48:M48)</f>
        <v>2362056</v>
      </c>
      <c r="O48" s="46">
        <f t="shared" si="8"/>
        <v>49.528338680254137</v>
      </c>
      <c r="P48" s="9"/>
    </row>
    <row r="49" spans="1:16">
      <c r="A49" s="12"/>
      <c r="B49" s="25">
        <v>341.3</v>
      </c>
      <c r="C49" s="20" t="s">
        <v>150</v>
      </c>
      <c r="D49" s="47">
        <v>505207</v>
      </c>
      <c r="E49" s="47">
        <v>0</v>
      </c>
      <c r="F49" s="47">
        <v>0</v>
      </c>
      <c r="G49" s="47">
        <v>0</v>
      </c>
      <c r="H49" s="47">
        <v>0</v>
      </c>
      <c r="I49" s="47">
        <v>288832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794039</v>
      </c>
      <c r="O49" s="46">
        <f t="shared" si="8"/>
        <v>16.649661361682497</v>
      </c>
      <c r="P49" s="9"/>
    </row>
    <row r="50" spans="1:16">
      <c r="A50" s="12"/>
      <c r="B50" s="25">
        <v>341.9</v>
      </c>
      <c r="C50" s="20" t="s">
        <v>141</v>
      </c>
      <c r="D50" s="47">
        <v>205220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205220</v>
      </c>
      <c r="O50" s="46">
        <f t="shared" si="8"/>
        <v>4.3031179887190456</v>
      </c>
      <c r="P50" s="9"/>
    </row>
    <row r="51" spans="1:16">
      <c r="A51" s="12"/>
      <c r="B51" s="25">
        <v>342.1</v>
      </c>
      <c r="C51" s="20" t="s">
        <v>62</v>
      </c>
      <c r="D51" s="47">
        <v>97778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97778</v>
      </c>
      <c r="O51" s="46">
        <f t="shared" si="8"/>
        <v>2.0502400872281981</v>
      </c>
      <c r="P51" s="9"/>
    </row>
    <row r="52" spans="1:16">
      <c r="A52" s="12"/>
      <c r="B52" s="25">
        <v>342.5</v>
      </c>
      <c r="C52" s="20" t="s">
        <v>165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1721681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1721681</v>
      </c>
      <c r="O52" s="46">
        <f t="shared" si="8"/>
        <v>36.100752762575745</v>
      </c>
      <c r="P52" s="9"/>
    </row>
    <row r="53" spans="1:16">
      <c r="A53" s="12"/>
      <c r="B53" s="25">
        <v>343.3</v>
      </c>
      <c r="C53" s="20" t="s">
        <v>64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34803968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34803968</v>
      </c>
      <c r="O53" s="46">
        <f t="shared" si="8"/>
        <v>729.78062946887258</v>
      </c>
      <c r="P53" s="9"/>
    </row>
    <row r="54" spans="1:16">
      <c r="A54" s="12"/>
      <c r="B54" s="25">
        <v>343.4</v>
      </c>
      <c r="C54" s="20" t="s">
        <v>65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8811592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8811592</v>
      </c>
      <c r="O54" s="46">
        <f t="shared" si="8"/>
        <v>184.76425321339457</v>
      </c>
      <c r="P54" s="9"/>
    </row>
    <row r="55" spans="1:16">
      <c r="A55" s="12"/>
      <c r="B55" s="25">
        <v>343.5</v>
      </c>
      <c r="C55" s="20" t="s">
        <v>66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9878045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9878045</v>
      </c>
      <c r="O55" s="46">
        <f t="shared" si="8"/>
        <v>207.12597764777422</v>
      </c>
      <c r="P55" s="9"/>
    </row>
    <row r="56" spans="1:16">
      <c r="A56" s="12"/>
      <c r="B56" s="25">
        <v>343.9</v>
      </c>
      <c r="C56" s="20" t="s">
        <v>67</v>
      </c>
      <c r="D56" s="47">
        <v>55538</v>
      </c>
      <c r="E56" s="47">
        <v>0</v>
      </c>
      <c r="F56" s="47">
        <v>0</v>
      </c>
      <c r="G56" s="47">
        <v>0</v>
      </c>
      <c r="H56" s="47">
        <v>0</v>
      </c>
      <c r="I56" s="47">
        <v>1467640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1523178</v>
      </c>
      <c r="O56" s="46">
        <f t="shared" si="8"/>
        <v>31.938478958294017</v>
      </c>
      <c r="P56" s="9"/>
    </row>
    <row r="57" spans="1:16">
      <c r="A57" s="12"/>
      <c r="B57" s="25">
        <v>347.2</v>
      </c>
      <c r="C57" s="20" t="s">
        <v>68</v>
      </c>
      <c r="D57" s="47">
        <v>483588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483588</v>
      </c>
      <c r="O57" s="46">
        <f t="shared" si="8"/>
        <v>10.140026420079261</v>
      </c>
      <c r="P57" s="9"/>
    </row>
    <row r="58" spans="1:16">
      <c r="A58" s="12"/>
      <c r="B58" s="25">
        <v>347.5</v>
      </c>
      <c r="C58" s="20" t="s">
        <v>152</v>
      </c>
      <c r="D58" s="47">
        <v>133508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133508</v>
      </c>
      <c r="O58" s="46">
        <f t="shared" si="8"/>
        <v>2.7994380491077981</v>
      </c>
      <c r="P58" s="9"/>
    </row>
    <row r="59" spans="1:16" ht="15.6">
      <c r="A59" s="29" t="s">
        <v>58</v>
      </c>
      <c r="B59" s="30"/>
      <c r="C59" s="31"/>
      <c r="D59" s="32">
        <f t="shared" ref="D59:M59" si="11">SUM(D60:D63)</f>
        <v>1826391</v>
      </c>
      <c r="E59" s="32">
        <f t="shared" si="11"/>
        <v>1509959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97762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3434112</v>
      </c>
      <c r="O59" s="45">
        <f t="shared" si="8"/>
        <v>72.00754859407435</v>
      </c>
      <c r="P59" s="10"/>
    </row>
    <row r="60" spans="1:16">
      <c r="A60" s="13"/>
      <c r="B60" s="39">
        <v>351.1</v>
      </c>
      <c r="C60" s="21" t="s">
        <v>71</v>
      </c>
      <c r="D60" s="47">
        <v>1577861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1577861</v>
      </c>
      <c r="O60" s="46">
        <f t="shared" si="8"/>
        <v>33.085089429871466</v>
      </c>
      <c r="P60" s="9"/>
    </row>
    <row r="61" spans="1:16">
      <c r="A61" s="13"/>
      <c r="B61" s="39">
        <v>354</v>
      </c>
      <c r="C61" s="21" t="s">
        <v>74</v>
      </c>
      <c r="D61" s="47">
        <v>248530</v>
      </c>
      <c r="E61" s="47">
        <v>0</v>
      </c>
      <c r="F61" s="47">
        <v>0</v>
      </c>
      <c r="G61" s="47">
        <v>0</v>
      </c>
      <c r="H61" s="47">
        <v>0</v>
      </c>
      <c r="I61" s="47">
        <v>97762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346292</v>
      </c>
      <c r="O61" s="46">
        <f t="shared" si="8"/>
        <v>7.2611603866557628</v>
      </c>
      <c r="P61" s="9"/>
    </row>
    <row r="62" spans="1:16">
      <c r="A62" s="13"/>
      <c r="B62" s="39">
        <v>355</v>
      </c>
      <c r="C62" s="21" t="s">
        <v>117</v>
      </c>
      <c r="D62" s="47">
        <v>0</v>
      </c>
      <c r="E62" s="47">
        <v>1220013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1220013</v>
      </c>
      <c r="O62" s="46">
        <f t="shared" si="8"/>
        <v>25.581619173428948</v>
      </c>
      <c r="P62" s="9"/>
    </row>
    <row r="63" spans="1:16">
      <c r="A63" s="13"/>
      <c r="B63" s="39">
        <v>356</v>
      </c>
      <c r="C63" s="21" t="s">
        <v>118</v>
      </c>
      <c r="D63" s="47">
        <v>0</v>
      </c>
      <c r="E63" s="47">
        <v>289946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289946</v>
      </c>
      <c r="O63" s="46">
        <f t="shared" si="8"/>
        <v>6.0796796041181773</v>
      </c>
      <c r="P63" s="9"/>
    </row>
    <row r="64" spans="1:16" ht="15.6">
      <c r="A64" s="29" t="s">
        <v>4</v>
      </c>
      <c r="B64" s="30"/>
      <c r="C64" s="31"/>
      <c r="D64" s="32">
        <f t="shared" ref="D64:M64" si="13">SUM(D65:D72)</f>
        <v>2103456</v>
      </c>
      <c r="E64" s="32">
        <f t="shared" si="13"/>
        <v>130029</v>
      </c>
      <c r="F64" s="32">
        <f t="shared" si="13"/>
        <v>0</v>
      </c>
      <c r="G64" s="32">
        <f t="shared" si="13"/>
        <v>0</v>
      </c>
      <c r="H64" s="32">
        <f t="shared" si="13"/>
        <v>0</v>
      </c>
      <c r="I64" s="32">
        <f t="shared" si="13"/>
        <v>4524828</v>
      </c>
      <c r="J64" s="32">
        <f t="shared" si="13"/>
        <v>69</v>
      </c>
      <c r="K64" s="32">
        <f t="shared" si="13"/>
        <v>17995022</v>
      </c>
      <c r="L64" s="32">
        <f t="shared" si="13"/>
        <v>0</v>
      </c>
      <c r="M64" s="32">
        <f t="shared" si="13"/>
        <v>0</v>
      </c>
      <c r="N64" s="32">
        <f t="shared" si="12"/>
        <v>24753404</v>
      </c>
      <c r="O64" s="45">
        <f t="shared" si="8"/>
        <v>519.03721876244992</v>
      </c>
      <c r="P64" s="10"/>
    </row>
    <row r="65" spans="1:119">
      <c r="A65" s="12"/>
      <c r="B65" s="25">
        <v>361.1</v>
      </c>
      <c r="C65" s="20" t="s">
        <v>76</v>
      </c>
      <c r="D65" s="47">
        <v>692660</v>
      </c>
      <c r="E65" s="47">
        <v>70724</v>
      </c>
      <c r="F65" s="47">
        <v>0</v>
      </c>
      <c r="G65" s="47">
        <v>0</v>
      </c>
      <c r="H65" s="47">
        <v>0</v>
      </c>
      <c r="I65" s="47">
        <v>1309782</v>
      </c>
      <c r="J65" s="47">
        <v>0</v>
      </c>
      <c r="K65" s="47">
        <v>4959985</v>
      </c>
      <c r="L65" s="47">
        <v>0</v>
      </c>
      <c r="M65" s="47">
        <v>0</v>
      </c>
      <c r="N65" s="47">
        <f t="shared" si="12"/>
        <v>7033151</v>
      </c>
      <c r="O65" s="46">
        <f t="shared" si="8"/>
        <v>147.47333878509573</v>
      </c>
      <c r="P65" s="9"/>
    </row>
    <row r="66" spans="1:119">
      <c r="A66" s="12"/>
      <c r="B66" s="25">
        <v>361.3</v>
      </c>
      <c r="C66" s="20" t="s">
        <v>107</v>
      </c>
      <c r="D66" s="47">
        <v>313568</v>
      </c>
      <c r="E66" s="47">
        <v>34737</v>
      </c>
      <c r="F66" s="47">
        <v>0</v>
      </c>
      <c r="G66" s="47">
        <v>0</v>
      </c>
      <c r="H66" s="47">
        <v>0</v>
      </c>
      <c r="I66" s="47">
        <v>390378</v>
      </c>
      <c r="J66" s="47">
        <v>0</v>
      </c>
      <c r="K66" s="47">
        <v>1063861</v>
      </c>
      <c r="L66" s="47">
        <v>0</v>
      </c>
      <c r="M66" s="47">
        <v>0</v>
      </c>
      <c r="N66" s="47">
        <f t="shared" ref="N66:N72" si="14">SUM(D66:M66)</f>
        <v>1802544</v>
      </c>
      <c r="O66" s="46">
        <f t="shared" si="8"/>
        <v>37.796313769893693</v>
      </c>
      <c r="P66" s="9"/>
    </row>
    <row r="67" spans="1:119">
      <c r="A67" s="12"/>
      <c r="B67" s="25">
        <v>361.4</v>
      </c>
      <c r="C67" s="20" t="s">
        <v>155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67502</v>
      </c>
      <c r="L67" s="47">
        <v>0</v>
      </c>
      <c r="M67" s="47">
        <v>0</v>
      </c>
      <c r="N67" s="47">
        <f t="shared" si="14"/>
        <v>67502</v>
      </c>
      <c r="O67" s="46">
        <f t="shared" si="8"/>
        <v>1.415403325575056</v>
      </c>
      <c r="P67" s="9"/>
    </row>
    <row r="68" spans="1:119">
      <c r="A68" s="12"/>
      <c r="B68" s="25">
        <v>362</v>
      </c>
      <c r="C68" s="20" t="s">
        <v>77</v>
      </c>
      <c r="D68" s="47">
        <v>230608</v>
      </c>
      <c r="E68" s="47">
        <v>0</v>
      </c>
      <c r="F68" s="47">
        <v>0</v>
      </c>
      <c r="G68" s="47">
        <v>0</v>
      </c>
      <c r="H68" s="47">
        <v>0</v>
      </c>
      <c r="I68" s="47">
        <v>37046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4"/>
        <v>267654</v>
      </c>
      <c r="O68" s="46">
        <f t="shared" si="8"/>
        <v>5.6122538843807011</v>
      </c>
      <c r="P68" s="9"/>
    </row>
    <row r="69" spans="1:119">
      <c r="A69" s="12"/>
      <c r="B69" s="25">
        <v>364</v>
      </c>
      <c r="C69" s="20" t="s">
        <v>142</v>
      </c>
      <c r="D69" s="47">
        <v>75899</v>
      </c>
      <c r="E69" s="47">
        <v>0</v>
      </c>
      <c r="F69" s="47">
        <v>0</v>
      </c>
      <c r="G69" s="47">
        <v>0</v>
      </c>
      <c r="H69" s="47">
        <v>0</v>
      </c>
      <c r="I69" s="47">
        <v>151552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4"/>
        <v>227451</v>
      </c>
      <c r="O69" s="46">
        <f t="shared" ref="O69:O75" si="15">(N69/O$77)</f>
        <v>4.7692646411272568</v>
      </c>
      <c r="P69" s="9"/>
    </row>
    <row r="70" spans="1:119">
      <c r="A70" s="12"/>
      <c r="B70" s="25">
        <v>366</v>
      </c>
      <c r="C70" s="20" t="s">
        <v>79</v>
      </c>
      <c r="D70" s="47">
        <v>530557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4"/>
        <v>530557</v>
      </c>
      <c r="O70" s="46">
        <f t="shared" si="15"/>
        <v>11.124887295296807</v>
      </c>
      <c r="P70" s="9"/>
    </row>
    <row r="71" spans="1:119">
      <c r="A71" s="12"/>
      <c r="B71" s="25">
        <v>368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11903674</v>
      </c>
      <c r="L71" s="47">
        <v>0</v>
      </c>
      <c r="M71" s="47">
        <v>0</v>
      </c>
      <c r="N71" s="47">
        <f t="shared" si="14"/>
        <v>11903674</v>
      </c>
      <c r="O71" s="46">
        <f t="shared" si="15"/>
        <v>249.60000838732674</v>
      </c>
      <c r="P71" s="9"/>
    </row>
    <row r="72" spans="1:119">
      <c r="A72" s="12"/>
      <c r="B72" s="25">
        <v>369.9</v>
      </c>
      <c r="C72" s="20" t="s">
        <v>81</v>
      </c>
      <c r="D72" s="47">
        <v>260164</v>
      </c>
      <c r="E72" s="47">
        <v>24568</v>
      </c>
      <c r="F72" s="47">
        <v>0</v>
      </c>
      <c r="G72" s="47">
        <v>0</v>
      </c>
      <c r="H72" s="47">
        <v>0</v>
      </c>
      <c r="I72" s="47">
        <v>2636070</v>
      </c>
      <c r="J72" s="47">
        <v>69</v>
      </c>
      <c r="K72" s="47">
        <v>0</v>
      </c>
      <c r="L72" s="47">
        <v>0</v>
      </c>
      <c r="M72" s="47">
        <v>0</v>
      </c>
      <c r="N72" s="47">
        <f t="shared" si="14"/>
        <v>2920871</v>
      </c>
      <c r="O72" s="46">
        <f t="shared" si="15"/>
        <v>61.245748673753958</v>
      </c>
      <c r="P72" s="9"/>
    </row>
    <row r="73" spans="1:119" ht="15.6">
      <c r="A73" s="29" t="s">
        <v>59</v>
      </c>
      <c r="B73" s="30"/>
      <c r="C73" s="31"/>
      <c r="D73" s="32">
        <f t="shared" ref="D73:M73" si="16">SUM(D74:D74)</f>
        <v>6757948</v>
      </c>
      <c r="E73" s="32">
        <f t="shared" si="16"/>
        <v>83563</v>
      </c>
      <c r="F73" s="32">
        <f t="shared" si="16"/>
        <v>654559</v>
      </c>
      <c r="G73" s="32">
        <f t="shared" si="16"/>
        <v>0</v>
      </c>
      <c r="H73" s="32">
        <f t="shared" si="16"/>
        <v>0</v>
      </c>
      <c r="I73" s="32">
        <f t="shared" si="16"/>
        <v>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>SUM(D73:M73)</f>
        <v>7496070</v>
      </c>
      <c r="O73" s="45">
        <f t="shared" si="15"/>
        <v>157.17997106372272</v>
      </c>
      <c r="P73" s="9"/>
    </row>
    <row r="74" spans="1:119" ht="15.6" thickBot="1">
      <c r="A74" s="12"/>
      <c r="B74" s="25">
        <v>381</v>
      </c>
      <c r="C74" s="20" t="s">
        <v>82</v>
      </c>
      <c r="D74" s="47">
        <v>6757948</v>
      </c>
      <c r="E74" s="47">
        <v>83563</v>
      </c>
      <c r="F74" s="47">
        <v>654559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7496070</v>
      </c>
      <c r="O74" s="46">
        <f t="shared" si="15"/>
        <v>157.17997106372272</v>
      </c>
      <c r="P74" s="9"/>
    </row>
    <row r="75" spans="1:119" ht="16.2" thickBot="1">
      <c r="A75" s="14" t="s">
        <v>69</v>
      </c>
      <c r="B75" s="23"/>
      <c r="C75" s="22"/>
      <c r="D75" s="15">
        <f t="shared" ref="D75:M75" si="17">SUM(D5,D20,D31,D47,D59,D64,D73)</f>
        <v>54897899</v>
      </c>
      <c r="E75" s="15">
        <f t="shared" si="17"/>
        <v>6971854</v>
      </c>
      <c r="F75" s="15">
        <f t="shared" si="17"/>
        <v>2651236</v>
      </c>
      <c r="G75" s="15">
        <f t="shared" si="17"/>
        <v>0</v>
      </c>
      <c r="H75" s="15">
        <f t="shared" si="17"/>
        <v>0</v>
      </c>
      <c r="I75" s="15">
        <f t="shared" si="17"/>
        <v>63832891</v>
      </c>
      <c r="J75" s="15">
        <f t="shared" si="17"/>
        <v>2362125</v>
      </c>
      <c r="K75" s="15">
        <f t="shared" si="17"/>
        <v>17995022</v>
      </c>
      <c r="L75" s="15">
        <f t="shared" si="17"/>
        <v>0</v>
      </c>
      <c r="M75" s="15">
        <f t="shared" si="17"/>
        <v>0</v>
      </c>
      <c r="N75" s="15">
        <f>SUM(D75:M75)</f>
        <v>148711027</v>
      </c>
      <c r="O75" s="38">
        <f t="shared" si="15"/>
        <v>3118.2199366756831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18" t="s">
        <v>172</v>
      </c>
      <c r="M77" s="118"/>
      <c r="N77" s="118"/>
      <c r="O77" s="43">
        <v>47691</v>
      </c>
    </row>
    <row r="78" spans="1:119">
      <c r="A78" s="119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7"/>
    </row>
    <row r="79" spans="1:119" ht="15.75" customHeight="1" thickBot="1">
      <c r="A79" s="120" t="s">
        <v>103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100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SUM(D6:D18)</f>
        <v>22949576</v>
      </c>
      <c r="E5" s="27">
        <f t="shared" si="0"/>
        <v>1882765</v>
      </c>
      <c r="F5" s="27">
        <f t="shared" si="0"/>
        <v>1867420</v>
      </c>
      <c r="G5" s="27">
        <f t="shared" si="0"/>
        <v>0</v>
      </c>
      <c r="H5" s="27">
        <f t="shared" si="0"/>
        <v>0</v>
      </c>
      <c r="I5" s="27">
        <f t="shared" si="0"/>
        <v>17187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26716948</v>
      </c>
      <c r="O5" s="33">
        <f t="shared" ref="O5:O36" si="1">(N5/O$79)</f>
        <v>585.74383934052446</v>
      </c>
      <c r="P5" s="6"/>
    </row>
    <row r="6" spans="1:133">
      <c r="A6" s="12"/>
      <c r="B6" s="25">
        <v>311</v>
      </c>
      <c r="C6" s="20" t="s">
        <v>3</v>
      </c>
      <c r="D6" s="47">
        <v>15478213</v>
      </c>
      <c r="E6" s="47">
        <v>0</v>
      </c>
      <c r="F6" s="47">
        <v>1867420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17345633</v>
      </c>
      <c r="O6" s="46">
        <f t="shared" si="1"/>
        <v>380.28661317197231</v>
      </c>
      <c r="P6" s="9"/>
    </row>
    <row r="7" spans="1:133">
      <c r="A7" s="12"/>
      <c r="B7" s="25">
        <v>312.41000000000003</v>
      </c>
      <c r="C7" s="20" t="s">
        <v>12</v>
      </c>
      <c r="D7" s="47">
        <v>611386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611386</v>
      </c>
      <c r="O7" s="46">
        <f t="shared" si="1"/>
        <v>13.404060334999562</v>
      </c>
      <c r="P7" s="9"/>
    </row>
    <row r="8" spans="1:133">
      <c r="A8" s="12"/>
      <c r="B8" s="25">
        <v>312.42</v>
      </c>
      <c r="C8" s="20" t="s">
        <v>11</v>
      </c>
      <c r="D8" s="47">
        <v>234273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234273</v>
      </c>
      <c r="O8" s="46">
        <f t="shared" si="1"/>
        <v>5.1362141541699549</v>
      </c>
      <c r="P8" s="9"/>
    </row>
    <row r="9" spans="1:133">
      <c r="A9" s="12"/>
      <c r="B9" s="25">
        <v>312.51</v>
      </c>
      <c r="C9" s="20" t="s">
        <v>93</v>
      </c>
      <c r="D9" s="47">
        <v>167805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167805</v>
      </c>
      <c r="O9" s="46">
        <f t="shared" si="1"/>
        <v>3.6789660615627469</v>
      </c>
      <c r="P9" s="9"/>
    </row>
    <row r="10" spans="1:133">
      <c r="A10" s="12"/>
      <c r="B10" s="25">
        <v>312.52</v>
      </c>
      <c r="C10" s="20" t="s">
        <v>133</v>
      </c>
      <c r="D10" s="47">
        <v>317311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317311</v>
      </c>
      <c r="O10" s="46">
        <f t="shared" si="1"/>
        <v>6.9567438393405245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1882765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1882765</v>
      </c>
      <c r="O11" s="46">
        <f t="shared" si="1"/>
        <v>41.277843549943</v>
      </c>
      <c r="P11" s="9"/>
    </row>
    <row r="12" spans="1:133">
      <c r="A12" s="12"/>
      <c r="B12" s="25">
        <v>314.10000000000002</v>
      </c>
      <c r="C12" s="20" t="s">
        <v>14</v>
      </c>
      <c r="D12" s="47">
        <v>2818362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2818362</v>
      </c>
      <c r="O12" s="46">
        <f t="shared" si="1"/>
        <v>61.789923704288348</v>
      </c>
      <c r="P12" s="9"/>
    </row>
    <row r="13" spans="1:133">
      <c r="A13" s="12"/>
      <c r="B13" s="25">
        <v>314.39999999999998</v>
      </c>
      <c r="C13" s="20" t="s">
        <v>16</v>
      </c>
      <c r="D13" s="47">
        <v>714435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714435</v>
      </c>
      <c r="O13" s="46">
        <f t="shared" si="1"/>
        <v>15.663312286240464</v>
      </c>
      <c r="P13" s="9"/>
    </row>
    <row r="14" spans="1:133">
      <c r="A14" s="12"/>
      <c r="B14" s="25">
        <v>314.7</v>
      </c>
      <c r="C14" s="20" t="s">
        <v>17</v>
      </c>
      <c r="D14" s="47">
        <v>97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97</v>
      </c>
      <c r="O14" s="46">
        <f t="shared" si="1"/>
        <v>2.1266333421029555E-3</v>
      </c>
      <c r="P14" s="9"/>
    </row>
    <row r="15" spans="1:133">
      <c r="A15" s="12"/>
      <c r="B15" s="25">
        <v>314.8</v>
      </c>
      <c r="C15" s="20" t="s">
        <v>18</v>
      </c>
      <c r="D15" s="47">
        <v>6298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6298</v>
      </c>
      <c r="O15" s="46">
        <f t="shared" si="1"/>
        <v>0.13807769885117951</v>
      </c>
      <c r="P15" s="9"/>
    </row>
    <row r="16" spans="1:133">
      <c r="A16" s="12"/>
      <c r="B16" s="25">
        <v>314.89999999999998</v>
      </c>
      <c r="C16" s="20" t="s">
        <v>134</v>
      </c>
      <c r="D16" s="47">
        <v>26600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26600</v>
      </c>
      <c r="O16" s="46">
        <f t="shared" si="1"/>
        <v>0.5831798649478207</v>
      </c>
      <c r="P16" s="9"/>
    </row>
    <row r="17" spans="1:16">
      <c r="A17" s="12"/>
      <c r="B17" s="25">
        <v>315</v>
      </c>
      <c r="C17" s="20" t="s">
        <v>135</v>
      </c>
      <c r="D17" s="47">
        <v>1681998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1681998</v>
      </c>
      <c r="O17" s="46">
        <f t="shared" si="1"/>
        <v>36.876216785056563</v>
      </c>
      <c r="P17" s="9"/>
    </row>
    <row r="18" spans="1:16">
      <c r="A18" s="12"/>
      <c r="B18" s="25">
        <v>316</v>
      </c>
      <c r="C18" s="20" t="s">
        <v>136</v>
      </c>
      <c r="D18" s="47">
        <v>892798</v>
      </c>
      <c r="E18" s="47">
        <v>0</v>
      </c>
      <c r="F18" s="47">
        <v>0</v>
      </c>
      <c r="G18" s="47">
        <v>0</v>
      </c>
      <c r="H18" s="47">
        <v>0</v>
      </c>
      <c r="I18" s="47">
        <v>17187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909985</v>
      </c>
      <c r="O18" s="46">
        <f t="shared" si="1"/>
        <v>19.950561255809873</v>
      </c>
      <c r="P18" s="9"/>
    </row>
    <row r="19" spans="1:16" ht="15.6">
      <c r="A19" s="29" t="s">
        <v>22</v>
      </c>
      <c r="B19" s="30"/>
      <c r="C19" s="31"/>
      <c r="D19" s="32">
        <f t="shared" ref="D19:M19" si="3">SUM(D20:D29)</f>
        <v>9375558</v>
      </c>
      <c r="E19" s="32">
        <f t="shared" si="3"/>
        <v>360230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4718730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14454518</v>
      </c>
      <c r="O19" s="45">
        <f t="shared" si="1"/>
        <v>316.90164868894152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2329164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2329164</v>
      </c>
      <c r="O20" s="46">
        <f t="shared" si="1"/>
        <v>51.064719810576165</v>
      </c>
      <c r="P20" s="9"/>
    </row>
    <row r="21" spans="1:16">
      <c r="A21" s="12"/>
      <c r="B21" s="25">
        <v>323.10000000000002</v>
      </c>
      <c r="C21" s="20" t="s">
        <v>23</v>
      </c>
      <c r="D21" s="47">
        <v>2028282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2028282</v>
      </c>
      <c r="O21" s="46">
        <f t="shared" si="1"/>
        <v>44.468166272033677</v>
      </c>
      <c r="P21" s="9"/>
    </row>
    <row r="22" spans="1:16">
      <c r="A22" s="12"/>
      <c r="B22" s="25">
        <v>323.39999999999998</v>
      </c>
      <c r="C22" s="20" t="s">
        <v>24</v>
      </c>
      <c r="D22" s="47">
        <v>53783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53783</v>
      </c>
      <c r="O22" s="46">
        <f t="shared" si="1"/>
        <v>1.1791414540033325</v>
      </c>
      <c r="P22" s="9"/>
    </row>
    <row r="23" spans="1:16">
      <c r="A23" s="12"/>
      <c r="B23" s="25">
        <v>323.7</v>
      </c>
      <c r="C23" s="20" t="s">
        <v>159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783699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783699</v>
      </c>
      <c r="O23" s="46">
        <f t="shared" si="1"/>
        <v>17.181860036832411</v>
      </c>
      <c r="P23" s="9"/>
    </row>
    <row r="24" spans="1:16">
      <c r="A24" s="12"/>
      <c r="B24" s="25">
        <v>323.89999999999998</v>
      </c>
      <c r="C24" s="20" t="s">
        <v>25</v>
      </c>
      <c r="D24" s="47">
        <v>44323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44323</v>
      </c>
      <c r="O24" s="46">
        <f t="shared" si="1"/>
        <v>0.97173989301061126</v>
      </c>
      <c r="P24" s="9"/>
    </row>
    <row r="25" spans="1:16">
      <c r="A25" s="12"/>
      <c r="B25" s="25">
        <v>324.11</v>
      </c>
      <c r="C25" s="20" t="s">
        <v>26</v>
      </c>
      <c r="D25" s="47">
        <v>4244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4244</v>
      </c>
      <c r="O25" s="46">
        <f t="shared" si="1"/>
        <v>9.304568973077261E-2</v>
      </c>
      <c r="P25" s="9"/>
    </row>
    <row r="26" spans="1:16">
      <c r="A26" s="12"/>
      <c r="B26" s="25">
        <v>324.20999999999998</v>
      </c>
      <c r="C26" s="20" t="s">
        <v>105</v>
      </c>
      <c r="D26" s="47">
        <v>4060</v>
      </c>
      <c r="E26" s="47">
        <v>0</v>
      </c>
      <c r="F26" s="47">
        <v>0</v>
      </c>
      <c r="G26" s="47">
        <v>0</v>
      </c>
      <c r="H26" s="47">
        <v>0</v>
      </c>
      <c r="I26" s="47">
        <v>1581757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1585817</v>
      </c>
      <c r="O26" s="46">
        <f t="shared" si="1"/>
        <v>34.767539244058582</v>
      </c>
      <c r="P26" s="9"/>
    </row>
    <row r="27" spans="1:16">
      <c r="A27" s="12"/>
      <c r="B27" s="25">
        <v>324.61</v>
      </c>
      <c r="C27" s="20" t="s">
        <v>28</v>
      </c>
      <c r="D27" s="47">
        <v>1590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1590</v>
      </c>
      <c r="O27" s="46">
        <f t="shared" si="1"/>
        <v>3.4859247566429885E-2</v>
      </c>
      <c r="P27" s="9"/>
    </row>
    <row r="28" spans="1:16">
      <c r="A28" s="12"/>
      <c r="B28" s="25">
        <v>325.2</v>
      </c>
      <c r="C28" s="20" t="s">
        <v>112</v>
      </c>
      <c r="D28" s="47">
        <v>7154088</v>
      </c>
      <c r="E28" s="47">
        <v>360230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7514318</v>
      </c>
      <c r="O28" s="46">
        <f t="shared" si="1"/>
        <v>164.74432166973602</v>
      </c>
      <c r="P28" s="9"/>
    </row>
    <row r="29" spans="1:16">
      <c r="A29" s="12"/>
      <c r="B29" s="25">
        <v>329</v>
      </c>
      <c r="C29" s="20" t="s">
        <v>30</v>
      </c>
      <c r="D29" s="47">
        <v>85188</v>
      </c>
      <c r="E29" s="47">
        <v>0</v>
      </c>
      <c r="F29" s="47">
        <v>0</v>
      </c>
      <c r="G29" s="47">
        <v>0</v>
      </c>
      <c r="H29" s="47">
        <v>0</v>
      </c>
      <c r="I29" s="47">
        <v>24110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109298</v>
      </c>
      <c r="O29" s="46">
        <f t="shared" si="1"/>
        <v>2.3962553713934929</v>
      </c>
      <c r="P29" s="9"/>
    </row>
    <row r="30" spans="1:16" ht="15.6">
      <c r="A30" s="29" t="s">
        <v>32</v>
      </c>
      <c r="B30" s="30"/>
      <c r="C30" s="31"/>
      <c r="D30" s="32">
        <f t="shared" ref="D30:M30" si="5">SUM(D31:D43)</f>
        <v>5490616</v>
      </c>
      <c r="E30" s="32">
        <f t="shared" si="5"/>
        <v>955700</v>
      </c>
      <c r="F30" s="32">
        <f t="shared" si="5"/>
        <v>0</v>
      </c>
      <c r="G30" s="32">
        <f t="shared" si="5"/>
        <v>125773</v>
      </c>
      <c r="H30" s="32">
        <f t="shared" si="5"/>
        <v>0</v>
      </c>
      <c r="I30" s="32">
        <f t="shared" si="5"/>
        <v>2306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6574395</v>
      </c>
      <c r="O30" s="45">
        <f t="shared" si="1"/>
        <v>144.1373980531439</v>
      </c>
      <c r="P30" s="10"/>
    </row>
    <row r="31" spans="1:16">
      <c r="A31" s="12"/>
      <c r="B31" s="25">
        <v>331.2</v>
      </c>
      <c r="C31" s="20" t="s">
        <v>31</v>
      </c>
      <c r="D31" s="47">
        <v>0</v>
      </c>
      <c r="E31" s="47">
        <v>124816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124816</v>
      </c>
      <c r="O31" s="46">
        <f t="shared" si="1"/>
        <v>2.7364728580198192</v>
      </c>
      <c r="P31" s="9"/>
    </row>
    <row r="32" spans="1:16">
      <c r="A32" s="12"/>
      <c r="B32" s="25">
        <v>334.2</v>
      </c>
      <c r="C32" s="20" t="s">
        <v>35</v>
      </c>
      <c r="D32" s="47">
        <v>0</v>
      </c>
      <c r="E32" s="47">
        <v>7794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7794</v>
      </c>
      <c r="O32" s="46">
        <f t="shared" si="1"/>
        <v>0.17087608524072612</v>
      </c>
      <c r="P32" s="9"/>
    </row>
    <row r="33" spans="1:16">
      <c r="A33" s="12"/>
      <c r="B33" s="25">
        <v>334.39</v>
      </c>
      <c r="C33" s="20" t="s">
        <v>38</v>
      </c>
      <c r="D33" s="47">
        <v>0</v>
      </c>
      <c r="E33" s="47">
        <v>203572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39" si="6">SUM(D33:M33)</f>
        <v>203572</v>
      </c>
      <c r="O33" s="46">
        <f t="shared" si="1"/>
        <v>4.463123739366833</v>
      </c>
      <c r="P33" s="9"/>
    </row>
    <row r="34" spans="1:16">
      <c r="A34" s="12"/>
      <c r="B34" s="25">
        <v>334.69</v>
      </c>
      <c r="C34" s="20" t="s">
        <v>164</v>
      </c>
      <c r="D34" s="47">
        <v>0</v>
      </c>
      <c r="E34" s="47">
        <v>21136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21136</v>
      </c>
      <c r="O34" s="46">
        <f t="shared" si="1"/>
        <v>0.46338682802771203</v>
      </c>
      <c r="P34" s="9"/>
    </row>
    <row r="35" spans="1:16">
      <c r="A35" s="12"/>
      <c r="B35" s="25">
        <v>335.12</v>
      </c>
      <c r="C35" s="20" t="s">
        <v>137</v>
      </c>
      <c r="D35" s="47">
        <v>1752906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1752906</v>
      </c>
      <c r="O35" s="46">
        <f t="shared" si="1"/>
        <v>38.430807682188899</v>
      </c>
      <c r="P35" s="9"/>
    </row>
    <row r="36" spans="1:16">
      <c r="A36" s="12"/>
      <c r="B36" s="25">
        <v>335.14</v>
      </c>
      <c r="C36" s="20" t="s">
        <v>138</v>
      </c>
      <c r="D36" s="47">
        <v>123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123</v>
      </c>
      <c r="O36" s="46">
        <f t="shared" si="1"/>
        <v>2.6966587740068402E-3</v>
      </c>
      <c r="P36" s="9"/>
    </row>
    <row r="37" spans="1:16">
      <c r="A37" s="12"/>
      <c r="B37" s="25">
        <v>335.16</v>
      </c>
      <c r="C37" s="20" t="s">
        <v>168</v>
      </c>
      <c r="D37" s="47">
        <v>41610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41610</v>
      </c>
      <c r="O37" s="46">
        <f t="shared" ref="O37:O68" si="7">(N37/O$79)</f>
        <v>0.91225993159694818</v>
      </c>
      <c r="P37" s="9"/>
    </row>
    <row r="38" spans="1:16">
      <c r="A38" s="12"/>
      <c r="B38" s="25">
        <v>335.18</v>
      </c>
      <c r="C38" s="20" t="s">
        <v>140</v>
      </c>
      <c r="D38" s="47">
        <v>3556060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3556060</v>
      </c>
      <c r="O38" s="46">
        <f t="shared" si="7"/>
        <v>77.963255283697279</v>
      </c>
      <c r="P38" s="9"/>
    </row>
    <row r="39" spans="1:16">
      <c r="A39" s="12"/>
      <c r="B39" s="25">
        <v>335.49</v>
      </c>
      <c r="C39" s="20" t="s">
        <v>46</v>
      </c>
      <c r="D39" s="47">
        <v>10548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10548</v>
      </c>
      <c r="O39" s="46">
        <f t="shared" si="7"/>
        <v>0.23125493291239146</v>
      </c>
      <c r="P39" s="9"/>
    </row>
    <row r="40" spans="1:16">
      <c r="A40" s="12"/>
      <c r="B40" s="25">
        <v>337.3</v>
      </c>
      <c r="C40" s="20" t="s">
        <v>116</v>
      </c>
      <c r="D40" s="47">
        <v>0</v>
      </c>
      <c r="E40" s="47">
        <v>37068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37068</v>
      </c>
      <c r="O40" s="46">
        <f t="shared" si="7"/>
        <v>0.81268087345435414</v>
      </c>
      <c r="P40" s="9"/>
    </row>
    <row r="41" spans="1:16">
      <c r="A41" s="12"/>
      <c r="B41" s="25">
        <v>337.5</v>
      </c>
      <c r="C41" s="20" t="s">
        <v>48</v>
      </c>
      <c r="D41" s="47">
        <v>0</v>
      </c>
      <c r="E41" s="47">
        <v>550385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550385</v>
      </c>
      <c r="O41" s="46">
        <f t="shared" si="7"/>
        <v>12.066671051477682</v>
      </c>
      <c r="P41" s="9"/>
    </row>
    <row r="42" spans="1:16">
      <c r="A42" s="12"/>
      <c r="B42" s="25">
        <v>337.6</v>
      </c>
      <c r="C42" s="20" t="s">
        <v>148</v>
      </c>
      <c r="D42" s="47">
        <v>0</v>
      </c>
      <c r="E42" s="47">
        <v>5989</v>
      </c>
      <c r="F42" s="47">
        <v>0</v>
      </c>
      <c r="G42" s="47">
        <v>125773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131762</v>
      </c>
      <c r="O42" s="46">
        <f t="shared" si="7"/>
        <v>2.8887573445584493</v>
      </c>
      <c r="P42" s="9"/>
    </row>
    <row r="43" spans="1:16">
      <c r="A43" s="12"/>
      <c r="B43" s="25">
        <v>338</v>
      </c>
      <c r="C43" s="20" t="s">
        <v>51</v>
      </c>
      <c r="D43" s="47">
        <v>129369</v>
      </c>
      <c r="E43" s="47">
        <v>4940</v>
      </c>
      <c r="F43" s="47">
        <v>0</v>
      </c>
      <c r="G43" s="47">
        <v>0</v>
      </c>
      <c r="H43" s="47">
        <v>0</v>
      </c>
      <c r="I43" s="47">
        <v>2306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136615</v>
      </c>
      <c r="O43" s="46">
        <f t="shared" si="7"/>
        <v>2.9951547838288168</v>
      </c>
      <c r="P43" s="9"/>
    </row>
    <row r="44" spans="1:16" ht="15.6">
      <c r="A44" s="29" t="s">
        <v>57</v>
      </c>
      <c r="B44" s="30"/>
      <c r="C44" s="31"/>
      <c r="D44" s="32">
        <f t="shared" ref="D44:M44" si="8">SUM(D45:D57)</f>
        <v>1826136</v>
      </c>
      <c r="E44" s="32">
        <f t="shared" si="8"/>
        <v>83369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50554700</v>
      </c>
      <c r="J44" s="32">
        <f t="shared" si="8"/>
        <v>3715802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56180007</v>
      </c>
      <c r="O44" s="45">
        <f t="shared" si="7"/>
        <v>1231.6935674822414</v>
      </c>
      <c r="P44" s="10"/>
    </row>
    <row r="45" spans="1:16">
      <c r="A45" s="12"/>
      <c r="B45" s="25">
        <v>341.2</v>
      </c>
      <c r="C45" s="20" t="s">
        <v>149</v>
      </c>
      <c r="D45" s="47">
        <v>232207</v>
      </c>
      <c r="E45" s="47">
        <v>0</v>
      </c>
      <c r="F45" s="47">
        <v>0</v>
      </c>
      <c r="G45" s="47">
        <v>0</v>
      </c>
      <c r="H45" s="47">
        <v>0</v>
      </c>
      <c r="I45" s="47">
        <v>532094</v>
      </c>
      <c r="J45" s="47">
        <v>3715802</v>
      </c>
      <c r="K45" s="47">
        <v>0</v>
      </c>
      <c r="L45" s="47">
        <v>0</v>
      </c>
      <c r="M45" s="47">
        <v>0</v>
      </c>
      <c r="N45" s="47">
        <f t="shared" ref="N45:N57" si="9">SUM(D45:M45)</f>
        <v>4480103</v>
      </c>
      <c r="O45" s="46">
        <f t="shared" si="7"/>
        <v>98.222024905726556</v>
      </c>
      <c r="P45" s="9"/>
    </row>
    <row r="46" spans="1:16">
      <c r="A46" s="12"/>
      <c r="B46" s="25">
        <v>341.3</v>
      </c>
      <c r="C46" s="20" t="s">
        <v>150</v>
      </c>
      <c r="D46" s="47">
        <v>168478</v>
      </c>
      <c r="E46" s="47">
        <v>83369</v>
      </c>
      <c r="F46" s="47">
        <v>0</v>
      </c>
      <c r="G46" s="47">
        <v>0</v>
      </c>
      <c r="H46" s="47">
        <v>0</v>
      </c>
      <c r="I46" s="47">
        <v>186596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438443</v>
      </c>
      <c r="O46" s="46">
        <f t="shared" si="7"/>
        <v>9.6124484784705775</v>
      </c>
      <c r="P46" s="9"/>
    </row>
    <row r="47" spans="1:16">
      <c r="A47" s="12"/>
      <c r="B47" s="25">
        <v>341.9</v>
      </c>
      <c r="C47" s="20" t="s">
        <v>141</v>
      </c>
      <c r="D47" s="47">
        <v>224279</v>
      </c>
      <c r="E47" s="47">
        <v>0</v>
      </c>
      <c r="F47" s="47">
        <v>0</v>
      </c>
      <c r="G47" s="47">
        <v>0</v>
      </c>
      <c r="H47" s="47">
        <v>0</v>
      </c>
      <c r="I47" s="47">
        <v>2680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226959</v>
      </c>
      <c r="O47" s="46">
        <f t="shared" si="7"/>
        <v>4.9758616153643782</v>
      </c>
      <c r="P47" s="9"/>
    </row>
    <row r="48" spans="1:16">
      <c r="A48" s="12"/>
      <c r="B48" s="25">
        <v>342.1</v>
      </c>
      <c r="C48" s="20" t="s">
        <v>62</v>
      </c>
      <c r="D48" s="47">
        <v>214422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214422</v>
      </c>
      <c r="O48" s="46">
        <f t="shared" si="7"/>
        <v>4.7009997369113394</v>
      </c>
      <c r="P48" s="9"/>
    </row>
    <row r="49" spans="1:16">
      <c r="A49" s="12"/>
      <c r="B49" s="25">
        <v>342.5</v>
      </c>
      <c r="C49" s="20" t="s">
        <v>165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10246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10246</v>
      </c>
      <c r="O49" s="46">
        <f t="shared" si="7"/>
        <v>0.22463386828027712</v>
      </c>
      <c r="P49" s="9"/>
    </row>
    <row r="50" spans="1:16">
      <c r="A50" s="12"/>
      <c r="B50" s="25">
        <v>343.3</v>
      </c>
      <c r="C50" s="20" t="s">
        <v>64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31656018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31656018</v>
      </c>
      <c r="O50" s="46">
        <f t="shared" si="7"/>
        <v>694.02828203104445</v>
      </c>
      <c r="P50" s="9"/>
    </row>
    <row r="51" spans="1:16">
      <c r="A51" s="12"/>
      <c r="B51" s="25">
        <v>343.4</v>
      </c>
      <c r="C51" s="20" t="s">
        <v>65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9666203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9666203</v>
      </c>
      <c r="O51" s="46">
        <f t="shared" si="7"/>
        <v>211.9223669209857</v>
      </c>
      <c r="P51" s="9"/>
    </row>
    <row r="52" spans="1:16">
      <c r="A52" s="12"/>
      <c r="B52" s="25">
        <v>343.5</v>
      </c>
      <c r="C52" s="20" t="s">
        <v>66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7028773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7028773</v>
      </c>
      <c r="O52" s="46">
        <f t="shared" si="7"/>
        <v>154.09920634920636</v>
      </c>
      <c r="P52" s="9"/>
    </row>
    <row r="53" spans="1:16">
      <c r="A53" s="12"/>
      <c r="B53" s="25">
        <v>343.9</v>
      </c>
      <c r="C53" s="20" t="s">
        <v>67</v>
      </c>
      <c r="D53" s="47">
        <v>53556</v>
      </c>
      <c r="E53" s="47">
        <v>0</v>
      </c>
      <c r="F53" s="47">
        <v>0</v>
      </c>
      <c r="G53" s="47">
        <v>0</v>
      </c>
      <c r="H53" s="47">
        <v>0</v>
      </c>
      <c r="I53" s="47">
        <v>1203656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1257212</v>
      </c>
      <c r="O53" s="46">
        <f t="shared" si="7"/>
        <v>27.563185126721038</v>
      </c>
      <c r="P53" s="9"/>
    </row>
    <row r="54" spans="1:16">
      <c r="A54" s="12"/>
      <c r="B54" s="25">
        <v>347.2</v>
      </c>
      <c r="C54" s="20" t="s">
        <v>68</v>
      </c>
      <c r="D54" s="47">
        <v>533190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533190</v>
      </c>
      <c r="O54" s="46">
        <f t="shared" si="7"/>
        <v>11.689686924493554</v>
      </c>
      <c r="P54" s="9"/>
    </row>
    <row r="55" spans="1:16">
      <c r="A55" s="12"/>
      <c r="B55" s="25">
        <v>347.5</v>
      </c>
      <c r="C55" s="20" t="s">
        <v>152</v>
      </c>
      <c r="D55" s="47">
        <v>127730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127730</v>
      </c>
      <c r="O55" s="46">
        <f t="shared" si="7"/>
        <v>2.800359554503201</v>
      </c>
      <c r="P55" s="9"/>
    </row>
    <row r="56" spans="1:16">
      <c r="A56" s="12"/>
      <c r="B56" s="25">
        <v>347.9</v>
      </c>
      <c r="C56" s="20" t="s">
        <v>153</v>
      </c>
      <c r="D56" s="47">
        <v>272274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272274</v>
      </c>
      <c r="O56" s="46">
        <f t="shared" si="7"/>
        <v>5.9693501710076298</v>
      </c>
      <c r="P56" s="9"/>
    </row>
    <row r="57" spans="1:16">
      <c r="A57" s="12"/>
      <c r="B57" s="25">
        <v>349</v>
      </c>
      <c r="C57" s="20" t="s">
        <v>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268434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268434</v>
      </c>
      <c r="O57" s="46">
        <f t="shared" si="7"/>
        <v>5.8851617995264407</v>
      </c>
      <c r="P57" s="9"/>
    </row>
    <row r="58" spans="1:16" ht="15.6">
      <c r="A58" s="29" t="s">
        <v>58</v>
      </c>
      <c r="B58" s="30"/>
      <c r="C58" s="31"/>
      <c r="D58" s="32">
        <f t="shared" ref="D58:M58" si="10">SUM(D59:D63)</f>
        <v>1635865</v>
      </c>
      <c r="E58" s="32">
        <f t="shared" si="10"/>
        <v>1394256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108085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5" si="11">SUM(D58:M58)</f>
        <v>3138206</v>
      </c>
      <c r="O58" s="45">
        <f t="shared" si="7"/>
        <v>68.802201175129355</v>
      </c>
      <c r="P58" s="10"/>
    </row>
    <row r="59" spans="1:16">
      <c r="A59" s="13"/>
      <c r="B59" s="39">
        <v>351.1</v>
      </c>
      <c r="C59" s="21" t="s">
        <v>71</v>
      </c>
      <c r="D59" s="47">
        <v>1415767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1415767</v>
      </c>
      <c r="O59" s="46">
        <f t="shared" si="7"/>
        <v>31.03935367885644</v>
      </c>
      <c r="P59" s="9"/>
    </row>
    <row r="60" spans="1:16">
      <c r="A60" s="13"/>
      <c r="B60" s="39">
        <v>351.2</v>
      </c>
      <c r="C60" s="21" t="s">
        <v>72</v>
      </c>
      <c r="D60" s="47">
        <v>13262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13262</v>
      </c>
      <c r="O60" s="46">
        <f t="shared" si="7"/>
        <v>0.29075681838112777</v>
      </c>
      <c r="P60" s="9"/>
    </row>
    <row r="61" spans="1:16">
      <c r="A61" s="13"/>
      <c r="B61" s="39">
        <v>354</v>
      </c>
      <c r="C61" s="21" t="s">
        <v>74</v>
      </c>
      <c r="D61" s="47">
        <v>206836</v>
      </c>
      <c r="E61" s="47">
        <v>0</v>
      </c>
      <c r="F61" s="47">
        <v>0</v>
      </c>
      <c r="G61" s="47">
        <v>0</v>
      </c>
      <c r="H61" s="47">
        <v>0</v>
      </c>
      <c r="I61" s="47">
        <v>108085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314921</v>
      </c>
      <c r="O61" s="46">
        <f t="shared" si="7"/>
        <v>6.9043453477155134</v>
      </c>
      <c r="P61" s="9"/>
    </row>
    <row r="62" spans="1:16">
      <c r="A62" s="13"/>
      <c r="B62" s="39">
        <v>355</v>
      </c>
      <c r="C62" s="21" t="s">
        <v>117</v>
      </c>
      <c r="D62" s="47">
        <v>0</v>
      </c>
      <c r="E62" s="47">
        <v>909697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909697</v>
      </c>
      <c r="O62" s="46">
        <f t="shared" si="7"/>
        <v>19.944247127948785</v>
      </c>
      <c r="P62" s="9"/>
    </row>
    <row r="63" spans="1:16">
      <c r="A63" s="13"/>
      <c r="B63" s="39">
        <v>356</v>
      </c>
      <c r="C63" s="21" t="s">
        <v>118</v>
      </c>
      <c r="D63" s="47">
        <v>0</v>
      </c>
      <c r="E63" s="47">
        <v>484559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484559</v>
      </c>
      <c r="O63" s="46">
        <f t="shared" si="7"/>
        <v>10.623498202227484</v>
      </c>
      <c r="P63" s="9"/>
    </row>
    <row r="64" spans="1:16" ht="15.6">
      <c r="A64" s="29" t="s">
        <v>4</v>
      </c>
      <c r="B64" s="30"/>
      <c r="C64" s="31"/>
      <c r="D64" s="32">
        <f t="shared" ref="D64:M64" si="12">SUM(D65:D74)</f>
        <v>816268</v>
      </c>
      <c r="E64" s="32">
        <f t="shared" si="12"/>
        <v>40348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1499018</v>
      </c>
      <c r="J64" s="32">
        <f t="shared" si="12"/>
        <v>0</v>
      </c>
      <c r="K64" s="32">
        <f t="shared" si="12"/>
        <v>29770366</v>
      </c>
      <c r="L64" s="32">
        <f t="shared" si="12"/>
        <v>0</v>
      </c>
      <c r="M64" s="32">
        <f t="shared" si="12"/>
        <v>0</v>
      </c>
      <c r="N64" s="32">
        <f t="shared" si="11"/>
        <v>32126000</v>
      </c>
      <c r="O64" s="45">
        <f t="shared" si="7"/>
        <v>704.33219328246958</v>
      </c>
      <c r="P64" s="10"/>
    </row>
    <row r="65" spans="1:119">
      <c r="A65" s="12"/>
      <c r="B65" s="25">
        <v>361.1</v>
      </c>
      <c r="C65" s="20" t="s">
        <v>76</v>
      </c>
      <c r="D65" s="47">
        <v>439034</v>
      </c>
      <c r="E65" s="47">
        <v>32548</v>
      </c>
      <c r="F65" s="47">
        <v>0</v>
      </c>
      <c r="G65" s="47">
        <v>0</v>
      </c>
      <c r="H65" s="47">
        <v>0</v>
      </c>
      <c r="I65" s="47">
        <v>1156517</v>
      </c>
      <c r="J65" s="47">
        <v>0</v>
      </c>
      <c r="K65" s="47">
        <v>1810905</v>
      </c>
      <c r="L65" s="47">
        <v>0</v>
      </c>
      <c r="M65" s="47">
        <v>0</v>
      </c>
      <c r="N65" s="47">
        <f t="shared" si="11"/>
        <v>3439004</v>
      </c>
      <c r="O65" s="46">
        <f t="shared" si="7"/>
        <v>75.396913093045683</v>
      </c>
      <c r="P65" s="9"/>
    </row>
    <row r="66" spans="1:119">
      <c r="A66" s="12"/>
      <c r="B66" s="25">
        <v>361.2</v>
      </c>
      <c r="C66" s="20" t="s">
        <v>154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2084603</v>
      </c>
      <c r="L66" s="47">
        <v>0</v>
      </c>
      <c r="M66" s="47">
        <v>0</v>
      </c>
      <c r="N66" s="47">
        <f t="shared" ref="N66:N74" si="13">SUM(D66:M66)</f>
        <v>2084603</v>
      </c>
      <c r="O66" s="46">
        <f t="shared" si="7"/>
        <v>45.702950977812854</v>
      </c>
      <c r="P66" s="9"/>
    </row>
    <row r="67" spans="1:119">
      <c r="A67" s="12"/>
      <c r="B67" s="25">
        <v>361.3</v>
      </c>
      <c r="C67" s="20" t="s">
        <v>107</v>
      </c>
      <c r="D67" s="47">
        <v>-163503</v>
      </c>
      <c r="E67" s="47">
        <v>-12957</v>
      </c>
      <c r="F67" s="47">
        <v>0</v>
      </c>
      <c r="G67" s="47">
        <v>0</v>
      </c>
      <c r="H67" s="47">
        <v>0</v>
      </c>
      <c r="I67" s="47">
        <v>-297101</v>
      </c>
      <c r="J67" s="47">
        <v>0</v>
      </c>
      <c r="K67" s="47">
        <v>13498682</v>
      </c>
      <c r="L67" s="47">
        <v>0</v>
      </c>
      <c r="M67" s="47">
        <v>0</v>
      </c>
      <c r="N67" s="47">
        <f t="shared" si="13"/>
        <v>13025121</v>
      </c>
      <c r="O67" s="46">
        <f t="shared" si="7"/>
        <v>285.56347013943702</v>
      </c>
      <c r="P67" s="9"/>
    </row>
    <row r="68" spans="1:119">
      <c r="A68" s="12"/>
      <c r="B68" s="25">
        <v>361.4</v>
      </c>
      <c r="C68" s="20" t="s">
        <v>155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73468</v>
      </c>
      <c r="L68" s="47">
        <v>0</v>
      </c>
      <c r="M68" s="47">
        <v>0</v>
      </c>
      <c r="N68" s="47">
        <f t="shared" si="13"/>
        <v>73468</v>
      </c>
      <c r="O68" s="46">
        <f t="shared" si="7"/>
        <v>1.6107164781197931</v>
      </c>
      <c r="P68" s="9"/>
    </row>
    <row r="69" spans="1:119">
      <c r="A69" s="12"/>
      <c r="B69" s="25">
        <v>362</v>
      </c>
      <c r="C69" s="20" t="s">
        <v>77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32775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3"/>
        <v>32775</v>
      </c>
      <c r="O69" s="46">
        <f t="shared" ref="O69:O77" si="14">(N69/O$79)</f>
        <v>0.71856090502499337</v>
      </c>
      <c r="P69" s="9"/>
    </row>
    <row r="70" spans="1:119">
      <c r="A70" s="12"/>
      <c r="B70" s="25">
        <v>364</v>
      </c>
      <c r="C70" s="20" t="s">
        <v>142</v>
      </c>
      <c r="D70" s="47">
        <v>0</v>
      </c>
      <c r="E70" s="47">
        <v>20500</v>
      </c>
      <c r="F70" s="47">
        <v>0</v>
      </c>
      <c r="G70" s="47">
        <v>0</v>
      </c>
      <c r="H70" s="47">
        <v>0</v>
      </c>
      <c r="I70" s="47">
        <v>555210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575710</v>
      </c>
      <c r="O70" s="46">
        <f t="shared" si="14"/>
        <v>12.621897746207139</v>
      </c>
      <c r="P70" s="9"/>
    </row>
    <row r="71" spans="1:119">
      <c r="A71" s="12"/>
      <c r="B71" s="25">
        <v>366</v>
      </c>
      <c r="C71" s="20" t="s">
        <v>79</v>
      </c>
      <c r="D71" s="47">
        <v>40750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40750</v>
      </c>
      <c r="O71" s="46">
        <f t="shared" si="14"/>
        <v>0.89340524423397349</v>
      </c>
      <c r="P71" s="9"/>
    </row>
    <row r="72" spans="1:119">
      <c r="A72" s="12"/>
      <c r="B72" s="25">
        <v>368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12302708</v>
      </c>
      <c r="L72" s="47">
        <v>0</v>
      </c>
      <c r="M72" s="47">
        <v>0</v>
      </c>
      <c r="N72" s="47">
        <f t="shared" si="13"/>
        <v>12302708</v>
      </c>
      <c r="O72" s="46">
        <f t="shared" si="14"/>
        <v>269.72524774182233</v>
      </c>
      <c r="P72" s="9"/>
    </row>
    <row r="73" spans="1:119">
      <c r="A73" s="12"/>
      <c r="B73" s="25">
        <v>369.3</v>
      </c>
      <c r="C73" s="20" t="s">
        <v>108</v>
      </c>
      <c r="D73" s="47">
        <v>1092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3"/>
        <v>1092</v>
      </c>
      <c r="O73" s="46">
        <f t="shared" si="14"/>
        <v>2.3941068139963169E-2</v>
      </c>
      <c r="P73" s="9"/>
    </row>
    <row r="74" spans="1:119">
      <c r="A74" s="12"/>
      <c r="B74" s="25">
        <v>369.9</v>
      </c>
      <c r="C74" s="20" t="s">
        <v>81</v>
      </c>
      <c r="D74" s="47">
        <v>498895</v>
      </c>
      <c r="E74" s="47">
        <v>257</v>
      </c>
      <c r="F74" s="47">
        <v>0</v>
      </c>
      <c r="G74" s="47">
        <v>0</v>
      </c>
      <c r="H74" s="47">
        <v>0</v>
      </c>
      <c r="I74" s="47">
        <v>51617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3"/>
        <v>550769</v>
      </c>
      <c r="O74" s="46">
        <f t="shared" si="14"/>
        <v>12.075089888625801</v>
      </c>
      <c r="P74" s="9"/>
    </row>
    <row r="75" spans="1:119" ht="15.6">
      <c r="A75" s="29" t="s">
        <v>59</v>
      </c>
      <c r="B75" s="30"/>
      <c r="C75" s="31"/>
      <c r="D75" s="32">
        <f t="shared" ref="D75:M75" si="15">SUM(D76:D76)</f>
        <v>10871502</v>
      </c>
      <c r="E75" s="32">
        <f t="shared" si="15"/>
        <v>0</v>
      </c>
      <c r="F75" s="32">
        <f t="shared" si="15"/>
        <v>654283</v>
      </c>
      <c r="G75" s="32">
        <f t="shared" si="15"/>
        <v>0</v>
      </c>
      <c r="H75" s="32">
        <f t="shared" si="15"/>
        <v>0</v>
      </c>
      <c r="I75" s="32">
        <f t="shared" si="15"/>
        <v>0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>SUM(D75:M75)</f>
        <v>11525785</v>
      </c>
      <c r="O75" s="45">
        <f t="shared" si="14"/>
        <v>252.6919451021661</v>
      </c>
      <c r="P75" s="9"/>
    </row>
    <row r="76" spans="1:119" ht="15.6" thickBot="1">
      <c r="A76" s="12"/>
      <c r="B76" s="25">
        <v>381</v>
      </c>
      <c r="C76" s="20" t="s">
        <v>82</v>
      </c>
      <c r="D76" s="47">
        <v>10871502</v>
      </c>
      <c r="E76" s="47">
        <v>0</v>
      </c>
      <c r="F76" s="47">
        <v>654283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11525785</v>
      </c>
      <c r="O76" s="46">
        <f t="shared" si="14"/>
        <v>252.6919451021661</v>
      </c>
      <c r="P76" s="9"/>
    </row>
    <row r="77" spans="1:119" ht="16.2" thickBot="1">
      <c r="A77" s="14" t="s">
        <v>69</v>
      </c>
      <c r="B77" s="23"/>
      <c r="C77" s="22"/>
      <c r="D77" s="15">
        <f t="shared" ref="D77:M77" si="16">SUM(D5,D19,D30,D44,D58,D64,D75)</f>
        <v>52965521</v>
      </c>
      <c r="E77" s="15">
        <f t="shared" si="16"/>
        <v>4716668</v>
      </c>
      <c r="F77" s="15">
        <f t="shared" si="16"/>
        <v>2521703</v>
      </c>
      <c r="G77" s="15">
        <f t="shared" si="16"/>
        <v>125773</v>
      </c>
      <c r="H77" s="15">
        <f t="shared" si="16"/>
        <v>0</v>
      </c>
      <c r="I77" s="15">
        <f t="shared" si="16"/>
        <v>56900026</v>
      </c>
      <c r="J77" s="15">
        <f t="shared" si="16"/>
        <v>3715802</v>
      </c>
      <c r="K77" s="15">
        <f t="shared" si="16"/>
        <v>29770366</v>
      </c>
      <c r="L77" s="15">
        <f t="shared" si="16"/>
        <v>0</v>
      </c>
      <c r="M77" s="15">
        <f t="shared" si="16"/>
        <v>0</v>
      </c>
      <c r="N77" s="15">
        <f>SUM(D77:M77)</f>
        <v>150715859</v>
      </c>
      <c r="O77" s="38">
        <f t="shared" si="14"/>
        <v>3304.3027931246165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169</v>
      </c>
      <c r="M79" s="118"/>
      <c r="N79" s="118"/>
      <c r="O79" s="43">
        <v>45612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103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163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SUM(D6:D18)</f>
        <v>22042399</v>
      </c>
      <c r="E5" s="27">
        <f t="shared" si="0"/>
        <v>1746039</v>
      </c>
      <c r="F5" s="27">
        <f t="shared" si="0"/>
        <v>1855360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25643798</v>
      </c>
      <c r="O5" s="33">
        <f t="shared" ref="O5:O36" si="1">(N5/O$76)</f>
        <v>564.38140722318815</v>
      </c>
      <c r="P5" s="6"/>
    </row>
    <row r="6" spans="1:133">
      <c r="A6" s="12"/>
      <c r="B6" s="25">
        <v>311</v>
      </c>
      <c r="C6" s="20" t="s">
        <v>3</v>
      </c>
      <c r="D6" s="47">
        <v>14614881</v>
      </c>
      <c r="E6" s="47">
        <v>0</v>
      </c>
      <c r="F6" s="47">
        <v>1855360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16470241</v>
      </c>
      <c r="O6" s="46">
        <f t="shared" si="1"/>
        <v>362.48522129542005</v>
      </c>
      <c r="P6" s="9"/>
    </row>
    <row r="7" spans="1:133">
      <c r="A7" s="12"/>
      <c r="B7" s="25">
        <v>312.41000000000003</v>
      </c>
      <c r="C7" s="20" t="s">
        <v>12</v>
      </c>
      <c r="D7" s="47">
        <v>619054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619054</v>
      </c>
      <c r="O7" s="46">
        <f t="shared" si="1"/>
        <v>13.624447036556111</v>
      </c>
      <c r="P7" s="9"/>
    </row>
    <row r="8" spans="1:133">
      <c r="A8" s="12"/>
      <c r="B8" s="25">
        <v>312.42</v>
      </c>
      <c r="C8" s="20" t="s">
        <v>11</v>
      </c>
      <c r="D8" s="47">
        <v>240050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240050</v>
      </c>
      <c r="O8" s="46">
        <f t="shared" si="1"/>
        <v>5.2831392917666218</v>
      </c>
      <c r="P8" s="9"/>
    </row>
    <row r="9" spans="1:133">
      <c r="A9" s="12"/>
      <c r="B9" s="25">
        <v>312.51</v>
      </c>
      <c r="C9" s="20" t="s">
        <v>93</v>
      </c>
      <c r="D9" s="47">
        <v>205740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205740</v>
      </c>
      <c r="O9" s="46">
        <f t="shared" si="1"/>
        <v>4.5280278187380327</v>
      </c>
      <c r="P9" s="9"/>
    </row>
    <row r="10" spans="1:133">
      <c r="A10" s="12"/>
      <c r="B10" s="25">
        <v>312.52</v>
      </c>
      <c r="C10" s="20" t="s">
        <v>133</v>
      </c>
      <c r="D10" s="47">
        <v>302914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302914</v>
      </c>
      <c r="O10" s="46">
        <f t="shared" si="1"/>
        <v>6.6666813389968524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1746039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1746039</v>
      </c>
      <c r="O11" s="46">
        <f t="shared" si="1"/>
        <v>38.427691088760263</v>
      </c>
      <c r="P11" s="9"/>
    </row>
    <row r="12" spans="1:133">
      <c r="A12" s="12"/>
      <c r="B12" s="25">
        <v>314.10000000000002</v>
      </c>
      <c r="C12" s="20" t="s">
        <v>14</v>
      </c>
      <c r="D12" s="47">
        <v>2701551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2701551</v>
      </c>
      <c r="O12" s="46">
        <f t="shared" si="1"/>
        <v>59.457072429957961</v>
      </c>
      <c r="P12" s="9"/>
    </row>
    <row r="13" spans="1:133">
      <c r="A13" s="12"/>
      <c r="B13" s="25">
        <v>314.39999999999998</v>
      </c>
      <c r="C13" s="20" t="s">
        <v>16</v>
      </c>
      <c r="D13" s="47">
        <v>672956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672956</v>
      </c>
      <c r="O13" s="46">
        <f t="shared" si="1"/>
        <v>14.81074894909435</v>
      </c>
      <c r="P13" s="9"/>
    </row>
    <row r="14" spans="1:133">
      <c r="A14" s="12"/>
      <c r="B14" s="25">
        <v>314.7</v>
      </c>
      <c r="C14" s="20" t="s">
        <v>17</v>
      </c>
      <c r="D14" s="47">
        <v>186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186</v>
      </c>
      <c r="O14" s="46">
        <f t="shared" si="1"/>
        <v>4.0935801219270642E-3</v>
      </c>
      <c r="P14" s="9"/>
    </row>
    <row r="15" spans="1:133">
      <c r="A15" s="12"/>
      <c r="B15" s="25">
        <v>314.8</v>
      </c>
      <c r="C15" s="20" t="s">
        <v>18</v>
      </c>
      <c r="D15" s="47">
        <v>5000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5000</v>
      </c>
      <c r="O15" s="46">
        <f t="shared" si="1"/>
        <v>0.11004247639588881</v>
      </c>
      <c r="P15" s="9"/>
    </row>
    <row r="16" spans="1:133">
      <c r="A16" s="12"/>
      <c r="B16" s="25">
        <v>315</v>
      </c>
      <c r="C16" s="20" t="s">
        <v>135</v>
      </c>
      <c r="D16" s="47">
        <v>1747690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1747690</v>
      </c>
      <c r="O16" s="46">
        <f t="shared" si="1"/>
        <v>38.464027114466184</v>
      </c>
      <c r="P16" s="9"/>
    </row>
    <row r="17" spans="1:16">
      <c r="A17" s="12"/>
      <c r="B17" s="25">
        <v>316</v>
      </c>
      <c r="C17" s="20" t="s">
        <v>136</v>
      </c>
      <c r="D17" s="47">
        <v>905977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905977</v>
      </c>
      <c r="O17" s="46">
        <f t="shared" si="1"/>
        <v>19.93919052754363</v>
      </c>
      <c r="P17" s="9"/>
    </row>
    <row r="18" spans="1:16">
      <c r="A18" s="12"/>
      <c r="B18" s="25">
        <v>319</v>
      </c>
      <c r="C18" s="20" t="s">
        <v>21</v>
      </c>
      <c r="D18" s="47">
        <v>26400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26400</v>
      </c>
      <c r="O18" s="46">
        <f t="shared" si="1"/>
        <v>0.58102427537029289</v>
      </c>
      <c r="P18" s="9"/>
    </row>
    <row r="19" spans="1:16" ht="15.6">
      <c r="A19" s="29" t="s">
        <v>22</v>
      </c>
      <c r="B19" s="30"/>
      <c r="C19" s="31"/>
      <c r="D19" s="32">
        <f t="shared" ref="D19:M19" si="3">SUM(D20:D28)</f>
        <v>10710844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7361102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18071946</v>
      </c>
      <c r="O19" s="45">
        <f t="shared" si="1"/>
        <v>397.73633822655546</v>
      </c>
      <c r="P19" s="10"/>
    </row>
    <row r="20" spans="1:16">
      <c r="A20" s="12"/>
      <c r="B20" s="25">
        <v>322</v>
      </c>
      <c r="C20" s="20" t="s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4519080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4519080</v>
      </c>
      <c r="O20" s="46">
        <f t="shared" si="1"/>
        <v>99.458150846226644</v>
      </c>
      <c r="P20" s="9"/>
    </row>
    <row r="21" spans="1:16">
      <c r="A21" s="12"/>
      <c r="B21" s="25">
        <v>323.10000000000002</v>
      </c>
      <c r="C21" s="20" t="s">
        <v>23</v>
      </c>
      <c r="D21" s="47">
        <v>2051760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4">SUM(D21:M21)</f>
        <v>2051760</v>
      </c>
      <c r="O21" s="46">
        <f t="shared" si="1"/>
        <v>45.156150274005768</v>
      </c>
      <c r="P21" s="9"/>
    </row>
    <row r="22" spans="1:16">
      <c r="A22" s="12"/>
      <c r="B22" s="25">
        <v>323.39999999999998</v>
      </c>
      <c r="C22" s="20" t="s">
        <v>24</v>
      </c>
      <c r="D22" s="47">
        <v>49018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49018</v>
      </c>
      <c r="O22" s="46">
        <f t="shared" si="1"/>
        <v>1.0788124215947357</v>
      </c>
      <c r="P22" s="9"/>
    </row>
    <row r="23" spans="1:16">
      <c r="A23" s="12"/>
      <c r="B23" s="25">
        <v>323.89999999999998</v>
      </c>
      <c r="C23" s="20" t="s">
        <v>25</v>
      </c>
      <c r="D23" s="47">
        <v>36750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36750</v>
      </c>
      <c r="O23" s="46">
        <f t="shared" si="1"/>
        <v>0.80881220150978272</v>
      </c>
      <c r="P23" s="9"/>
    </row>
    <row r="24" spans="1:16">
      <c r="A24" s="12"/>
      <c r="B24" s="25">
        <v>324.11</v>
      </c>
      <c r="C24" s="20" t="s">
        <v>26</v>
      </c>
      <c r="D24" s="47">
        <v>69650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69650</v>
      </c>
      <c r="O24" s="46">
        <f t="shared" si="1"/>
        <v>1.5328916961947312</v>
      </c>
      <c r="P24" s="9"/>
    </row>
    <row r="25" spans="1:16">
      <c r="A25" s="12"/>
      <c r="B25" s="25">
        <v>324.20999999999998</v>
      </c>
      <c r="C25" s="20" t="s">
        <v>105</v>
      </c>
      <c r="D25" s="47">
        <v>253157</v>
      </c>
      <c r="E25" s="47">
        <v>0</v>
      </c>
      <c r="F25" s="47">
        <v>0</v>
      </c>
      <c r="G25" s="47">
        <v>0</v>
      </c>
      <c r="H25" s="47">
        <v>0</v>
      </c>
      <c r="I25" s="47">
        <v>2842022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3095179</v>
      </c>
      <c r="O25" s="46">
        <f t="shared" si="1"/>
        <v>68.120232409710141</v>
      </c>
      <c r="P25" s="9"/>
    </row>
    <row r="26" spans="1:16">
      <c r="A26" s="12"/>
      <c r="B26" s="25">
        <v>324.61</v>
      </c>
      <c r="C26" s="20" t="s">
        <v>28</v>
      </c>
      <c r="D26" s="47">
        <v>814299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814299</v>
      </c>
      <c r="O26" s="46">
        <f t="shared" si="1"/>
        <v>17.921495697339171</v>
      </c>
      <c r="P26" s="9"/>
    </row>
    <row r="27" spans="1:16">
      <c r="A27" s="12"/>
      <c r="B27" s="25">
        <v>325.2</v>
      </c>
      <c r="C27" s="20" t="s">
        <v>112</v>
      </c>
      <c r="D27" s="47">
        <v>7433485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7433485</v>
      </c>
      <c r="O27" s="46">
        <f t="shared" si="1"/>
        <v>163.59981953033872</v>
      </c>
      <c r="P27" s="9"/>
    </row>
    <row r="28" spans="1:16">
      <c r="A28" s="12"/>
      <c r="B28" s="25">
        <v>329</v>
      </c>
      <c r="C28" s="20" t="s">
        <v>30</v>
      </c>
      <c r="D28" s="47">
        <v>2725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2725</v>
      </c>
      <c r="O28" s="46">
        <f t="shared" si="1"/>
        <v>5.99731496357594E-2</v>
      </c>
      <c r="P28" s="9"/>
    </row>
    <row r="29" spans="1:16" ht="15.6">
      <c r="A29" s="29" t="s">
        <v>32</v>
      </c>
      <c r="B29" s="30"/>
      <c r="C29" s="31"/>
      <c r="D29" s="32">
        <f t="shared" ref="D29:M29" si="5">SUM(D30:D41)</f>
        <v>5220110</v>
      </c>
      <c r="E29" s="32">
        <f t="shared" si="5"/>
        <v>749269</v>
      </c>
      <c r="F29" s="32">
        <f t="shared" si="5"/>
        <v>0</v>
      </c>
      <c r="G29" s="32">
        <f t="shared" si="5"/>
        <v>0</v>
      </c>
      <c r="H29" s="32">
        <f t="shared" si="5"/>
        <v>0</v>
      </c>
      <c r="I29" s="32">
        <f t="shared" si="5"/>
        <v>1468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5970847</v>
      </c>
      <c r="O29" s="45">
        <f t="shared" si="1"/>
        <v>131.40935801219271</v>
      </c>
      <c r="P29" s="10"/>
    </row>
    <row r="30" spans="1:16">
      <c r="A30" s="12"/>
      <c r="B30" s="25">
        <v>331.2</v>
      </c>
      <c r="C30" s="20" t="s">
        <v>31</v>
      </c>
      <c r="D30" s="47">
        <v>0</v>
      </c>
      <c r="E30" s="47">
        <v>88400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88400</v>
      </c>
      <c r="O30" s="46">
        <f t="shared" si="1"/>
        <v>1.9455509826793143</v>
      </c>
      <c r="P30" s="9"/>
    </row>
    <row r="31" spans="1:16">
      <c r="A31" s="12"/>
      <c r="B31" s="25">
        <v>334.2</v>
      </c>
      <c r="C31" s="20" t="s">
        <v>35</v>
      </c>
      <c r="D31" s="47">
        <v>0</v>
      </c>
      <c r="E31" s="47">
        <v>9487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9487</v>
      </c>
      <c r="O31" s="46">
        <f t="shared" si="1"/>
        <v>0.20879459471355943</v>
      </c>
      <c r="P31" s="9"/>
    </row>
    <row r="32" spans="1:16">
      <c r="A32" s="12"/>
      <c r="B32" s="25">
        <v>334.69</v>
      </c>
      <c r="C32" s="20" t="s">
        <v>164</v>
      </c>
      <c r="D32" s="47">
        <v>0</v>
      </c>
      <c r="E32" s="47">
        <v>100731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37" si="6">SUM(D32:M32)</f>
        <v>100731</v>
      </c>
      <c r="O32" s="46">
        <f t="shared" si="1"/>
        <v>2.2169377379668553</v>
      </c>
      <c r="P32" s="9"/>
    </row>
    <row r="33" spans="1:16">
      <c r="A33" s="12"/>
      <c r="B33" s="25">
        <v>335.12</v>
      </c>
      <c r="C33" s="20" t="s">
        <v>137</v>
      </c>
      <c r="D33" s="47">
        <v>1712459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1712459</v>
      </c>
      <c r="O33" s="46">
        <f t="shared" si="1"/>
        <v>37.688645817285469</v>
      </c>
      <c r="P33" s="9"/>
    </row>
    <row r="34" spans="1:16">
      <c r="A34" s="12"/>
      <c r="B34" s="25">
        <v>335.14</v>
      </c>
      <c r="C34" s="20" t="s">
        <v>138</v>
      </c>
      <c r="D34" s="47">
        <v>223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223</v>
      </c>
      <c r="O34" s="46">
        <f t="shared" si="1"/>
        <v>4.9078944472566409E-3</v>
      </c>
      <c r="P34" s="9"/>
    </row>
    <row r="35" spans="1:16">
      <c r="A35" s="12"/>
      <c r="B35" s="25">
        <v>335.15</v>
      </c>
      <c r="C35" s="20" t="s">
        <v>139</v>
      </c>
      <c r="D35" s="47">
        <v>32569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32569</v>
      </c>
      <c r="O35" s="46">
        <f t="shared" si="1"/>
        <v>0.71679468274754055</v>
      </c>
      <c r="P35" s="9"/>
    </row>
    <row r="36" spans="1:16">
      <c r="A36" s="12"/>
      <c r="B36" s="25">
        <v>335.18</v>
      </c>
      <c r="C36" s="20" t="s">
        <v>140</v>
      </c>
      <c r="D36" s="47">
        <v>3313259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3313259</v>
      </c>
      <c r="O36" s="46">
        <f t="shared" si="1"/>
        <v>72.919845060193239</v>
      </c>
      <c r="P36" s="9"/>
    </row>
    <row r="37" spans="1:16">
      <c r="A37" s="12"/>
      <c r="B37" s="25">
        <v>335.49</v>
      </c>
      <c r="C37" s="20" t="s">
        <v>46</v>
      </c>
      <c r="D37" s="47">
        <v>27124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27124</v>
      </c>
      <c r="O37" s="46">
        <f t="shared" ref="O37:O68" si="7">(N37/O$76)</f>
        <v>0.59695842595241766</v>
      </c>
      <c r="P37" s="9"/>
    </row>
    <row r="38" spans="1:16">
      <c r="A38" s="12"/>
      <c r="B38" s="25">
        <v>337.5</v>
      </c>
      <c r="C38" s="20" t="s">
        <v>48</v>
      </c>
      <c r="D38" s="47">
        <v>0</v>
      </c>
      <c r="E38" s="47">
        <v>411413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411413</v>
      </c>
      <c r="O38" s="46">
        <f t="shared" si="7"/>
        <v>9.0545810682923609</v>
      </c>
      <c r="P38" s="9"/>
    </row>
    <row r="39" spans="1:16">
      <c r="A39" s="12"/>
      <c r="B39" s="25">
        <v>337.6</v>
      </c>
      <c r="C39" s="20" t="s">
        <v>148</v>
      </c>
      <c r="D39" s="47">
        <v>0</v>
      </c>
      <c r="E39" s="47">
        <v>114677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114677</v>
      </c>
      <c r="O39" s="46">
        <f t="shared" si="7"/>
        <v>2.5238682131302683</v>
      </c>
      <c r="P39" s="9"/>
    </row>
    <row r="40" spans="1:16">
      <c r="A40" s="12"/>
      <c r="B40" s="25">
        <v>337.9</v>
      </c>
      <c r="C40" s="20" t="s">
        <v>50</v>
      </c>
      <c r="D40" s="47">
        <v>0</v>
      </c>
      <c r="E40" s="47">
        <v>10000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10000</v>
      </c>
      <c r="O40" s="46">
        <f t="shared" si="7"/>
        <v>0.22008495279177762</v>
      </c>
      <c r="P40" s="9"/>
    </row>
    <row r="41" spans="1:16">
      <c r="A41" s="12"/>
      <c r="B41" s="25">
        <v>338</v>
      </c>
      <c r="C41" s="20" t="s">
        <v>51</v>
      </c>
      <c r="D41" s="47">
        <v>134476</v>
      </c>
      <c r="E41" s="47">
        <v>14561</v>
      </c>
      <c r="F41" s="47">
        <v>0</v>
      </c>
      <c r="G41" s="47">
        <v>0</v>
      </c>
      <c r="H41" s="47">
        <v>0</v>
      </c>
      <c r="I41" s="47">
        <v>1468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150505</v>
      </c>
      <c r="O41" s="46">
        <f t="shared" si="7"/>
        <v>3.3123885819926491</v>
      </c>
      <c r="P41" s="9"/>
    </row>
    <row r="42" spans="1:16" ht="15.6">
      <c r="A42" s="29" t="s">
        <v>57</v>
      </c>
      <c r="B42" s="30"/>
      <c r="C42" s="31"/>
      <c r="D42" s="32">
        <f t="shared" ref="D42:M42" si="8">SUM(D43:D54)</f>
        <v>1400177</v>
      </c>
      <c r="E42" s="32">
        <f t="shared" si="8"/>
        <v>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52297925</v>
      </c>
      <c r="J42" s="32">
        <f t="shared" si="8"/>
        <v>2823004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56521106</v>
      </c>
      <c r="O42" s="45">
        <f t="shared" si="7"/>
        <v>1243.944494574906</v>
      </c>
      <c r="P42" s="10"/>
    </row>
    <row r="43" spans="1:16">
      <c r="A43" s="12"/>
      <c r="B43" s="25">
        <v>341.2</v>
      </c>
      <c r="C43" s="20" t="s">
        <v>149</v>
      </c>
      <c r="D43" s="47">
        <v>206524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2823004</v>
      </c>
      <c r="K43" s="47">
        <v>0</v>
      </c>
      <c r="L43" s="47">
        <v>0</v>
      </c>
      <c r="M43" s="47">
        <v>0</v>
      </c>
      <c r="N43" s="47">
        <f t="shared" ref="N43:N54" si="9">SUM(D43:M43)</f>
        <v>3029528</v>
      </c>
      <c r="O43" s="46">
        <f t="shared" si="7"/>
        <v>66.675352686136847</v>
      </c>
      <c r="P43" s="9"/>
    </row>
    <row r="44" spans="1:16">
      <c r="A44" s="12"/>
      <c r="B44" s="25">
        <v>341.3</v>
      </c>
      <c r="C44" s="20" t="s">
        <v>150</v>
      </c>
      <c r="D44" s="47">
        <v>120489</v>
      </c>
      <c r="E44" s="47">
        <v>0</v>
      </c>
      <c r="F44" s="47">
        <v>0</v>
      </c>
      <c r="G44" s="47">
        <v>0</v>
      </c>
      <c r="H44" s="47">
        <v>0</v>
      </c>
      <c r="I44" s="47">
        <v>1113518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1234007</v>
      </c>
      <c r="O44" s="46">
        <f t="shared" si="7"/>
        <v>27.158637233972314</v>
      </c>
      <c r="P44" s="9"/>
    </row>
    <row r="45" spans="1:16">
      <c r="A45" s="12"/>
      <c r="B45" s="25">
        <v>341.9</v>
      </c>
      <c r="C45" s="20" t="s">
        <v>141</v>
      </c>
      <c r="D45" s="47">
        <v>204811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204811</v>
      </c>
      <c r="O45" s="46">
        <f t="shared" si="7"/>
        <v>4.5075819266236765</v>
      </c>
      <c r="P45" s="9"/>
    </row>
    <row r="46" spans="1:16">
      <c r="A46" s="12"/>
      <c r="B46" s="25">
        <v>342.1</v>
      </c>
      <c r="C46" s="20" t="s">
        <v>62</v>
      </c>
      <c r="D46" s="47">
        <v>158496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158496</v>
      </c>
      <c r="O46" s="46">
        <f t="shared" si="7"/>
        <v>3.4882584677685586</v>
      </c>
      <c r="P46" s="9"/>
    </row>
    <row r="47" spans="1:16">
      <c r="A47" s="12"/>
      <c r="B47" s="25">
        <v>342.5</v>
      </c>
      <c r="C47" s="20" t="s">
        <v>165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9996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9996</v>
      </c>
      <c r="O47" s="46">
        <f t="shared" si="7"/>
        <v>0.21999691881066091</v>
      </c>
      <c r="P47" s="9"/>
    </row>
    <row r="48" spans="1:16">
      <c r="A48" s="12"/>
      <c r="B48" s="25">
        <v>343.3</v>
      </c>
      <c r="C48" s="20" t="s">
        <v>64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32232198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32232198</v>
      </c>
      <c r="O48" s="46">
        <f t="shared" si="7"/>
        <v>709.38217752052287</v>
      </c>
      <c r="P48" s="9"/>
    </row>
    <row r="49" spans="1:16">
      <c r="A49" s="12"/>
      <c r="B49" s="25">
        <v>343.4</v>
      </c>
      <c r="C49" s="20" t="s">
        <v>65</v>
      </c>
      <c r="D49" s="47">
        <v>3063</v>
      </c>
      <c r="E49" s="47">
        <v>0</v>
      </c>
      <c r="F49" s="47">
        <v>0</v>
      </c>
      <c r="G49" s="47">
        <v>0</v>
      </c>
      <c r="H49" s="47">
        <v>0</v>
      </c>
      <c r="I49" s="47">
        <v>10180564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10183627</v>
      </c>
      <c r="O49" s="46">
        <f t="shared" si="7"/>
        <v>224.12630675440721</v>
      </c>
      <c r="P49" s="9"/>
    </row>
    <row r="50" spans="1:16">
      <c r="A50" s="12"/>
      <c r="B50" s="25">
        <v>343.5</v>
      </c>
      <c r="C50" s="20" t="s">
        <v>66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7451359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7451359</v>
      </c>
      <c r="O50" s="46">
        <f t="shared" si="7"/>
        <v>163.99319937495872</v>
      </c>
      <c r="P50" s="9"/>
    </row>
    <row r="51" spans="1:16">
      <c r="A51" s="12"/>
      <c r="B51" s="25">
        <v>343.9</v>
      </c>
      <c r="C51" s="20" t="s">
        <v>67</v>
      </c>
      <c r="D51" s="47">
        <v>53556</v>
      </c>
      <c r="E51" s="47">
        <v>0</v>
      </c>
      <c r="F51" s="47">
        <v>0</v>
      </c>
      <c r="G51" s="47">
        <v>0</v>
      </c>
      <c r="H51" s="47">
        <v>0</v>
      </c>
      <c r="I51" s="47">
        <v>1310290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1363846</v>
      </c>
      <c r="O51" s="46">
        <f t="shared" si="7"/>
        <v>30.016198252525474</v>
      </c>
      <c r="P51" s="9"/>
    </row>
    <row r="52" spans="1:16">
      <c r="A52" s="12"/>
      <c r="B52" s="25">
        <v>347.2</v>
      </c>
      <c r="C52" s="20" t="s">
        <v>68</v>
      </c>
      <c r="D52" s="47">
        <v>514557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514557</v>
      </c>
      <c r="O52" s="46">
        <f t="shared" si="7"/>
        <v>11.324625305367872</v>
      </c>
      <c r="P52" s="9"/>
    </row>
    <row r="53" spans="1:16">
      <c r="A53" s="12"/>
      <c r="B53" s="25">
        <v>347.5</v>
      </c>
      <c r="C53" s="20" t="s">
        <v>152</v>
      </c>
      <c r="D53" s="47">
        <v>104799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104799</v>
      </c>
      <c r="O53" s="46">
        <f t="shared" si="7"/>
        <v>2.3064682967625503</v>
      </c>
      <c r="P53" s="9"/>
    </row>
    <row r="54" spans="1:16">
      <c r="A54" s="12"/>
      <c r="B54" s="25">
        <v>347.9</v>
      </c>
      <c r="C54" s="20" t="s">
        <v>153</v>
      </c>
      <c r="D54" s="47">
        <v>33882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33882</v>
      </c>
      <c r="O54" s="46">
        <f t="shared" si="7"/>
        <v>0.74569183704910091</v>
      </c>
      <c r="P54" s="9"/>
    </row>
    <row r="55" spans="1:16" ht="15.6">
      <c r="A55" s="29" t="s">
        <v>58</v>
      </c>
      <c r="B55" s="30"/>
      <c r="C55" s="31"/>
      <c r="D55" s="32">
        <f t="shared" ref="D55:M55" si="10">SUM(D56:D61)</f>
        <v>1465711</v>
      </c>
      <c r="E55" s="32">
        <f t="shared" si="10"/>
        <v>2174638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124545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3" si="11">SUM(D55:M55)</f>
        <v>3764894</v>
      </c>
      <c r="O55" s="45">
        <f t="shared" si="7"/>
        <v>82.859651825604686</v>
      </c>
      <c r="P55" s="10"/>
    </row>
    <row r="56" spans="1:16">
      <c r="A56" s="13"/>
      <c r="B56" s="39">
        <v>351.1</v>
      </c>
      <c r="C56" s="21" t="s">
        <v>71</v>
      </c>
      <c r="D56" s="47">
        <v>1119673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1119673</v>
      </c>
      <c r="O56" s="46">
        <f t="shared" si="7"/>
        <v>24.642317934722804</v>
      </c>
      <c r="P56" s="9"/>
    </row>
    <row r="57" spans="1:16">
      <c r="A57" s="13"/>
      <c r="B57" s="39">
        <v>352</v>
      </c>
      <c r="C57" s="21" t="s">
        <v>73</v>
      </c>
      <c r="D57" s="47">
        <v>15533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15533</v>
      </c>
      <c r="O57" s="46">
        <f t="shared" si="7"/>
        <v>0.34185795717146816</v>
      </c>
      <c r="P57" s="9"/>
    </row>
    <row r="58" spans="1:16">
      <c r="A58" s="13"/>
      <c r="B58" s="39">
        <v>354</v>
      </c>
      <c r="C58" s="21" t="s">
        <v>74</v>
      </c>
      <c r="D58" s="47">
        <v>330505</v>
      </c>
      <c r="E58" s="47">
        <v>0</v>
      </c>
      <c r="F58" s="47">
        <v>0</v>
      </c>
      <c r="G58" s="47">
        <v>0</v>
      </c>
      <c r="H58" s="47">
        <v>0</v>
      </c>
      <c r="I58" s="47">
        <v>124545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455050</v>
      </c>
      <c r="O58" s="46">
        <f t="shared" si="7"/>
        <v>10.014965776789841</v>
      </c>
      <c r="P58" s="9"/>
    </row>
    <row r="59" spans="1:16">
      <c r="A59" s="13"/>
      <c r="B59" s="39">
        <v>355</v>
      </c>
      <c r="C59" s="21" t="s">
        <v>117</v>
      </c>
      <c r="D59" s="47">
        <v>0</v>
      </c>
      <c r="E59" s="47">
        <v>1285048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1285048</v>
      </c>
      <c r="O59" s="46">
        <f t="shared" si="7"/>
        <v>28.281972841516826</v>
      </c>
      <c r="P59" s="9"/>
    </row>
    <row r="60" spans="1:16">
      <c r="A60" s="13"/>
      <c r="B60" s="39">
        <v>356</v>
      </c>
      <c r="C60" s="21" t="s">
        <v>118</v>
      </c>
      <c r="D60" s="47">
        <v>0</v>
      </c>
      <c r="E60" s="47">
        <v>865640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865640</v>
      </c>
      <c r="O60" s="46">
        <f t="shared" si="7"/>
        <v>19.05143385346744</v>
      </c>
      <c r="P60" s="9"/>
    </row>
    <row r="61" spans="1:16">
      <c r="A61" s="13"/>
      <c r="B61" s="39">
        <v>359</v>
      </c>
      <c r="C61" s="21" t="s">
        <v>75</v>
      </c>
      <c r="D61" s="47">
        <v>0</v>
      </c>
      <c r="E61" s="47">
        <v>23950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23950</v>
      </c>
      <c r="O61" s="46">
        <f t="shared" si="7"/>
        <v>0.52710346193630742</v>
      </c>
      <c r="P61" s="9"/>
    </row>
    <row r="62" spans="1:16" ht="15.6">
      <c r="A62" s="29" t="s">
        <v>4</v>
      </c>
      <c r="B62" s="30"/>
      <c r="C62" s="31"/>
      <c r="D62" s="32">
        <f t="shared" ref="D62:M62" si="12">SUM(D63:D71)</f>
        <v>1187261</v>
      </c>
      <c r="E62" s="32">
        <f t="shared" si="12"/>
        <v>38187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876507</v>
      </c>
      <c r="J62" s="32">
        <f t="shared" si="12"/>
        <v>0</v>
      </c>
      <c r="K62" s="32">
        <f t="shared" si="12"/>
        <v>34169508</v>
      </c>
      <c r="L62" s="32">
        <f t="shared" si="12"/>
        <v>0</v>
      </c>
      <c r="M62" s="32">
        <f t="shared" si="12"/>
        <v>0</v>
      </c>
      <c r="N62" s="32">
        <f t="shared" si="11"/>
        <v>36271463</v>
      </c>
      <c r="O62" s="45">
        <f t="shared" si="7"/>
        <v>798.28032220437092</v>
      </c>
      <c r="P62" s="10"/>
    </row>
    <row r="63" spans="1:16">
      <c r="A63" s="12"/>
      <c r="B63" s="25">
        <v>361.1</v>
      </c>
      <c r="C63" s="20" t="s">
        <v>76</v>
      </c>
      <c r="D63" s="47">
        <v>290286</v>
      </c>
      <c r="E63" s="47">
        <v>18177</v>
      </c>
      <c r="F63" s="47">
        <v>0</v>
      </c>
      <c r="G63" s="47">
        <v>0</v>
      </c>
      <c r="H63" s="47">
        <v>0</v>
      </c>
      <c r="I63" s="47">
        <v>1060032</v>
      </c>
      <c r="J63" s="47">
        <v>0</v>
      </c>
      <c r="K63" s="47">
        <v>1752771</v>
      </c>
      <c r="L63" s="47">
        <v>0</v>
      </c>
      <c r="M63" s="47">
        <v>0</v>
      </c>
      <c r="N63" s="47">
        <f t="shared" si="11"/>
        <v>3121266</v>
      </c>
      <c r="O63" s="46">
        <f t="shared" si="7"/>
        <v>68.694368026058058</v>
      </c>
      <c r="P63" s="9"/>
    </row>
    <row r="64" spans="1:16">
      <c r="A64" s="12"/>
      <c r="B64" s="25">
        <v>361.2</v>
      </c>
      <c r="C64" s="20" t="s">
        <v>154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2018923</v>
      </c>
      <c r="L64" s="47">
        <v>0</v>
      </c>
      <c r="M64" s="47">
        <v>0</v>
      </c>
      <c r="N64" s="47">
        <f t="shared" ref="N64:N71" si="13">SUM(D64:M64)</f>
        <v>2018923</v>
      </c>
      <c r="O64" s="46">
        <f t="shared" si="7"/>
        <v>44.433457314523409</v>
      </c>
      <c r="P64" s="9"/>
    </row>
    <row r="65" spans="1:119">
      <c r="A65" s="12"/>
      <c r="B65" s="25">
        <v>361.3</v>
      </c>
      <c r="C65" s="20" t="s">
        <v>107</v>
      </c>
      <c r="D65" s="47">
        <v>-126551</v>
      </c>
      <c r="E65" s="47">
        <v>-8540</v>
      </c>
      <c r="F65" s="47">
        <v>0</v>
      </c>
      <c r="G65" s="47">
        <v>0</v>
      </c>
      <c r="H65" s="47">
        <v>0</v>
      </c>
      <c r="I65" s="47">
        <v>-333667</v>
      </c>
      <c r="J65" s="47">
        <v>0</v>
      </c>
      <c r="K65" s="47">
        <v>17872291</v>
      </c>
      <c r="L65" s="47">
        <v>0</v>
      </c>
      <c r="M65" s="47">
        <v>0</v>
      </c>
      <c r="N65" s="47">
        <f t="shared" si="13"/>
        <v>17403533</v>
      </c>
      <c r="O65" s="46">
        <f t="shared" si="7"/>
        <v>383.02557387151438</v>
      </c>
      <c r="P65" s="9"/>
    </row>
    <row r="66" spans="1:119">
      <c r="A66" s="12"/>
      <c r="B66" s="25">
        <v>361.4</v>
      </c>
      <c r="C66" s="20" t="s">
        <v>155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25331</v>
      </c>
      <c r="L66" s="47">
        <v>0</v>
      </c>
      <c r="M66" s="47">
        <v>0</v>
      </c>
      <c r="N66" s="47">
        <f t="shared" si="13"/>
        <v>25331</v>
      </c>
      <c r="O66" s="46">
        <f t="shared" si="7"/>
        <v>0.55749719391685193</v>
      </c>
      <c r="P66" s="9"/>
    </row>
    <row r="67" spans="1:119">
      <c r="A67" s="12"/>
      <c r="B67" s="25">
        <v>362</v>
      </c>
      <c r="C67" s="20" t="s">
        <v>77</v>
      </c>
      <c r="D67" s="47">
        <v>129560</v>
      </c>
      <c r="E67" s="47">
        <v>0</v>
      </c>
      <c r="F67" s="47">
        <v>0</v>
      </c>
      <c r="G67" s="47">
        <v>0</v>
      </c>
      <c r="H67" s="47">
        <v>0</v>
      </c>
      <c r="I67" s="47">
        <v>32775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3"/>
        <v>162335</v>
      </c>
      <c r="O67" s="46">
        <f t="shared" si="7"/>
        <v>3.572749081145322</v>
      </c>
      <c r="P67" s="9"/>
    </row>
    <row r="68" spans="1:119">
      <c r="A68" s="12"/>
      <c r="B68" s="25">
        <v>364</v>
      </c>
      <c r="C68" s="20" t="s">
        <v>142</v>
      </c>
      <c r="D68" s="47">
        <v>89050</v>
      </c>
      <c r="E68" s="47">
        <v>0</v>
      </c>
      <c r="F68" s="47">
        <v>0</v>
      </c>
      <c r="G68" s="47">
        <v>0</v>
      </c>
      <c r="H68" s="47">
        <v>0</v>
      </c>
      <c r="I68" s="47">
        <v>90211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3"/>
        <v>179261</v>
      </c>
      <c r="O68" s="46">
        <f t="shared" si="7"/>
        <v>3.9452648722406849</v>
      </c>
      <c r="P68" s="9"/>
    </row>
    <row r="69" spans="1:119">
      <c r="A69" s="12"/>
      <c r="B69" s="25">
        <v>366</v>
      </c>
      <c r="C69" s="20" t="s">
        <v>79</v>
      </c>
      <c r="D69" s="47">
        <v>531257</v>
      </c>
      <c r="E69" s="47">
        <v>2300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3"/>
        <v>533557</v>
      </c>
      <c r="O69" s="46">
        <f t="shared" ref="O69:O74" si="14">(N69/O$76)</f>
        <v>11.742786715672249</v>
      </c>
      <c r="P69" s="9"/>
    </row>
    <row r="70" spans="1:119">
      <c r="A70" s="12"/>
      <c r="B70" s="25">
        <v>368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12500192</v>
      </c>
      <c r="L70" s="47">
        <v>0</v>
      </c>
      <c r="M70" s="47">
        <v>0</v>
      </c>
      <c r="N70" s="47">
        <f t="shared" si="13"/>
        <v>12500192</v>
      </c>
      <c r="O70" s="46">
        <f t="shared" si="14"/>
        <v>275.11041662081561</v>
      </c>
      <c r="P70" s="9"/>
    </row>
    <row r="71" spans="1:119">
      <c r="A71" s="12"/>
      <c r="B71" s="25">
        <v>369.9</v>
      </c>
      <c r="C71" s="20" t="s">
        <v>81</v>
      </c>
      <c r="D71" s="47">
        <v>273659</v>
      </c>
      <c r="E71" s="47">
        <v>26250</v>
      </c>
      <c r="F71" s="47">
        <v>0</v>
      </c>
      <c r="G71" s="47">
        <v>0</v>
      </c>
      <c r="H71" s="47">
        <v>0</v>
      </c>
      <c r="I71" s="47">
        <v>27156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327065</v>
      </c>
      <c r="O71" s="46">
        <f t="shared" si="14"/>
        <v>7.1982085084842753</v>
      </c>
      <c r="P71" s="9"/>
    </row>
    <row r="72" spans="1:119" ht="15.6">
      <c r="A72" s="29" t="s">
        <v>59</v>
      </c>
      <c r="B72" s="30"/>
      <c r="C72" s="31"/>
      <c r="D72" s="32">
        <f t="shared" ref="D72:M72" si="15">SUM(D73:D73)</f>
        <v>9434933</v>
      </c>
      <c r="E72" s="32">
        <f t="shared" si="15"/>
        <v>0</v>
      </c>
      <c r="F72" s="32">
        <f t="shared" si="15"/>
        <v>649612</v>
      </c>
      <c r="G72" s="32">
        <f t="shared" si="15"/>
        <v>0</v>
      </c>
      <c r="H72" s="32">
        <f t="shared" si="15"/>
        <v>0</v>
      </c>
      <c r="I72" s="32">
        <f t="shared" si="15"/>
        <v>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10084545</v>
      </c>
      <c r="O72" s="45">
        <f t="shared" si="14"/>
        <v>221.94566102515572</v>
      </c>
      <c r="P72" s="9"/>
    </row>
    <row r="73" spans="1:119" ht="15.6" thickBot="1">
      <c r="A73" s="12"/>
      <c r="B73" s="25">
        <v>381</v>
      </c>
      <c r="C73" s="20" t="s">
        <v>82</v>
      </c>
      <c r="D73" s="47">
        <v>9434933</v>
      </c>
      <c r="E73" s="47">
        <v>0</v>
      </c>
      <c r="F73" s="47">
        <v>649612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10084545</v>
      </c>
      <c r="O73" s="46">
        <f t="shared" si="14"/>
        <v>221.94566102515572</v>
      </c>
      <c r="P73" s="9"/>
    </row>
    <row r="74" spans="1:119" ht="16.2" thickBot="1">
      <c r="A74" s="14" t="s">
        <v>69</v>
      </c>
      <c r="B74" s="23"/>
      <c r="C74" s="22"/>
      <c r="D74" s="15">
        <f t="shared" ref="D74:M74" si="16">SUM(D5,D19,D29,D42,D55,D62,D72)</f>
        <v>51461435</v>
      </c>
      <c r="E74" s="15">
        <f t="shared" si="16"/>
        <v>4708133</v>
      </c>
      <c r="F74" s="15">
        <f t="shared" si="16"/>
        <v>2504972</v>
      </c>
      <c r="G74" s="15">
        <f t="shared" si="16"/>
        <v>0</v>
      </c>
      <c r="H74" s="15">
        <f t="shared" si="16"/>
        <v>0</v>
      </c>
      <c r="I74" s="15">
        <f t="shared" si="16"/>
        <v>60661547</v>
      </c>
      <c r="J74" s="15">
        <f t="shared" si="16"/>
        <v>2823004</v>
      </c>
      <c r="K74" s="15">
        <f t="shared" si="16"/>
        <v>34169508</v>
      </c>
      <c r="L74" s="15">
        <f t="shared" si="16"/>
        <v>0</v>
      </c>
      <c r="M74" s="15">
        <f t="shared" si="16"/>
        <v>0</v>
      </c>
      <c r="N74" s="15">
        <f>SUM(D74:M74)</f>
        <v>156328599</v>
      </c>
      <c r="O74" s="38">
        <f t="shared" si="14"/>
        <v>3440.5572330919736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166</v>
      </c>
      <c r="M76" s="118"/>
      <c r="N76" s="118"/>
      <c r="O76" s="43">
        <v>45437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103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158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SUM(D6:D19)</f>
        <v>19579474</v>
      </c>
      <c r="E5" s="27">
        <f t="shared" si="0"/>
        <v>1733203</v>
      </c>
      <c r="F5" s="27">
        <f t="shared" si="0"/>
        <v>1855300</v>
      </c>
      <c r="G5" s="27">
        <f t="shared" si="0"/>
        <v>0</v>
      </c>
      <c r="H5" s="27">
        <f t="shared" si="0"/>
        <v>0</v>
      </c>
      <c r="I5" s="27">
        <f t="shared" si="0"/>
        <v>22200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23190177</v>
      </c>
      <c r="O5" s="33">
        <f t="shared" ref="O5:O36" si="1">(N5/O$83)</f>
        <v>520.98708213515454</v>
      </c>
      <c r="P5" s="6"/>
    </row>
    <row r="6" spans="1:133">
      <c r="A6" s="12"/>
      <c r="B6" s="25">
        <v>311</v>
      </c>
      <c r="C6" s="20" t="s">
        <v>3</v>
      </c>
      <c r="D6" s="47">
        <v>12211779</v>
      </c>
      <c r="E6" s="47">
        <v>0</v>
      </c>
      <c r="F6" s="47">
        <v>1855300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14067079</v>
      </c>
      <c r="O6" s="46">
        <f t="shared" si="1"/>
        <v>316.02891355140184</v>
      </c>
      <c r="P6" s="9"/>
    </row>
    <row r="7" spans="1:133">
      <c r="A7" s="12"/>
      <c r="B7" s="25">
        <v>312.41000000000003</v>
      </c>
      <c r="C7" s="20" t="s">
        <v>12</v>
      </c>
      <c r="D7" s="47">
        <v>597306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9" si="2">SUM(D7:M7)</f>
        <v>597306</v>
      </c>
      <c r="O7" s="46">
        <f t="shared" si="1"/>
        <v>13.418988138030194</v>
      </c>
      <c r="P7" s="9"/>
    </row>
    <row r="8" spans="1:133">
      <c r="A8" s="12"/>
      <c r="B8" s="25">
        <v>312.42</v>
      </c>
      <c r="C8" s="20" t="s">
        <v>11</v>
      </c>
      <c r="D8" s="47">
        <v>230964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230964</v>
      </c>
      <c r="O8" s="46">
        <f t="shared" si="1"/>
        <v>5.1888030194104964</v>
      </c>
      <c r="P8" s="9"/>
    </row>
    <row r="9" spans="1:133">
      <c r="A9" s="12"/>
      <c r="B9" s="25">
        <v>312.51</v>
      </c>
      <c r="C9" s="20" t="s">
        <v>93</v>
      </c>
      <c r="D9" s="47">
        <v>311793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311793</v>
      </c>
      <c r="O9" s="46">
        <f t="shared" si="1"/>
        <v>7.0046953630481665</v>
      </c>
      <c r="P9" s="9"/>
    </row>
    <row r="10" spans="1:133">
      <c r="A10" s="12"/>
      <c r="B10" s="25">
        <v>312.52</v>
      </c>
      <c r="C10" s="20" t="s">
        <v>133</v>
      </c>
      <c r="D10" s="47">
        <v>294064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294064</v>
      </c>
      <c r="O10" s="46">
        <f t="shared" si="1"/>
        <v>6.606398274622574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1733203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1733203</v>
      </c>
      <c r="O11" s="46">
        <f t="shared" si="1"/>
        <v>38.937881919482386</v>
      </c>
      <c r="P11" s="9"/>
    </row>
    <row r="12" spans="1:133">
      <c r="A12" s="12"/>
      <c r="B12" s="25">
        <v>314.10000000000002</v>
      </c>
      <c r="C12" s="20" t="s">
        <v>14</v>
      </c>
      <c r="D12" s="47">
        <v>2652499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2652499</v>
      </c>
      <c r="O12" s="46">
        <f t="shared" si="1"/>
        <v>59.590649712437099</v>
      </c>
      <c r="P12" s="9"/>
    </row>
    <row r="13" spans="1:133">
      <c r="A13" s="12"/>
      <c r="B13" s="25">
        <v>314.3</v>
      </c>
      <c r="C13" s="20" t="s">
        <v>15</v>
      </c>
      <c r="D13" s="47">
        <v>589362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589362</v>
      </c>
      <c r="O13" s="46">
        <f t="shared" si="1"/>
        <v>13.240519410496047</v>
      </c>
      <c r="P13" s="9"/>
    </row>
    <row r="14" spans="1:133">
      <c r="A14" s="12"/>
      <c r="B14" s="25">
        <v>314.39999999999998</v>
      </c>
      <c r="C14" s="20" t="s">
        <v>16</v>
      </c>
      <c r="D14" s="47">
        <v>62379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62379</v>
      </c>
      <c r="O14" s="46">
        <f t="shared" si="1"/>
        <v>1.4013973759884975</v>
      </c>
      <c r="P14" s="9"/>
    </row>
    <row r="15" spans="1:133">
      <c r="A15" s="12"/>
      <c r="B15" s="25">
        <v>314.7</v>
      </c>
      <c r="C15" s="20" t="s">
        <v>17</v>
      </c>
      <c r="D15" s="47">
        <v>157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157</v>
      </c>
      <c r="O15" s="46">
        <f t="shared" si="1"/>
        <v>3.527138749101366E-3</v>
      </c>
      <c r="P15" s="9"/>
    </row>
    <row r="16" spans="1:133">
      <c r="A16" s="12"/>
      <c r="B16" s="25">
        <v>314.8</v>
      </c>
      <c r="C16" s="20" t="s">
        <v>18</v>
      </c>
      <c r="D16" s="47">
        <v>5941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5941</v>
      </c>
      <c r="O16" s="46">
        <f t="shared" si="1"/>
        <v>0.1334696261682243</v>
      </c>
      <c r="P16" s="9"/>
    </row>
    <row r="17" spans="1:16">
      <c r="A17" s="12"/>
      <c r="B17" s="25">
        <v>315</v>
      </c>
      <c r="C17" s="20" t="s">
        <v>135</v>
      </c>
      <c r="D17" s="47">
        <v>1843262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1843262</v>
      </c>
      <c r="O17" s="46">
        <f t="shared" si="1"/>
        <v>41.410451114306255</v>
      </c>
      <c r="P17" s="9"/>
    </row>
    <row r="18" spans="1:16">
      <c r="A18" s="12"/>
      <c r="B18" s="25">
        <v>316</v>
      </c>
      <c r="C18" s="20" t="s">
        <v>136</v>
      </c>
      <c r="D18" s="47">
        <v>754568</v>
      </c>
      <c r="E18" s="47">
        <v>0</v>
      </c>
      <c r="F18" s="47">
        <v>0</v>
      </c>
      <c r="G18" s="47">
        <v>0</v>
      </c>
      <c r="H18" s="47">
        <v>0</v>
      </c>
      <c r="I18" s="47">
        <v>22200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776768</v>
      </c>
      <c r="O18" s="46">
        <f t="shared" si="1"/>
        <v>17.450754852624012</v>
      </c>
      <c r="P18" s="9"/>
    </row>
    <row r="19" spans="1:16">
      <c r="A19" s="12"/>
      <c r="B19" s="25">
        <v>319</v>
      </c>
      <c r="C19" s="20" t="s">
        <v>21</v>
      </c>
      <c r="D19" s="47">
        <v>25400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25400</v>
      </c>
      <c r="O19" s="46">
        <f t="shared" si="1"/>
        <v>0.57063263838964773</v>
      </c>
      <c r="P19" s="9"/>
    </row>
    <row r="20" spans="1:16" ht="15.6">
      <c r="A20" s="29" t="s">
        <v>22</v>
      </c>
      <c r="B20" s="30"/>
      <c r="C20" s="31"/>
      <c r="D20" s="32">
        <f t="shared" ref="D20:M20" si="3">SUM(D21:D31)</f>
        <v>9268160</v>
      </c>
      <c r="E20" s="32">
        <f t="shared" si="3"/>
        <v>0</v>
      </c>
      <c r="F20" s="32">
        <f t="shared" si="3"/>
        <v>0</v>
      </c>
      <c r="G20" s="32">
        <f t="shared" si="3"/>
        <v>0</v>
      </c>
      <c r="H20" s="32">
        <f t="shared" si="3"/>
        <v>0</v>
      </c>
      <c r="I20" s="32">
        <f t="shared" si="3"/>
        <v>7254728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44">
        <f>SUM(D20:M20)</f>
        <v>16522888</v>
      </c>
      <c r="O20" s="45">
        <f t="shared" si="1"/>
        <v>371.20075485262402</v>
      </c>
      <c r="P20" s="10"/>
    </row>
    <row r="21" spans="1:16">
      <c r="A21" s="12"/>
      <c r="B21" s="25">
        <v>322</v>
      </c>
      <c r="C21" s="20" t="s">
        <v>0</v>
      </c>
      <c r="D21" s="47">
        <v>28750</v>
      </c>
      <c r="E21" s="47">
        <v>0</v>
      </c>
      <c r="F21" s="47">
        <v>0</v>
      </c>
      <c r="G21" s="47">
        <v>0</v>
      </c>
      <c r="H21" s="47">
        <v>0</v>
      </c>
      <c r="I21" s="47">
        <v>3050698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3079448</v>
      </c>
      <c r="O21" s="46">
        <f t="shared" si="1"/>
        <v>69.18242271746945</v>
      </c>
      <c r="P21" s="9"/>
    </row>
    <row r="22" spans="1:16">
      <c r="A22" s="12"/>
      <c r="B22" s="25">
        <v>323.10000000000002</v>
      </c>
      <c r="C22" s="20" t="s">
        <v>23</v>
      </c>
      <c r="D22" s="47">
        <v>1993250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4">SUM(D22:M22)</f>
        <v>1993250</v>
      </c>
      <c r="O22" s="46">
        <f t="shared" si="1"/>
        <v>44.78005930984903</v>
      </c>
      <c r="P22" s="9"/>
    </row>
    <row r="23" spans="1:16">
      <c r="A23" s="12"/>
      <c r="B23" s="25">
        <v>323.39999999999998</v>
      </c>
      <c r="C23" s="20" t="s">
        <v>24</v>
      </c>
      <c r="D23" s="47">
        <v>49897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49897</v>
      </c>
      <c r="O23" s="46">
        <f t="shared" si="1"/>
        <v>1.1209786125089864</v>
      </c>
      <c r="P23" s="9"/>
    </row>
    <row r="24" spans="1:16">
      <c r="A24" s="12"/>
      <c r="B24" s="25">
        <v>323.7</v>
      </c>
      <c r="C24" s="20" t="s">
        <v>159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715561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715561</v>
      </c>
      <c r="O24" s="46">
        <f t="shared" si="1"/>
        <v>16.075687455068294</v>
      </c>
      <c r="P24" s="9"/>
    </row>
    <row r="25" spans="1:16">
      <c r="A25" s="12"/>
      <c r="B25" s="25">
        <v>323.89999999999998</v>
      </c>
      <c r="C25" s="20" t="s">
        <v>25</v>
      </c>
      <c r="D25" s="47">
        <v>29025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29025</v>
      </c>
      <c r="O25" s="46">
        <f t="shared" si="1"/>
        <v>0.65207135154565066</v>
      </c>
      <c r="P25" s="9"/>
    </row>
    <row r="26" spans="1:16">
      <c r="A26" s="12"/>
      <c r="B26" s="25">
        <v>324.11</v>
      </c>
      <c r="C26" s="20" t="s">
        <v>26</v>
      </c>
      <c r="D26" s="47">
        <v>10851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10851</v>
      </c>
      <c r="O26" s="46">
        <f t="shared" si="1"/>
        <v>0.24377695902228613</v>
      </c>
      <c r="P26" s="9"/>
    </row>
    <row r="27" spans="1:16">
      <c r="A27" s="12"/>
      <c r="B27" s="25">
        <v>324.20999999999998</v>
      </c>
      <c r="C27" s="20" t="s">
        <v>105</v>
      </c>
      <c r="D27" s="47">
        <v>49789</v>
      </c>
      <c r="E27" s="47">
        <v>0</v>
      </c>
      <c r="F27" s="47">
        <v>0</v>
      </c>
      <c r="G27" s="47">
        <v>0</v>
      </c>
      <c r="H27" s="47">
        <v>0</v>
      </c>
      <c r="I27" s="47">
        <v>3466189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3515978</v>
      </c>
      <c r="O27" s="46">
        <f t="shared" si="1"/>
        <v>78.989441049604608</v>
      </c>
      <c r="P27" s="9"/>
    </row>
    <row r="28" spans="1:16">
      <c r="A28" s="12"/>
      <c r="B28" s="25">
        <v>324.61</v>
      </c>
      <c r="C28" s="20" t="s">
        <v>28</v>
      </c>
      <c r="D28" s="47">
        <v>5982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5982</v>
      </c>
      <c r="O28" s="46">
        <f t="shared" si="1"/>
        <v>0.13439072609633357</v>
      </c>
      <c r="P28" s="9"/>
    </row>
    <row r="29" spans="1:16">
      <c r="A29" s="12"/>
      <c r="B29" s="25">
        <v>324.70999999999998</v>
      </c>
      <c r="C29" s="20" t="s">
        <v>29</v>
      </c>
      <c r="D29" s="47">
        <v>582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4"/>
        <v>582</v>
      </c>
      <c r="O29" s="46">
        <f t="shared" si="1"/>
        <v>1.3075125808770668E-2</v>
      </c>
      <c r="P29" s="9"/>
    </row>
    <row r="30" spans="1:16">
      <c r="A30" s="12"/>
      <c r="B30" s="25">
        <v>325.2</v>
      </c>
      <c r="C30" s="20" t="s">
        <v>112</v>
      </c>
      <c r="D30" s="47">
        <v>7096884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4"/>
        <v>7096884</v>
      </c>
      <c r="O30" s="46">
        <f t="shared" si="1"/>
        <v>159.4375449317038</v>
      </c>
      <c r="P30" s="9"/>
    </row>
    <row r="31" spans="1:16">
      <c r="A31" s="12"/>
      <c r="B31" s="25">
        <v>329</v>
      </c>
      <c r="C31" s="20" t="s">
        <v>30</v>
      </c>
      <c r="D31" s="47">
        <v>3150</v>
      </c>
      <c r="E31" s="47">
        <v>0</v>
      </c>
      <c r="F31" s="47">
        <v>0</v>
      </c>
      <c r="G31" s="47">
        <v>0</v>
      </c>
      <c r="H31" s="47">
        <v>0</v>
      </c>
      <c r="I31" s="47">
        <v>22280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36" si="5">SUM(D31:M31)</f>
        <v>25430</v>
      </c>
      <c r="O31" s="46">
        <f t="shared" si="1"/>
        <v>0.57130661394680082</v>
      </c>
      <c r="P31" s="9"/>
    </row>
    <row r="32" spans="1:16" ht="15.6">
      <c r="A32" s="29" t="s">
        <v>32</v>
      </c>
      <c r="B32" s="30"/>
      <c r="C32" s="31"/>
      <c r="D32" s="32">
        <f t="shared" ref="D32:M32" si="6">SUM(D33:D46)</f>
        <v>5128678</v>
      </c>
      <c r="E32" s="32">
        <f t="shared" si="6"/>
        <v>1563421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1840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44">
        <f t="shared" si="5"/>
        <v>6693939</v>
      </c>
      <c r="O32" s="45">
        <f t="shared" si="1"/>
        <v>150.38504223580159</v>
      </c>
      <c r="P32" s="10"/>
    </row>
    <row r="33" spans="1:16">
      <c r="A33" s="12"/>
      <c r="B33" s="25">
        <v>331.2</v>
      </c>
      <c r="C33" s="20" t="s">
        <v>31</v>
      </c>
      <c r="D33" s="47">
        <v>0</v>
      </c>
      <c r="E33" s="47">
        <v>88768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88768</v>
      </c>
      <c r="O33" s="46">
        <f t="shared" si="1"/>
        <v>1.9942487419122934</v>
      </c>
      <c r="P33" s="9"/>
    </row>
    <row r="34" spans="1:16">
      <c r="A34" s="12"/>
      <c r="B34" s="25">
        <v>331.49</v>
      </c>
      <c r="C34" s="20" t="s">
        <v>113</v>
      </c>
      <c r="D34" s="47">
        <v>0</v>
      </c>
      <c r="E34" s="47">
        <v>87151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87151</v>
      </c>
      <c r="O34" s="46">
        <f t="shared" si="1"/>
        <v>1.9579214593817398</v>
      </c>
      <c r="P34" s="9"/>
    </row>
    <row r="35" spans="1:16">
      <c r="A35" s="12"/>
      <c r="B35" s="25">
        <v>331.7</v>
      </c>
      <c r="C35" s="20" t="s">
        <v>114</v>
      </c>
      <c r="D35" s="47">
        <v>0</v>
      </c>
      <c r="E35" s="47">
        <v>-6730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-6730</v>
      </c>
      <c r="O35" s="46">
        <f t="shared" si="1"/>
        <v>-0.15119518332135154</v>
      </c>
      <c r="P35" s="9"/>
    </row>
    <row r="36" spans="1:16">
      <c r="A36" s="12"/>
      <c r="B36" s="25">
        <v>334.2</v>
      </c>
      <c r="C36" s="20" t="s">
        <v>35</v>
      </c>
      <c r="D36" s="47">
        <v>0</v>
      </c>
      <c r="E36" s="47">
        <v>14735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14735</v>
      </c>
      <c r="O36" s="46">
        <f t="shared" si="1"/>
        <v>0.33103432782171099</v>
      </c>
      <c r="P36" s="9"/>
    </row>
    <row r="37" spans="1:16">
      <c r="A37" s="12"/>
      <c r="B37" s="25">
        <v>334.39</v>
      </c>
      <c r="C37" s="20" t="s">
        <v>38</v>
      </c>
      <c r="D37" s="47">
        <v>0</v>
      </c>
      <c r="E37" s="47">
        <v>359500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43" si="7">SUM(D37:M37)</f>
        <v>359500</v>
      </c>
      <c r="O37" s="46">
        <f t="shared" ref="O37:O68" si="8">(N37/O$83)</f>
        <v>8.0764737598849745</v>
      </c>
      <c r="P37" s="9"/>
    </row>
    <row r="38" spans="1:16">
      <c r="A38" s="12"/>
      <c r="B38" s="25">
        <v>334.9</v>
      </c>
      <c r="C38" s="20" t="s">
        <v>160</v>
      </c>
      <c r="D38" s="47">
        <v>0</v>
      </c>
      <c r="E38" s="47">
        <v>13266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13266</v>
      </c>
      <c r="O38" s="46">
        <f t="shared" si="8"/>
        <v>0.29803199137311287</v>
      </c>
      <c r="P38" s="9"/>
    </row>
    <row r="39" spans="1:16">
      <c r="A39" s="12"/>
      <c r="B39" s="25">
        <v>335.12</v>
      </c>
      <c r="C39" s="20" t="s">
        <v>137</v>
      </c>
      <c r="D39" s="47">
        <v>1622671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1622671</v>
      </c>
      <c r="O39" s="46">
        <f t="shared" si="8"/>
        <v>36.454686376707407</v>
      </c>
      <c r="P39" s="9"/>
    </row>
    <row r="40" spans="1:16">
      <c r="A40" s="12"/>
      <c r="B40" s="25">
        <v>335.14</v>
      </c>
      <c r="C40" s="20" t="s">
        <v>138</v>
      </c>
      <c r="D40" s="47">
        <v>272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272</v>
      </c>
      <c r="O40" s="46">
        <f t="shared" si="8"/>
        <v>6.1107117181883538E-3</v>
      </c>
      <c r="P40" s="9"/>
    </row>
    <row r="41" spans="1:16">
      <c r="A41" s="12"/>
      <c r="B41" s="25">
        <v>335.15</v>
      </c>
      <c r="C41" s="20" t="s">
        <v>139</v>
      </c>
      <c r="D41" s="47">
        <v>32745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32745</v>
      </c>
      <c r="O41" s="46">
        <f t="shared" si="8"/>
        <v>0.7356443206326384</v>
      </c>
      <c r="P41" s="9"/>
    </row>
    <row r="42" spans="1:16">
      <c r="A42" s="12"/>
      <c r="B42" s="25">
        <v>335.18</v>
      </c>
      <c r="C42" s="20" t="s">
        <v>140</v>
      </c>
      <c r="D42" s="47">
        <v>3320478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3320478</v>
      </c>
      <c r="O42" s="46">
        <f t="shared" si="8"/>
        <v>74.597367002156716</v>
      </c>
      <c r="P42" s="9"/>
    </row>
    <row r="43" spans="1:16">
      <c r="A43" s="12"/>
      <c r="B43" s="25">
        <v>335.49</v>
      </c>
      <c r="C43" s="20" t="s">
        <v>46</v>
      </c>
      <c r="D43" s="47">
        <v>16603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16603</v>
      </c>
      <c r="O43" s="46">
        <f t="shared" si="8"/>
        <v>0.37300053918044573</v>
      </c>
      <c r="P43" s="9"/>
    </row>
    <row r="44" spans="1:16">
      <c r="A44" s="12"/>
      <c r="B44" s="25">
        <v>337.5</v>
      </c>
      <c r="C44" s="20" t="s">
        <v>48</v>
      </c>
      <c r="D44" s="47">
        <v>0</v>
      </c>
      <c r="E44" s="47">
        <v>693507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693507</v>
      </c>
      <c r="O44" s="46">
        <f t="shared" si="8"/>
        <v>15.580225557153128</v>
      </c>
      <c r="P44" s="9"/>
    </row>
    <row r="45" spans="1:16">
      <c r="A45" s="12"/>
      <c r="B45" s="25">
        <v>337.6</v>
      </c>
      <c r="C45" s="20" t="s">
        <v>148</v>
      </c>
      <c r="D45" s="47">
        <v>0</v>
      </c>
      <c r="E45" s="47">
        <v>305661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305661</v>
      </c>
      <c r="O45" s="46">
        <f t="shared" si="8"/>
        <v>6.8669347591660674</v>
      </c>
      <c r="P45" s="9"/>
    </row>
    <row r="46" spans="1:16">
      <c r="A46" s="12"/>
      <c r="B46" s="25">
        <v>338</v>
      </c>
      <c r="C46" s="20" t="s">
        <v>51</v>
      </c>
      <c r="D46" s="47">
        <v>135909</v>
      </c>
      <c r="E46" s="47">
        <v>7563</v>
      </c>
      <c r="F46" s="47">
        <v>0</v>
      </c>
      <c r="G46" s="47">
        <v>0</v>
      </c>
      <c r="H46" s="47">
        <v>0</v>
      </c>
      <c r="I46" s="47">
        <v>1840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145312</v>
      </c>
      <c r="O46" s="46">
        <f t="shared" si="8"/>
        <v>3.2645578720345076</v>
      </c>
      <c r="P46" s="9"/>
    </row>
    <row r="47" spans="1:16" ht="15.6">
      <c r="A47" s="29" t="s">
        <v>57</v>
      </c>
      <c r="B47" s="30"/>
      <c r="C47" s="31"/>
      <c r="D47" s="32">
        <f t="shared" ref="D47:M47" si="9">SUM(D48:D60)</f>
        <v>1612891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47801289</v>
      </c>
      <c r="J47" s="32">
        <f t="shared" si="9"/>
        <v>2757808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52171988</v>
      </c>
      <c r="O47" s="45">
        <f t="shared" si="8"/>
        <v>1172.0881560028756</v>
      </c>
      <c r="P47" s="10"/>
    </row>
    <row r="48" spans="1:16">
      <c r="A48" s="12"/>
      <c r="B48" s="25">
        <v>341.2</v>
      </c>
      <c r="C48" s="20" t="s">
        <v>149</v>
      </c>
      <c r="D48" s="47">
        <v>370042</v>
      </c>
      <c r="E48" s="47">
        <v>0</v>
      </c>
      <c r="F48" s="47">
        <v>0</v>
      </c>
      <c r="G48" s="47">
        <v>0</v>
      </c>
      <c r="H48" s="47">
        <v>0</v>
      </c>
      <c r="I48" s="47">
        <v>320000</v>
      </c>
      <c r="J48" s="47">
        <v>2757808</v>
      </c>
      <c r="K48" s="47">
        <v>0</v>
      </c>
      <c r="L48" s="47">
        <v>0</v>
      </c>
      <c r="M48" s="47">
        <v>0</v>
      </c>
      <c r="N48" s="47">
        <f t="shared" ref="N48:N60" si="10">SUM(D48:M48)</f>
        <v>3447850</v>
      </c>
      <c r="O48" s="46">
        <f t="shared" si="8"/>
        <v>77.458887491013655</v>
      </c>
      <c r="P48" s="9"/>
    </row>
    <row r="49" spans="1:16">
      <c r="A49" s="12"/>
      <c r="B49" s="25">
        <v>341.3</v>
      </c>
      <c r="C49" s="20" t="s">
        <v>150</v>
      </c>
      <c r="D49" s="47">
        <v>136899</v>
      </c>
      <c r="E49" s="47">
        <v>0</v>
      </c>
      <c r="F49" s="47">
        <v>0</v>
      </c>
      <c r="G49" s="47">
        <v>0</v>
      </c>
      <c r="H49" s="47">
        <v>0</v>
      </c>
      <c r="I49" s="47">
        <v>465030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601929</v>
      </c>
      <c r="O49" s="46">
        <f t="shared" si="8"/>
        <v>13.522847771387491</v>
      </c>
      <c r="P49" s="9"/>
    </row>
    <row r="50" spans="1:16">
      <c r="A50" s="12"/>
      <c r="B50" s="25">
        <v>341.9</v>
      </c>
      <c r="C50" s="20" t="s">
        <v>141</v>
      </c>
      <c r="D50" s="47">
        <v>210801</v>
      </c>
      <c r="E50" s="47">
        <v>0</v>
      </c>
      <c r="F50" s="47">
        <v>0</v>
      </c>
      <c r="G50" s="47">
        <v>0</v>
      </c>
      <c r="H50" s="47">
        <v>0</v>
      </c>
      <c r="I50" s="47">
        <v>3661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214462</v>
      </c>
      <c r="O50" s="46">
        <f t="shared" si="8"/>
        <v>4.8180715312724658</v>
      </c>
      <c r="P50" s="9"/>
    </row>
    <row r="51" spans="1:16">
      <c r="A51" s="12"/>
      <c r="B51" s="25">
        <v>342.1</v>
      </c>
      <c r="C51" s="20" t="s">
        <v>62</v>
      </c>
      <c r="D51" s="47">
        <v>134187</v>
      </c>
      <c r="E51" s="47">
        <v>0</v>
      </c>
      <c r="F51" s="47">
        <v>0</v>
      </c>
      <c r="G51" s="47">
        <v>0</v>
      </c>
      <c r="H51" s="47">
        <v>0</v>
      </c>
      <c r="I51" s="47">
        <v>16364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150551</v>
      </c>
      <c r="O51" s="46">
        <f t="shared" si="8"/>
        <v>3.3822564701653488</v>
      </c>
      <c r="P51" s="9"/>
    </row>
    <row r="52" spans="1:16">
      <c r="A52" s="12"/>
      <c r="B52" s="25">
        <v>343.3</v>
      </c>
      <c r="C52" s="20" t="s">
        <v>64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29933380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29933380</v>
      </c>
      <c r="O52" s="46">
        <f t="shared" si="8"/>
        <v>672.47888209920916</v>
      </c>
      <c r="P52" s="9"/>
    </row>
    <row r="53" spans="1:16">
      <c r="A53" s="12"/>
      <c r="B53" s="25">
        <v>343.4</v>
      </c>
      <c r="C53" s="20" t="s">
        <v>65</v>
      </c>
      <c r="D53" s="47">
        <v>25740</v>
      </c>
      <c r="E53" s="47">
        <v>0</v>
      </c>
      <c r="F53" s="47">
        <v>0</v>
      </c>
      <c r="G53" s="47">
        <v>0</v>
      </c>
      <c r="H53" s="47">
        <v>0</v>
      </c>
      <c r="I53" s="47">
        <v>8627587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8653327</v>
      </c>
      <c r="O53" s="46">
        <f t="shared" si="8"/>
        <v>194.40436286843996</v>
      </c>
      <c r="P53" s="9"/>
    </row>
    <row r="54" spans="1:16">
      <c r="A54" s="12"/>
      <c r="B54" s="25">
        <v>343.5</v>
      </c>
      <c r="C54" s="20" t="s">
        <v>66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6955566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6955566</v>
      </c>
      <c r="O54" s="46">
        <f t="shared" si="8"/>
        <v>156.2627156721783</v>
      </c>
      <c r="P54" s="9"/>
    </row>
    <row r="55" spans="1:16">
      <c r="A55" s="12"/>
      <c r="B55" s="25">
        <v>343.9</v>
      </c>
      <c r="C55" s="20" t="s">
        <v>67</v>
      </c>
      <c r="D55" s="47">
        <v>34002</v>
      </c>
      <c r="E55" s="47">
        <v>0</v>
      </c>
      <c r="F55" s="47">
        <v>0</v>
      </c>
      <c r="G55" s="47">
        <v>0</v>
      </c>
      <c r="H55" s="47">
        <v>0</v>
      </c>
      <c r="I55" s="47">
        <v>1234833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1268835</v>
      </c>
      <c r="O55" s="46">
        <f t="shared" si="8"/>
        <v>28.50545920201294</v>
      </c>
      <c r="P55" s="9"/>
    </row>
    <row r="56" spans="1:16">
      <c r="A56" s="12"/>
      <c r="B56" s="25">
        <v>347.1</v>
      </c>
      <c r="C56" s="20" t="s">
        <v>151</v>
      </c>
      <c r="D56" s="47">
        <v>842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842</v>
      </c>
      <c r="O56" s="46">
        <f t="shared" si="8"/>
        <v>1.8916247304097772E-2</v>
      </c>
      <c r="P56" s="9"/>
    </row>
    <row r="57" spans="1:16">
      <c r="A57" s="12"/>
      <c r="B57" s="25">
        <v>347.2</v>
      </c>
      <c r="C57" s="20" t="s">
        <v>68</v>
      </c>
      <c r="D57" s="47">
        <v>517516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517516</v>
      </c>
      <c r="O57" s="46">
        <f t="shared" si="8"/>
        <v>11.626437814521926</v>
      </c>
      <c r="P57" s="9"/>
    </row>
    <row r="58" spans="1:16">
      <c r="A58" s="12"/>
      <c r="B58" s="25">
        <v>347.5</v>
      </c>
      <c r="C58" s="20" t="s">
        <v>152</v>
      </c>
      <c r="D58" s="47">
        <v>112673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112673</v>
      </c>
      <c r="O58" s="46">
        <f t="shared" si="8"/>
        <v>2.53129493170381</v>
      </c>
      <c r="P58" s="9"/>
    </row>
    <row r="59" spans="1:16">
      <c r="A59" s="12"/>
      <c r="B59" s="25">
        <v>347.9</v>
      </c>
      <c r="C59" s="20" t="s">
        <v>153</v>
      </c>
      <c r="D59" s="47">
        <v>70189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70189</v>
      </c>
      <c r="O59" s="46">
        <f t="shared" si="8"/>
        <v>1.5768556793673616</v>
      </c>
      <c r="P59" s="9"/>
    </row>
    <row r="60" spans="1:16">
      <c r="A60" s="12"/>
      <c r="B60" s="25">
        <v>349</v>
      </c>
      <c r="C60" s="20" t="s">
        <v>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244868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244868</v>
      </c>
      <c r="O60" s="46">
        <f t="shared" si="8"/>
        <v>5.5011682242990654</v>
      </c>
      <c r="P60" s="9"/>
    </row>
    <row r="61" spans="1:16" ht="15.6">
      <c r="A61" s="29" t="s">
        <v>58</v>
      </c>
      <c r="B61" s="30"/>
      <c r="C61" s="31"/>
      <c r="D61" s="32">
        <f t="shared" ref="D61:M61" si="11">SUM(D62:D67)</f>
        <v>1345473</v>
      </c>
      <c r="E61" s="32">
        <f t="shared" si="11"/>
        <v>1890232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121781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>SUM(D61:M61)</f>
        <v>3357486</v>
      </c>
      <c r="O61" s="45">
        <f t="shared" si="8"/>
        <v>75.428783249460821</v>
      </c>
      <c r="P61" s="10"/>
    </row>
    <row r="62" spans="1:16">
      <c r="A62" s="13"/>
      <c r="B62" s="39">
        <v>351.9</v>
      </c>
      <c r="C62" s="21" t="s">
        <v>161</v>
      </c>
      <c r="D62" s="47">
        <v>924806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ref="N62:N67" si="12">SUM(D62:M62)</f>
        <v>924806</v>
      </c>
      <c r="O62" s="46">
        <f t="shared" si="8"/>
        <v>20.776554636951833</v>
      </c>
      <c r="P62" s="9"/>
    </row>
    <row r="63" spans="1:16">
      <c r="A63" s="13"/>
      <c r="B63" s="39">
        <v>352</v>
      </c>
      <c r="C63" s="21" t="s">
        <v>73</v>
      </c>
      <c r="D63" s="47">
        <v>16536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16536</v>
      </c>
      <c r="O63" s="46">
        <f t="shared" si="8"/>
        <v>0.37149532710280375</v>
      </c>
      <c r="P63" s="9"/>
    </row>
    <row r="64" spans="1:16">
      <c r="A64" s="13"/>
      <c r="B64" s="39">
        <v>354</v>
      </c>
      <c r="C64" s="21" t="s">
        <v>74</v>
      </c>
      <c r="D64" s="47">
        <v>404131</v>
      </c>
      <c r="E64" s="47">
        <v>0</v>
      </c>
      <c r="F64" s="47">
        <v>0</v>
      </c>
      <c r="G64" s="47">
        <v>0</v>
      </c>
      <c r="H64" s="47">
        <v>0</v>
      </c>
      <c r="I64" s="47">
        <v>121781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525912</v>
      </c>
      <c r="O64" s="46">
        <f t="shared" si="8"/>
        <v>11.815061107117183</v>
      </c>
      <c r="P64" s="9"/>
    </row>
    <row r="65" spans="1:16">
      <c r="A65" s="13"/>
      <c r="B65" s="39">
        <v>355</v>
      </c>
      <c r="C65" s="21" t="s">
        <v>117</v>
      </c>
      <c r="D65" s="47">
        <v>0</v>
      </c>
      <c r="E65" s="47">
        <v>1409503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1409503</v>
      </c>
      <c r="O65" s="46">
        <f t="shared" si="8"/>
        <v>31.665685657800143</v>
      </c>
      <c r="P65" s="9"/>
    </row>
    <row r="66" spans="1:16">
      <c r="A66" s="13"/>
      <c r="B66" s="39">
        <v>356</v>
      </c>
      <c r="C66" s="21" t="s">
        <v>118</v>
      </c>
      <c r="D66" s="47">
        <v>0</v>
      </c>
      <c r="E66" s="47">
        <v>478229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478229</v>
      </c>
      <c r="O66" s="46">
        <f t="shared" si="8"/>
        <v>10.743821890726096</v>
      </c>
      <c r="P66" s="9"/>
    </row>
    <row r="67" spans="1:16">
      <c r="A67" s="13"/>
      <c r="B67" s="39">
        <v>359</v>
      </c>
      <c r="C67" s="21" t="s">
        <v>75</v>
      </c>
      <c r="D67" s="47">
        <v>0</v>
      </c>
      <c r="E67" s="47">
        <v>2500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2500</v>
      </c>
      <c r="O67" s="46">
        <f t="shared" si="8"/>
        <v>5.6164629762760605E-2</v>
      </c>
      <c r="P67" s="9"/>
    </row>
    <row r="68" spans="1:16" ht="15.6">
      <c r="A68" s="29" t="s">
        <v>4</v>
      </c>
      <c r="B68" s="30"/>
      <c r="C68" s="31"/>
      <c r="D68" s="32">
        <f t="shared" ref="D68:M68" si="13">SUM(D69:D78)</f>
        <v>1267787</v>
      </c>
      <c r="E68" s="32">
        <f t="shared" si="13"/>
        <v>21430</v>
      </c>
      <c r="F68" s="32">
        <f t="shared" si="13"/>
        <v>0</v>
      </c>
      <c r="G68" s="32">
        <f t="shared" si="13"/>
        <v>0</v>
      </c>
      <c r="H68" s="32">
        <f t="shared" si="13"/>
        <v>0</v>
      </c>
      <c r="I68" s="32">
        <f t="shared" si="13"/>
        <v>2753986</v>
      </c>
      <c r="J68" s="32">
        <f t="shared" si="13"/>
        <v>27639</v>
      </c>
      <c r="K68" s="32">
        <f t="shared" si="13"/>
        <v>25191925</v>
      </c>
      <c r="L68" s="32">
        <f t="shared" si="13"/>
        <v>0</v>
      </c>
      <c r="M68" s="32">
        <f t="shared" si="13"/>
        <v>0</v>
      </c>
      <c r="N68" s="32">
        <f>SUM(D68:M68)</f>
        <v>29262767</v>
      </c>
      <c r="O68" s="45">
        <f t="shared" si="8"/>
        <v>657.41298975557152</v>
      </c>
      <c r="P68" s="10"/>
    </row>
    <row r="69" spans="1:16">
      <c r="A69" s="12"/>
      <c r="B69" s="25">
        <v>361.1</v>
      </c>
      <c r="C69" s="20" t="s">
        <v>76</v>
      </c>
      <c r="D69" s="47">
        <v>132995</v>
      </c>
      <c r="E69" s="47">
        <v>10279</v>
      </c>
      <c r="F69" s="47">
        <v>0</v>
      </c>
      <c r="G69" s="47">
        <v>0</v>
      </c>
      <c r="H69" s="47">
        <v>0</v>
      </c>
      <c r="I69" s="47">
        <v>832537</v>
      </c>
      <c r="J69" s="47">
        <v>0</v>
      </c>
      <c r="K69" s="47">
        <v>1775453</v>
      </c>
      <c r="L69" s="47">
        <v>0</v>
      </c>
      <c r="M69" s="47">
        <v>0</v>
      </c>
      <c r="N69" s="47">
        <f>SUM(D69:M69)</f>
        <v>2751264</v>
      </c>
      <c r="O69" s="46">
        <f t="shared" ref="O69:O81" si="14">(N69/O$83)</f>
        <v>61.809489575844715</v>
      </c>
      <c r="P69" s="9"/>
    </row>
    <row r="70" spans="1:16">
      <c r="A70" s="12"/>
      <c r="B70" s="25">
        <v>361.2</v>
      </c>
      <c r="C70" s="20" t="s">
        <v>154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1984184</v>
      </c>
      <c r="L70" s="47">
        <v>0</v>
      </c>
      <c r="M70" s="47">
        <v>0</v>
      </c>
      <c r="N70" s="47">
        <f t="shared" ref="N70:N78" si="15">SUM(D70:M70)</f>
        <v>1984184</v>
      </c>
      <c r="O70" s="46">
        <f t="shared" si="14"/>
        <v>44.576383896477353</v>
      </c>
      <c r="P70" s="9"/>
    </row>
    <row r="71" spans="1:16">
      <c r="A71" s="12"/>
      <c r="B71" s="25">
        <v>361.3</v>
      </c>
      <c r="C71" s="20" t="s">
        <v>107</v>
      </c>
      <c r="D71" s="47">
        <v>2456</v>
      </c>
      <c r="E71" s="47">
        <v>151</v>
      </c>
      <c r="F71" s="47">
        <v>0</v>
      </c>
      <c r="G71" s="47">
        <v>0</v>
      </c>
      <c r="H71" s="47">
        <v>0</v>
      </c>
      <c r="I71" s="47">
        <v>12371</v>
      </c>
      <c r="J71" s="47">
        <v>0</v>
      </c>
      <c r="K71" s="47">
        <v>8314946</v>
      </c>
      <c r="L71" s="47">
        <v>0</v>
      </c>
      <c r="M71" s="47">
        <v>0</v>
      </c>
      <c r="N71" s="47">
        <f t="shared" si="15"/>
        <v>8329924</v>
      </c>
      <c r="O71" s="46">
        <f t="shared" si="14"/>
        <v>187.13883896477356</v>
      </c>
      <c r="P71" s="9"/>
    </row>
    <row r="72" spans="1:16">
      <c r="A72" s="12"/>
      <c r="B72" s="25">
        <v>361.4</v>
      </c>
      <c r="C72" s="20" t="s">
        <v>155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843586</v>
      </c>
      <c r="L72" s="47">
        <v>0</v>
      </c>
      <c r="M72" s="47">
        <v>0</v>
      </c>
      <c r="N72" s="47">
        <f t="shared" si="15"/>
        <v>843586</v>
      </c>
      <c r="O72" s="46">
        <f t="shared" si="14"/>
        <v>18.951878145219268</v>
      </c>
      <c r="P72" s="9"/>
    </row>
    <row r="73" spans="1:16">
      <c r="A73" s="12"/>
      <c r="B73" s="25">
        <v>362</v>
      </c>
      <c r="C73" s="20" t="s">
        <v>77</v>
      </c>
      <c r="D73" s="47">
        <v>155069</v>
      </c>
      <c r="E73" s="47">
        <v>0</v>
      </c>
      <c r="F73" s="47">
        <v>0</v>
      </c>
      <c r="G73" s="47">
        <v>0</v>
      </c>
      <c r="H73" s="47">
        <v>0</v>
      </c>
      <c r="I73" s="47">
        <v>32775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5"/>
        <v>187844</v>
      </c>
      <c r="O73" s="46">
        <f t="shared" si="14"/>
        <v>4.2200754852624014</v>
      </c>
      <c r="P73" s="9"/>
    </row>
    <row r="74" spans="1:16">
      <c r="A74" s="12"/>
      <c r="B74" s="25">
        <v>364</v>
      </c>
      <c r="C74" s="20" t="s">
        <v>142</v>
      </c>
      <c r="D74" s="47">
        <v>0</v>
      </c>
      <c r="E74" s="47">
        <v>11000</v>
      </c>
      <c r="F74" s="47">
        <v>0</v>
      </c>
      <c r="G74" s="47">
        <v>0</v>
      </c>
      <c r="H74" s="47">
        <v>0</v>
      </c>
      <c r="I74" s="47">
        <v>1464123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1475123</v>
      </c>
      <c r="O74" s="46">
        <f t="shared" si="14"/>
        <v>33.139894859813083</v>
      </c>
      <c r="P74" s="9"/>
    </row>
    <row r="75" spans="1:16">
      <c r="A75" s="12"/>
      <c r="B75" s="25">
        <v>366</v>
      </c>
      <c r="C75" s="20" t="s">
        <v>79</v>
      </c>
      <c r="D75" s="47">
        <v>535000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535000</v>
      </c>
      <c r="O75" s="46">
        <f t="shared" si="14"/>
        <v>12.01923076923077</v>
      </c>
      <c r="P75" s="9"/>
    </row>
    <row r="76" spans="1:16">
      <c r="A76" s="12"/>
      <c r="B76" s="25">
        <v>368</v>
      </c>
      <c r="C76" s="20" t="s">
        <v>80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12228816</v>
      </c>
      <c r="L76" s="47">
        <v>0</v>
      </c>
      <c r="M76" s="47">
        <v>0</v>
      </c>
      <c r="N76" s="47">
        <f t="shared" si="15"/>
        <v>12228816</v>
      </c>
      <c r="O76" s="46">
        <f t="shared" si="14"/>
        <v>274.73076923076923</v>
      </c>
      <c r="P76" s="9"/>
    </row>
    <row r="77" spans="1:16">
      <c r="A77" s="12"/>
      <c r="B77" s="25">
        <v>369.3</v>
      </c>
      <c r="C77" s="20" t="s">
        <v>108</v>
      </c>
      <c r="D77" s="47">
        <v>8225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8225</v>
      </c>
      <c r="O77" s="46">
        <f t="shared" si="14"/>
        <v>0.18478163191948238</v>
      </c>
      <c r="P77" s="9"/>
    </row>
    <row r="78" spans="1:16">
      <c r="A78" s="12"/>
      <c r="B78" s="25">
        <v>369.9</v>
      </c>
      <c r="C78" s="20" t="s">
        <v>81</v>
      </c>
      <c r="D78" s="47">
        <v>434042</v>
      </c>
      <c r="E78" s="47">
        <v>0</v>
      </c>
      <c r="F78" s="47">
        <v>0</v>
      </c>
      <c r="G78" s="47">
        <v>0</v>
      </c>
      <c r="H78" s="47">
        <v>0</v>
      </c>
      <c r="I78" s="47">
        <v>412180</v>
      </c>
      <c r="J78" s="47">
        <v>27639</v>
      </c>
      <c r="K78" s="47">
        <v>44940</v>
      </c>
      <c r="L78" s="47">
        <v>0</v>
      </c>
      <c r="M78" s="47">
        <v>0</v>
      </c>
      <c r="N78" s="47">
        <f t="shared" si="15"/>
        <v>918801</v>
      </c>
      <c r="O78" s="46">
        <f t="shared" si="14"/>
        <v>20.641647196261683</v>
      </c>
      <c r="P78" s="9"/>
    </row>
    <row r="79" spans="1:16" ht="15.6">
      <c r="A79" s="29" t="s">
        <v>59</v>
      </c>
      <c r="B79" s="30"/>
      <c r="C79" s="31"/>
      <c r="D79" s="32">
        <f t="shared" ref="D79:M79" si="16">SUM(D80:D80)</f>
        <v>8676425</v>
      </c>
      <c r="E79" s="32">
        <f t="shared" si="16"/>
        <v>0</v>
      </c>
      <c r="F79" s="32">
        <f t="shared" si="16"/>
        <v>651708</v>
      </c>
      <c r="G79" s="32">
        <f t="shared" si="16"/>
        <v>300000</v>
      </c>
      <c r="H79" s="32">
        <f t="shared" si="16"/>
        <v>0</v>
      </c>
      <c r="I79" s="32">
        <f t="shared" si="16"/>
        <v>424281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10052414</v>
      </c>
      <c r="O79" s="45">
        <f t="shared" si="14"/>
        <v>225.83604421279654</v>
      </c>
      <c r="P79" s="9"/>
    </row>
    <row r="80" spans="1:16" ht="15.6" thickBot="1">
      <c r="A80" s="12"/>
      <c r="B80" s="25">
        <v>381</v>
      </c>
      <c r="C80" s="20" t="s">
        <v>82</v>
      </c>
      <c r="D80" s="47">
        <v>8676425</v>
      </c>
      <c r="E80" s="47">
        <v>0</v>
      </c>
      <c r="F80" s="47">
        <v>651708</v>
      </c>
      <c r="G80" s="47">
        <v>300000</v>
      </c>
      <c r="H80" s="47">
        <v>0</v>
      </c>
      <c r="I80" s="47">
        <v>424281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10052414</v>
      </c>
      <c r="O80" s="46">
        <f t="shared" si="14"/>
        <v>225.83604421279654</v>
      </c>
      <c r="P80" s="9"/>
    </row>
    <row r="81" spans="1:119" ht="16.2" thickBot="1">
      <c r="A81" s="14" t="s">
        <v>69</v>
      </c>
      <c r="B81" s="23"/>
      <c r="C81" s="22"/>
      <c r="D81" s="15">
        <f t="shared" ref="D81:M81" si="17">SUM(D5,D20,D32,D47,D61,D68,D79)</f>
        <v>46878888</v>
      </c>
      <c r="E81" s="15">
        <f t="shared" si="17"/>
        <v>5208286</v>
      </c>
      <c r="F81" s="15">
        <f t="shared" si="17"/>
        <v>2507008</v>
      </c>
      <c r="G81" s="15">
        <f t="shared" si="17"/>
        <v>300000</v>
      </c>
      <c r="H81" s="15">
        <f t="shared" si="17"/>
        <v>0</v>
      </c>
      <c r="I81" s="15">
        <f t="shared" si="17"/>
        <v>58380105</v>
      </c>
      <c r="J81" s="15">
        <f t="shared" si="17"/>
        <v>2785447</v>
      </c>
      <c r="K81" s="15">
        <f t="shared" si="17"/>
        <v>25191925</v>
      </c>
      <c r="L81" s="15">
        <f t="shared" si="17"/>
        <v>0</v>
      </c>
      <c r="M81" s="15">
        <f t="shared" si="17"/>
        <v>0</v>
      </c>
      <c r="N81" s="15">
        <f>SUM(D81:M81)</f>
        <v>141251659</v>
      </c>
      <c r="O81" s="38">
        <f t="shared" si="14"/>
        <v>3173.3388524442848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162</v>
      </c>
      <c r="M83" s="118"/>
      <c r="N83" s="118"/>
      <c r="O83" s="43">
        <v>44512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103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60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3.4" thickBot="1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86</v>
      </c>
      <c r="B3" s="108"/>
      <c r="C3" s="109"/>
      <c r="D3" s="128" t="s">
        <v>53</v>
      </c>
      <c r="E3" s="129"/>
      <c r="F3" s="129"/>
      <c r="G3" s="129"/>
      <c r="H3" s="130"/>
      <c r="I3" s="128" t="s">
        <v>54</v>
      </c>
      <c r="J3" s="130"/>
      <c r="K3" s="128" t="s">
        <v>56</v>
      </c>
      <c r="L3" s="130"/>
      <c r="M3" s="36"/>
      <c r="N3" s="37"/>
      <c r="O3" s="131" t="s">
        <v>91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87</v>
      </c>
      <c r="F4" s="34" t="s">
        <v>88</v>
      </c>
      <c r="G4" s="34" t="s">
        <v>89</v>
      </c>
      <c r="H4" s="34" t="s">
        <v>6</v>
      </c>
      <c r="I4" s="34" t="s">
        <v>7</v>
      </c>
      <c r="J4" s="35" t="s">
        <v>90</v>
      </c>
      <c r="K4" s="35" t="s">
        <v>8</v>
      </c>
      <c r="L4" s="35" t="s">
        <v>9</v>
      </c>
      <c r="M4" s="35" t="s">
        <v>10</v>
      </c>
      <c r="N4" s="35" t="s">
        <v>55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4" t="s">
        <v>2</v>
      </c>
      <c r="B5" s="26"/>
      <c r="C5" s="26"/>
      <c r="D5" s="27">
        <f t="shared" ref="D5:M5" si="0">SUM(D6:D18)</f>
        <v>19436722</v>
      </c>
      <c r="E5" s="27">
        <f t="shared" si="0"/>
        <v>1659574</v>
      </c>
      <c r="F5" s="27">
        <f t="shared" si="0"/>
        <v>1834310</v>
      </c>
      <c r="G5" s="27">
        <f t="shared" si="0"/>
        <v>0</v>
      </c>
      <c r="H5" s="27">
        <f t="shared" si="0"/>
        <v>0</v>
      </c>
      <c r="I5" s="27">
        <f t="shared" si="0"/>
        <v>18750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22949356</v>
      </c>
      <c r="O5" s="33">
        <f t="shared" ref="O5:O36" si="1">(N5/O$80)</f>
        <v>527.17147910780329</v>
      </c>
      <c r="P5" s="6"/>
    </row>
    <row r="6" spans="1:133">
      <c r="A6" s="12"/>
      <c r="B6" s="25">
        <v>311</v>
      </c>
      <c r="C6" s="20" t="s">
        <v>3</v>
      </c>
      <c r="D6" s="47">
        <v>11918107</v>
      </c>
      <c r="E6" s="47">
        <v>0</v>
      </c>
      <c r="F6" s="47">
        <v>1834310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13752417</v>
      </c>
      <c r="O6" s="46">
        <f t="shared" si="1"/>
        <v>315.90786300048239</v>
      </c>
      <c r="P6" s="9"/>
    </row>
    <row r="7" spans="1:133">
      <c r="A7" s="12"/>
      <c r="B7" s="25">
        <v>312.41000000000003</v>
      </c>
      <c r="C7" s="20" t="s">
        <v>12</v>
      </c>
      <c r="D7" s="47">
        <v>603257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8" si="2">SUM(D7:M7)</f>
        <v>603257</v>
      </c>
      <c r="O7" s="46">
        <f t="shared" si="1"/>
        <v>13.857464452254611</v>
      </c>
      <c r="P7" s="9"/>
    </row>
    <row r="8" spans="1:133">
      <c r="A8" s="12"/>
      <c r="B8" s="25">
        <v>312.42</v>
      </c>
      <c r="C8" s="20" t="s">
        <v>11</v>
      </c>
      <c r="D8" s="47">
        <v>231755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231755</v>
      </c>
      <c r="O8" s="46">
        <f t="shared" si="1"/>
        <v>5.3236625089012932</v>
      </c>
      <c r="P8" s="9"/>
    </row>
    <row r="9" spans="1:133">
      <c r="A9" s="12"/>
      <c r="B9" s="25">
        <v>312.51</v>
      </c>
      <c r="C9" s="20" t="s">
        <v>93</v>
      </c>
      <c r="D9" s="47">
        <v>466158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466158</v>
      </c>
      <c r="O9" s="46">
        <f t="shared" si="1"/>
        <v>10.708152436082971</v>
      </c>
      <c r="P9" s="9"/>
    </row>
    <row r="10" spans="1:133">
      <c r="A10" s="12"/>
      <c r="B10" s="25">
        <v>312.52</v>
      </c>
      <c r="C10" s="20" t="s">
        <v>133</v>
      </c>
      <c r="D10" s="47">
        <v>284978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>SUM(D10:M10)</f>
        <v>284978</v>
      </c>
      <c r="O10" s="46">
        <f t="shared" si="1"/>
        <v>6.5462522683940918</v>
      </c>
      <c r="P10" s="9"/>
    </row>
    <row r="11" spans="1:133">
      <c r="A11" s="12"/>
      <c r="B11" s="25">
        <v>312.60000000000002</v>
      </c>
      <c r="C11" s="20" t="s">
        <v>13</v>
      </c>
      <c r="D11" s="47">
        <v>0</v>
      </c>
      <c r="E11" s="47">
        <v>1659574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1659574</v>
      </c>
      <c r="O11" s="46">
        <f t="shared" si="1"/>
        <v>38.122206142466638</v>
      </c>
      <c r="P11" s="9"/>
    </row>
    <row r="12" spans="1:133">
      <c r="A12" s="12"/>
      <c r="B12" s="25">
        <v>314.10000000000002</v>
      </c>
      <c r="C12" s="20" t="s">
        <v>14</v>
      </c>
      <c r="D12" s="47">
        <v>2540386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2540386</v>
      </c>
      <c r="O12" s="46">
        <f t="shared" si="1"/>
        <v>58.355408540647325</v>
      </c>
      <c r="P12" s="9"/>
    </row>
    <row r="13" spans="1:133">
      <c r="A13" s="12"/>
      <c r="B13" s="25">
        <v>314.39999999999998</v>
      </c>
      <c r="C13" s="20" t="s">
        <v>16</v>
      </c>
      <c r="D13" s="47">
        <v>637234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637234</v>
      </c>
      <c r="O13" s="46">
        <f t="shared" si="1"/>
        <v>14.637952817402891</v>
      </c>
      <c r="P13" s="9"/>
    </row>
    <row r="14" spans="1:133">
      <c r="A14" s="12"/>
      <c r="B14" s="25">
        <v>314.7</v>
      </c>
      <c r="C14" s="20" t="s">
        <v>17</v>
      </c>
      <c r="D14" s="47">
        <v>203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203</v>
      </c>
      <c r="O14" s="46">
        <f t="shared" si="1"/>
        <v>4.6631291204373695E-3</v>
      </c>
      <c r="P14" s="9"/>
    </row>
    <row r="15" spans="1:133">
      <c r="A15" s="12"/>
      <c r="B15" s="25">
        <v>314.8</v>
      </c>
      <c r="C15" s="20" t="s">
        <v>18</v>
      </c>
      <c r="D15" s="47">
        <v>5960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5960</v>
      </c>
      <c r="O15" s="46">
        <f t="shared" si="1"/>
        <v>0.13690763328968827</v>
      </c>
      <c r="P15" s="9"/>
    </row>
    <row r="16" spans="1:133">
      <c r="A16" s="12"/>
      <c r="B16" s="25">
        <v>315</v>
      </c>
      <c r="C16" s="20" t="s">
        <v>135</v>
      </c>
      <c r="D16" s="47">
        <v>1792107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1792107</v>
      </c>
      <c r="O16" s="46">
        <f t="shared" si="1"/>
        <v>41.166632210047553</v>
      </c>
      <c r="P16" s="9"/>
    </row>
    <row r="17" spans="1:16">
      <c r="A17" s="12"/>
      <c r="B17" s="25">
        <v>316</v>
      </c>
      <c r="C17" s="20" t="s">
        <v>136</v>
      </c>
      <c r="D17" s="47">
        <v>931255</v>
      </c>
      <c r="E17" s="47">
        <v>0</v>
      </c>
      <c r="F17" s="47">
        <v>0</v>
      </c>
      <c r="G17" s="47">
        <v>0</v>
      </c>
      <c r="H17" s="47">
        <v>0</v>
      </c>
      <c r="I17" s="47">
        <v>18750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950005</v>
      </c>
      <c r="O17" s="46">
        <f t="shared" si="1"/>
        <v>21.822640295867505</v>
      </c>
      <c r="P17" s="9"/>
    </row>
    <row r="18" spans="1:16">
      <c r="A18" s="12"/>
      <c r="B18" s="25">
        <v>319</v>
      </c>
      <c r="C18" s="20" t="s">
        <v>21</v>
      </c>
      <c r="D18" s="47">
        <v>25322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25322</v>
      </c>
      <c r="O18" s="46">
        <f t="shared" si="1"/>
        <v>0.581673672845887</v>
      </c>
      <c r="P18" s="9"/>
    </row>
    <row r="19" spans="1:16" ht="15.6">
      <c r="A19" s="29" t="s">
        <v>22</v>
      </c>
      <c r="B19" s="30"/>
      <c r="C19" s="31"/>
      <c r="D19" s="32">
        <f t="shared" ref="D19:M19" si="3">SUM(D20:D29)</f>
        <v>9759711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6481702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>SUM(D19:M19)</f>
        <v>16241413</v>
      </c>
      <c r="O19" s="45">
        <f t="shared" si="1"/>
        <v>373.08278777019734</v>
      </c>
      <c r="P19" s="10"/>
    </row>
    <row r="20" spans="1:16">
      <c r="A20" s="12"/>
      <c r="B20" s="25">
        <v>322</v>
      </c>
      <c r="C20" s="20" t="s">
        <v>0</v>
      </c>
      <c r="D20" s="47">
        <v>6500</v>
      </c>
      <c r="E20" s="47">
        <v>0</v>
      </c>
      <c r="F20" s="47">
        <v>0</v>
      </c>
      <c r="G20" s="47">
        <v>0</v>
      </c>
      <c r="H20" s="47">
        <v>0</v>
      </c>
      <c r="I20" s="47">
        <v>3466247</v>
      </c>
      <c r="J20" s="47">
        <v>0</v>
      </c>
      <c r="K20" s="47">
        <v>0</v>
      </c>
      <c r="L20" s="47">
        <v>0</v>
      </c>
      <c r="M20" s="47">
        <v>0</v>
      </c>
      <c r="N20" s="47">
        <f>SUM(D20:M20)</f>
        <v>3472747</v>
      </c>
      <c r="O20" s="46">
        <f t="shared" si="1"/>
        <v>79.772747111386764</v>
      </c>
      <c r="P20" s="9"/>
    </row>
    <row r="21" spans="1:16">
      <c r="A21" s="12"/>
      <c r="B21" s="25">
        <v>323.10000000000002</v>
      </c>
      <c r="C21" s="20" t="s">
        <v>23</v>
      </c>
      <c r="D21" s="47">
        <v>2004278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4">SUM(D21:M21)</f>
        <v>2004278</v>
      </c>
      <c r="O21" s="46">
        <f t="shared" si="1"/>
        <v>46.040429099763401</v>
      </c>
      <c r="P21" s="9"/>
    </row>
    <row r="22" spans="1:16">
      <c r="A22" s="12"/>
      <c r="B22" s="25">
        <v>323.39999999999998</v>
      </c>
      <c r="C22" s="20" t="s">
        <v>24</v>
      </c>
      <c r="D22" s="47">
        <v>51895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51895</v>
      </c>
      <c r="O22" s="46">
        <f t="shared" si="1"/>
        <v>1.1920841660349619</v>
      </c>
      <c r="P22" s="9"/>
    </row>
    <row r="23" spans="1:16">
      <c r="A23" s="12"/>
      <c r="B23" s="25">
        <v>323.89999999999998</v>
      </c>
      <c r="C23" s="20" t="s">
        <v>25</v>
      </c>
      <c r="D23" s="47">
        <v>41438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41438</v>
      </c>
      <c r="O23" s="46">
        <f t="shared" si="1"/>
        <v>0.95187558863390986</v>
      </c>
      <c r="P23" s="9"/>
    </row>
    <row r="24" spans="1:16">
      <c r="A24" s="12"/>
      <c r="B24" s="25">
        <v>324.11</v>
      </c>
      <c r="C24" s="20" t="s">
        <v>26</v>
      </c>
      <c r="D24" s="47">
        <v>30207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30207</v>
      </c>
      <c r="O24" s="46">
        <f t="shared" si="1"/>
        <v>0.69388739576872716</v>
      </c>
      <c r="P24" s="9"/>
    </row>
    <row r="25" spans="1:16">
      <c r="A25" s="12"/>
      <c r="B25" s="25">
        <v>324.20999999999998</v>
      </c>
      <c r="C25" s="20" t="s">
        <v>105</v>
      </c>
      <c r="D25" s="47">
        <v>176843</v>
      </c>
      <c r="E25" s="47">
        <v>0</v>
      </c>
      <c r="F25" s="47">
        <v>0</v>
      </c>
      <c r="G25" s="47">
        <v>0</v>
      </c>
      <c r="H25" s="47">
        <v>0</v>
      </c>
      <c r="I25" s="47">
        <v>2987476</v>
      </c>
      <c r="J25" s="47">
        <v>0</v>
      </c>
      <c r="K25" s="47">
        <v>0</v>
      </c>
      <c r="L25" s="47">
        <v>0</v>
      </c>
      <c r="M25" s="47">
        <v>0</v>
      </c>
      <c r="N25" s="47">
        <f t="shared" si="4"/>
        <v>3164319</v>
      </c>
      <c r="O25" s="46">
        <f t="shared" si="1"/>
        <v>72.687823030804211</v>
      </c>
      <c r="P25" s="9"/>
    </row>
    <row r="26" spans="1:16">
      <c r="A26" s="12"/>
      <c r="B26" s="25">
        <v>324.61</v>
      </c>
      <c r="C26" s="20" t="s">
        <v>28</v>
      </c>
      <c r="D26" s="47">
        <v>222639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4"/>
        <v>222639</v>
      </c>
      <c r="O26" s="46">
        <f t="shared" si="1"/>
        <v>5.1142581489904213</v>
      </c>
      <c r="P26" s="9"/>
    </row>
    <row r="27" spans="1:16">
      <c r="A27" s="12"/>
      <c r="B27" s="25">
        <v>324.70999999999998</v>
      </c>
      <c r="C27" s="20" t="s">
        <v>29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2169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4"/>
        <v>2169</v>
      </c>
      <c r="O27" s="46">
        <f t="shared" si="1"/>
        <v>4.9824271242505686E-2</v>
      </c>
      <c r="P27" s="9"/>
    </row>
    <row r="28" spans="1:16">
      <c r="A28" s="12"/>
      <c r="B28" s="25">
        <v>325.2</v>
      </c>
      <c r="C28" s="20" t="s">
        <v>112</v>
      </c>
      <c r="D28" s="47">
        <v>7223286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4"/>
        <v>7223286</v>
      </c>
      <c r="O28" s="46">
        <f t="shared" si="1"/>
        <v>165.92667631452002</v>
      </c>
      <c r="P28" s="9"/>
    </row>
    <row r="29" spans="1:16">
      <c r="A29" s="12"/>
      <c r="B29" s="25">
        <v>329</v>
      </c>
      <c r="C29" s="20" t="s">
        <v>30</v>
      </c>
      <c r="D29" s="47">
        <v>2625</v>
      </c>
      <c r="E29" s="47">
        <v>0</v>
      </c>
      <c r="F29" s="47">
        <v>0</v>
      </c>
      <c r="G29" s="47">
        <v>0</v>
      </c>
      <c r="H29" s="47">
        <v>0</v>
      </c>
      <c r="I29" s="47">
        <v>25810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28435</v>
      </c>
      <c r="O29" s="46">
        <f t="shared" si="1"/>
        <v>0.65318264305239704</v>
      </c>
      <c r="P29" s="9"/>
    </row>
    <row r="30" spans="1:16" ht="15.6">
      <c r="A30" s="29" t="s">
        <v>32</v>
      </c>
      <c r="B30" s="30"/>
      <c r="C30" s="31"/>
      <c r="D30" s="32">
        <f t="shared" ref="D30:M30" si="5">SUM(D31:D43)</f>
        <v>4904119</v>
      </c>
      <c r="E30" s="32">
        <f t="shared" si="5"/>
        <v>429566</v>
      </c>
      <c r="F30" s="32">
        <f t="shared" si="5"/>
        <v>0</v>
      </c>
      <c r="G30" s="32">
        <f t="shared" si="5"/>
        <v>511571</v>
      </c>
      <c r="H30" s="32">
        <f t="shared" si="5"/>
        <v>0</v>
      </c>
      <c r="I30" s="32">
        <f t="shared" si="5"/>
        <v>1525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5846781</v>
      </c>
      <c r="O30" s="45">
        <f t="shared" si="1"/>
        <v>134.30687064985185</v>
      </c>
      <c r="P30" s="10"/>
    </row>
    <row r="31" spans="1:16">
      <c r="A31" s="12"/>
      <c r="B31" s="25">
        <v>331.2</v>
      </c>
      <c r="C31" s="20" t="s">
        <v>31</v>
      </c>
      <c r="D31" s="47">
        <v>0</v>
      </c>
      <c r="E31" s="47">
        <v>81082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81082</v>
      </c>
      <c r="O31" s="46">
        <f t="shared" si="1"/>
        <v>1.8625410608044473</v>
      </c>
      <c r="P31" s="9"/>
    </row>
    <row r="32" spans="1:16">
      <c r="A32" s="12"/>
      <c r="B32" s="25">
        <v>331.49</v>
      </c>
      <c r="C32" s="20" t="s">
        <v>113</v>
      </c>
      <c r="D32" s="47">
        <v>0</v>
      </c>
      <c r="E32" s="47">
        <v>1863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1863</v>
      </c>
      <c r="O32" s="46">
        <f t="shared" si="1"/>
        <v>4.2795120942733099E-2</v>
      </c>
      <c r="P32" s="9"/>
    </row>
    <row r="33" spans="1:16">
      <c r="A33" s="12"/>
      <c r="B33" s="25">
        <v>334.2</v>
      </c>
      <c r="C33" s="20" t="s">
        <v>35</v>
      </c>
      <c r="D33" s="47">
        <v>0</v>
      </c>
      <c r="E33" s="47">
        <v>16075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16075</v>
      </c>
      <c r="O33" s="46">
        <f t="shared" si="1"/>
        <v>0.36926010153217098</v>
      </c>
      <c r="P33" s="9"/>
    </row>
    <row r="34" spans="1:16">
      <c r="A34" s="12"/>
      <c r="B34" s="25">
        <v>334.39</v>
      </c>
      <c r="C34" s="20" t="s">
        <v>38</v>
      </c>
      <c r="D34" s="47">
        <v>0</v>
      </c>
      <c r="E34" s="47">
        <v>97902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0" si="6">SUM(D34:M34)</f>
        <v>97902</v>
      </c>
      <c r="O34" s="46">
        <f t="shared" si="1"/>
        <v>2.2489146164978293</v>
      </c>
      <c r="P34" s="9"/>
    </row>
    <row r="35" spans="1:16">
      <c r="A35" s="12"/>
      <c r="B35" s="25">
        <v>334.7</v>
      </c>
      <c r="C35" s="20" t="s">
        <v>41</v>
      </c>
      <c r="D35" s="47">
        <v>0</v>
      </c>
      <c r="E35" s="47">
        <v>14456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14456</v>
      </c>
      <c r="O35" s="46">
        <f t="shared" si="1"/>
        <v>0.33206992396572715</v>
      </c>
      <c r="P35" s="9"/>
    </row>
    <row r="36" spans="1:16">
      <c r="A36" s="12"/>
      <c r="B36" s="25">
        <v>335.12</v>
      </c>
      <c r="C36" s="20" t="s">
        <v>137</v>
      </c>
      <c r="D36" s="47">
        <v>1570834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1570834</v>
      </c>
      <c r="O36" s="46">
        <f t="shared" si="1"/>
        <v>36.083752555532584</v>
      </c>
      <c r="P36" s="9"/>
    </row>
    <row r="37" spans="1:16">
      <c r="A37" s="12"/>
      <c r="B37" s="25">
        <v>335.14</v>
      </c>
      <c r="C37" s="20" t="s">
        <v>138</v>
      </c>
      <c r="D37" s="47">
        <v>351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351</v>
      </c>
      <c r="O37" s="46">
        <f t="shared" ref="O37:O68" si="7">(N37/O$80)</f>
        <v>8.0628488732685556E-3</v>
      </c>
      <c r="P37" s="9"/>
    </row>
    <row r="38" spans="1:16">
      <c r="A38" s="12"/>
      <c r="B38" s="25">
        <v>335.15</v>
      </c>
      <c r="C38" s="20" t="s">
        <v>139</v>
      </c>
      <c r="D38" s="47">
        <v>30453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30453</v>
      </c>
      <c r="O38" s="46">
        <f t="shared" si="7"/>
        <v>0.69953828130383844</v>
      </c>
      <c r="P38" s="9"/>
    </row>
    <row r="39" spans="1:16">
      <c r="A39" s="12"/>
      <c r="B39" s="25">
        <v>335.18</v>
      </c>
      <c r="C39" s="20" t="s">
        <v>140</v>
      </c>
      <c r="D39" s="47">
        <v>3189810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3189810</v>
      </c>
      <c r="O39" s="46">
        <f t="shared" si="7"/>
        <v>73.273378816070561</v>
      </c>
      <c r="P39" s="9"/>
    </row>
    <row r="40" spans="1:16">
      <c r="A40" s="12"/>
      <c r="B40" s="25">
        <v>335.49</v>
      </c>
      <c r="C40" s="20" t="s">
        <v>46</v>
      </c>
      <c r="D40" s="47">
        <v>20288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20288</v>
      </c>
      <c r="O40" s="46">
        <f t="shared" si="7"/>
        <v>0.46603725909080468</v>
      </c>
      <c r="P40" s="9"/>
    </row>
    <row r="41" spans="1:16">
      <c r="A41" s="12"/>
      <c r="B41" s="25">
        <v>337.3</v>
      </c>
      <c r="C41" s="20" t="s">
        <v>116</v>
      </c>
      <c r="D41" s="47">
        <v>0</v>
      </c>
      <c r="E41" s="47">
        <v>194472</v>
      </c>
      <c r="F41" s="47">
        <v>0</v>
      </c>
      <c r="G41" s="47">
        <v>6478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200950</v>
      </c>
      <c r="O41" s="46">
        <f t="shared" si="7"/>
        <v>4.6160384076447754</v>
      </c>
      <c r="P41" s="9"/>
    </row>
    <row r="42" spans="1:16">
      <c r="A42" s="12"/>
      <c r="B42" s="25">
        <v>337.6</v>
      </c>
      <c r="C42" s="20" t="s">
        <v>148</v>
      </c>
      <c r="D42" s="47">
        <v>0</v>
      </c>
      <c r="E42" s="47">
        <v>23174</v>
      </c>
      <c r="F42" s="47">
        <v>0</v>
      </c>
      <c r="G42" s="47">
        <v>505093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528267</v>
      </c>
      <c r="O42" s="46">
        <f t="shared" si="7"/>
        <v>12.134863207222107</v>
      </c>
      <c r="P42" s="9"/>
    </row>
    <row r="43" spans="1:16">
      <c r="A43" s="12"/>
      <c r="B43" s="25">
        <v>338</v>
      </c>
      <c r="C43" s="20" t="s">
        <v>51</v>
      </c>
      <c r="D43" s="47">
        <v>92383</v>
      </c>
      <c r="E43" s="47">
        <v>542</v>
      </c>
      <c r="F43" s="47">
        <v>0</v>
      </c>
      <c r="G43" s="47">
        <v>0</v>
      </c>
      <c r="H43" s="47">
        <v>0</v>
      </c>
      <c r="I43" s="47">
        <v>1525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94450</v>
      </c>
      <c r="O43" s="46">
        <f t="shared" si="7"/>
        <v>2.169618450370983</v>
      </c>
      <c r="P43" s="9"/>
    </row>
    <row r="44" spans="1:16" ht="15.6">
      <c r="A44" s="29" t="s">
        <v>57</v>
      </c>
      <c r="B44" s="30"/>
      <c r="C44" s="31"/>
      <c r="D44" s="32">
        <f t="shared" ref="D44:M44" si="8">SUM(D45:D57)</f>
        <v>1598563</v>
      </c>
      <c r="E44" s="32">
        <f t="shared" si="8"/>
        <v>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51062285</v>
      </c>
      <c r="J44" s="32">
        <f t="shared" si="8"/>
        <v>2106863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54767711</v>
      </c>
      <c r="O44" s="45">
        <f t="shared" si="7"/>
        <v>1258.0734385408771</v>
      </c>
      <c r="P44" s="10"/>
    </row>
    <row r="45" spans="1:16">
      <c r="A45" s="12"/>
      <c r="B45" s="25">
        <v>341.2</v>
      </c>
      <c r="C45" s="20" t="s">
        <v>149</v>
      </c>
      <c r="D45" s="47">
        <v>368452</v>
      </c>
      <c r="E45" s="47">
        <v>0</v>
      </c>
      <c r="F45" s="47">
        <v>0</v>
      </c>
      <c r="G45" s="47">
        <v>0</v>
      </c>
      <c r="H45" s="47">
        <v>0</v>
      </c>
      <c r="I45" s="47">
        <v>319700</v>
      </c>
      <c r="J45" s="47">
        <v>2063743</v>
      </c>
      <c r="K45" s="47">
        <v>0</v>
      </c>
      <c r="L45" s="47">
        <v>0</v>
      </c>
      <c r="M45" s="47">
        <v>0</v>
      </c>
      <c r="N45" s="47">
        <f t="shared" ref="N45:N57" si="9">SUM(D45:M45)</f>
        <v>2751895</v>
      </c>
      <c r="O45" s="46">
        <f t="shared" si="7"/>
        <v>63.213998575793077</v>
      </c>
      <c r="P45" s="9"/>
    </row>
    <row r="46" spans="1:16">
      <c r="A46" s="12"/>
      <c r="B46" s="25">
        <v>341.3</v>
      </c>
      <c r="C46" s="20" t="s">
        <v>150</v>
      </c>
      <c r="D46" s="47">
        <v>130601</v>
      </c>
      <c r="E46" s="47">
        <v>0</v>
      </c>
      <c r="F46" s="47">
        <v>0</v>
      </c>
      <c r="G46" s="47">
        <v>0</v>
      </c>
      <c r="H46" s="47">
        <v>0</v>
      </c>
      <c r="I46" s="47">
        <v>496875</v>
      </c>
      <c r="J46" s="47">
        <v>43120</v>
      </c>
      <c r="K46" s="47">
        <v>0</v>
      </c>
      <c r="L46" s="47">
        <v>0</v>
      </c>
      <c r="M46" s="47">
        <v>0</v>
      </c>
      <c r="N46" s="47">
        <f t="shared" si="9"/>
        <v>670596</v>
      </c>
      <c r="O46" s="46">
        <f t="shared" si="7"/>
        <v>15.404313968713391</v>
      </c>
      <c r="P46" s="9"/>
    </row>
    <row r="47" spans="1:16">
      <c r="A47" s="12"/>
      <c r="B47" s="25">
        <v>341.9</v>
      </c>
      <c r="C47" s="20" t="s">
        <v>141</v>
      </c>
      <c r="D47" s="47">
        <v>221766</v>
      </c>
      <c r="E47" s="47">
        <v>0</v>
      </c>
      <c r="F47" s="47">
        <v>0</v>
      </c>
      <c r="G47" s="47">
        <v>0</v>
      </c>
      <c r="H47" s="47">
        <v>0</v>
      </c>
      <c r="I47" s="47">
        <v>6025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227791</v>
      </c>
      <c r="O47" s="46">
        <f t="shared" si="7"/>
        <v>5.2326051501160036</v>
      </c>
      <c r="P47" s="9"/>
    </row>
    <row r="48" spans="1:16">
      <c r="A48" s="12"/>
      <c r="B48" s="25">
        <v>342.1</v>
      </c>
      <c r="C48" s="20" t="s">
        <v>62</v>
      </c>
      <c r="D48" s="47">
        <v>177010</v>
      </c>
      <c r="E48" s="47">
        <v>0</v>
      </c>
      <c r="F48" s="47">
        <v>0</v>
      </c>
      <c r="G48" s="47">
        <v>0</v>
      </c>
      <c r="H48" s="47">
        <v>0</v>
      </c>
      <c r="I48" s="47">
        <v>31225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208235</v>
      </c>
      <c r="O48" s="46">
        <f t="shared" si="7"/>
        <v>4.7833827211540667</v>
      </c>
      <c r="P48" s="9"/>
    </row>
    <row r="49" spans="1:16">
      <c r="A49" s="12"/>
      <c r="B49" s="25">
        <v>343.3</v>
      </c>
      <c r="C49" s="20" t="s">
        <v>64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32595890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32595890</v>
      </c>
      <c r="O49" s="46">
        <f t="shared" si="7"/>
        <v>748.76277766292242</v>
      </c>
      <c r="P49" s="9"/>
    </row>
    <row r="50" spans="1:16">
      <c r="A50" s="12"/>
      <c r="B50" s="25">
        <v>343.4</v>
      </c>
      <c r="C50" s="20" t="s">
        <v>65</v>
      </c>
      <c r="D50" s="47">
        <v>13436</v>
      </c>
      <c r="E50" s="47">
        <v>0</v>
      </c>
      <c r="F50" s="47">
        <v>0</v>
      </c>
      <c r="G50" s="47">
        <v>0</v>
      </c>
      <c r="H50" s="47">
        <v>0</v>
      </c>
      <c r="I50" s="47">
        <v>8938742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8952178</v>
      </c>
      <c r="O50" s="46">
        <f t="shared" si="7"/>
        <v>205.64119173959983</v>
      </c>
      <c r="P50" s="9"/>
    </row>
    <row r="51" spans="1:16">
      <c r="A51" s="12"/>
      <c r="B51" s="25">
        <v>343.5</v>
      </c>
      <c r="C51" s="20" t="s">
        <v>66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7035876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7035876</v>
      </c>
      <c r="O51" s="46">
        <f t="shared" si="7"/>
        <v>161.62166632210048</v>
      </c>
      <c r="P51" s="9"/>
    </row>
    <row r="52" spans="1:16">
      <c r="A52" s="12"/>
      <c r="B52" s="25">
        <v>343.9</v>
      </c>
      <c r="C52" s="20" t="s">
        <v>67</v>
      </c>
      <c r="D52" s="47">
        <v>27571</v>
      </c>
      <c r="E52" s="47">
        <v>0</v>
      </c>
      <c r="F52" s="47">
        <v>0</v>
      </c>
      <c r="G52" s="47">
        <v>0</v>
      </c>
      <c r="H52" s="47">
        <v>0</v>
      </c>
      <c r="I52" s="47">
        <v>1296677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1324248</v>
      </c>
      <c r="O52" s="46">
        <f t="shared" si="7"/>
        <v>30.41940596788643</v>
      </c>
      <c r="P52" s="9"/>
    </row>
    <row r="53" spans="1:16">
      <c r="A53" s="12"/>
      <c r="B53" s="25">
        <v>347.1</v>
      </c>
      <c r="C53" s="20" t="s">
        <v>151</v>
      </c>
      <c r="D53" s="47">
        <v>3183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3183</v>
      </c>
      <c r="O53" s="46">
        <f t="shared" si="7"/>
        <v>7.3116945765281507E-2</v>
      </c>
      <c r="P53" s="9"/>
    </row>
    <row r="54" spans="1:16">
      <c r="A54" s="12"/>
      <c r="B54" s="25">
        <v>347.2</v>
      </c>
      <c r="C54" s="20" t="s">
        <v>68</v>
      </c>
      <c r="D54" s="47">
        <v>553996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553996</v>
      </c>
      <c r="O54" s="46">
        <f t="shared" si="7"/>
        <v>12.725886109388281</v>
      </c>
      <c r="P54" s="9"/>
    </row>
    <row r="55" spans="1:16">
      <c r="A55" s="12"/>
      <c r="B55" s="25">
        <v>347.5</v>
      </c>
      <c r="C55" s="20" t="s">
        <v>152</v>
      </c>
      <c r="D55" s="47">
        <v>91120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91120</v>
      </c>
      <c r="O55" s="46">
        <f t="shared" si="7"/>
        <v>2.0931247559322812</v>
      </c>
      <c r="P55" s="9"/>
    </row>
    <row r="56" spans="1:16">
      <c r="A56" s="12"/>
      <c r="B56" s="25">
        <v>347.9</v>
      </c>
      <c r="C56" s="20" t="s">
        <v>153</v>
      </c>
      <c r="D56" s="47">
        <v>11428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11428</v>
      </c>
      <c r="O56" s="46">
        <f t="shared" si="7"/>
        <v>0.26251349550915398</v>
      </c>
      <c r="P56" s="9"/>
    </row>
    <row r="57" spans="1:16">
      <c r="A57" s="12"/>
      <c r="B57" s="25">
        <v>349</v>
      </c>
      <c r="C57" s="20" t="s">
        <v>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341275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341275</v>
      </c>
      <c r="O57" s="46">
        <f t="shared" si="7"/>
        <v>7.8394551259963707</v>
      </c>
      <c r="P57" s="9"/>
    </row>
    <row r="58" spans="1:16" ht="15.6">
      <c r="A58" s="29" t="s">
        <v>58</v>
      </c>
      <c r="B58" s="30"/>
      <c r="C58" s="31"/>
      <c r="D58" s="32">
        <f t="shared" ref="D58:M58" si="10">SUM(D59:D64)</f>
        <v>864522</v>
      </c>
      <c r="E58" s="32">
        <f t="shared" si="10"/>
        <v>1140661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185675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ref="N58:N66" si="11">SUM(D58:M58)</f>
        <v>2190858</v>
      </c>
      <c r="O58" s="45">
        <f t="shared" si="7"/>
        <v>50.326373096271794</v>
      </c>
      <c r="P58" s="10"/>
    </row>
    <row r="59" spans="1:16">
      <c r="A59" s="13"/>
      <c r="B59" s="39">
        <v>351.1</v>
      </c>
      <c r="C59" s="21" t="s">
        <v>71</v>
      </c>
      <c r="D59" s="47">
        <v>587234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587234</v>
      </c>
      <c r="O59" s="46">
        <f t="shared" si="7"/>
        <v>13.489398846851813</v>
      </c>
      <c r="P59" s="9"/>
    </row>
    <row r="60" spans="1:16">
      <c r="A60" s="13"/>
      <c r="B60" s="39">
        <v>352</v>
      </c>
      <c r="C60" s="21" t="s">
        <v>73</v>
      </c>
      <c r="D60" s="47">
        <v>24624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24624</v>
      </c>
      <c r="O60" s="46">
        <f t="shared" si="7"/>
        <v>0.56563985941699402</v>
      </c>
      <c r="P60" s="9"/>
    </row>
    <row r="61" spans="1:16">
      <c r="A61" s="13"/>
      <c r="B61" s="39">
        <v>354</v>
      </c>
      <c r="C61" s="21" t="s">
        <v>74</v>
      </c>
      <c r="D61" s="47">
        <v>252664</v>
      </c>
      <c r="E61" s="47">
        <v>0</v>
      </c>
      <c r="F61" s="47">
        <v>0</v>
      </c>
      <c r="G61" s="47">
        <v>0</v>
      </c>
      <c r="H61" s="47">
        <v>0</v>
      </c>
      <c r="I61" s="47">
        <v>185675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438339</v>
      </c>
      <c r="O61" s="46">
        <f t="shared" si="7"/>
        <v>10.069119977947764</v>
      </c>
      <c r="P61" s="9"/>
    </row>
    <row r="62" spans="1:16">
      <c r="A62" s="13"/>
      <c r="B62" s="39">
        <v>355</v>
      </c>
      <c r="C62" s="21" t="s">
        <v>117</v>
      </c>
      <c r="D62" s="47">
        <v>0</v>
      </c>
      <c r="E62" s="47">
        <v>969397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969397</v>
      </c>
      <c r="O62" s="46">
        <f t="shared" si="7"/>
        <v>22.268095467806031</v>
      </c>
      <c r="P62" s="9"/>
    </row>
    <row r="63" spans="1:16">
      <c r="A63" s="13"/>
      <c r="B63" s="39">
        <v>356</v>
      </c>
      <c r="C63" s="21" t="s">
        <v>118</v>
      </c>
      <c r="D63" s="47">
        <v>0</v>
      </c>
      <c r="E63" s="47">
        <v>132450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132450</v>
      </c>
      <c r="O63" s="46">
        <f t="shared" si="7"/>
        <v>3.0425194679898007</v>
      </c>
      <c r="P63" s="9"/>
    </row>
    <row r="64" spans="1:16">
      <c r="A64" s="13"/>
      <c r="B64" s="39">
        <v>359</v>
      </c>
      <c r="C64" s="21" t="s">
        <v>75</v>
      </c>
      <c r="D64" s="47">
        <v>0</v>
      </c>
      <c r="E64" s="47">
        <v>38814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38814</v>
      </c>
      <c r="O64" s="46">
        <f t="shared" si="7"/>
        <v>0.8915994762593894</v>
      </c>
      <c r="P64" s="9"/>
    </row>
    <row r="65" spans="1:119" ht="15.6">
      <c r="A65" s="29" t="s">
        <v>4</v>
      </c>
      <c r="B65" s="30"/>
      <c r="C65" s="31"/>
      <c r="D65" s="32">
        <f t="shared" ref="D65:M65" si="12">SUM(D66:D73)</f>
        <v>886132</v>
      </c>
      <c r="E65" s="32">
        <f t="shared" si="12"/>
        <v>52091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1283732</v>
      </c>
      <c r="J65" s="32">
        <f t="shared" si="12"/>
        <v>475</v>
      </c>
      <c r="K65" s="32">
        <f t="shared" si="12"/>
        <v>10496567</v>
      </c>
      <c r="L65" s="32">
        <f t="shared" si="12"/>
        <v>0</v>
      </c>
      <c r="M65" s="32">
        <f t="shared" si="12"/>
        <v>0</v>
      </c>
      <c r="N65" s="32">
        <f t="shared" si="11"/>
        <v>12718997</v>
      </c>
      <c r="O65" s="45">
        <f t="shared" si="7"/>
        <v>292.16909011554452</v>
      </c>
      <c r="P65" s="10"/>
    </row>
    <row r="66" spans="1:119">
      <c r="A66" s="12"/>
      <c r="B66" s="25">
        <v>361.1</v>
      </c>
      <c r="C66" s="20" t="s">
        <v>76</v>
      </c>
      <c r="D66" s="47">
        <v>208463</v>
      </c>
      <c r="E66" s="47">
        <v>26005</v>
      </c>
      <c r="F66" s="47">
        <v>0</v>
      </c>
      <c r="G66" s="47">
        <v>0</v>
      </c>
      <c r="H66" s="47">
        <v>0</v>
      </c>
      <c r="I66" s="47">
        <v>811554</v>
      </c>
      <c r="J66" s="47">
        <v>0</v>
      </c>
      <c r="K66" s="47">
        <v>1675070</v>
      </c>
      <c r="L66" s="47">
        <v>0</v>
      </c>
      <c r="M66" s="47">
        <v>0</v>
      </c>
      <c r="N66" s="47">
        <f t="shared" si="11"/>
        <v>2721092</v>
      </c>
      <c r="O66" s="46">
        <f t="shared" si="7"/>
        <v>62.506420416695377</v>
      </c>
      <c r="P66" s="9"/>
    </row>
    <row r="67" spans="1:119">
      <c r="A67" s="12"/>
      <c r="B67" s="25">
        <v>361.2</v>
      </c>
      <c r="C67" s="20" t="s">
        <v>154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1778013</v>
      </c>
      <c r="L67" s="47">
        <v>0</v>
      </c>
      <c r="M67" s="47">
        <v>0</v>
      </c>
      <c r="N67" s="47">
        <f t="shared" ref="N67:N73" si="13">SUM(D67:M67)</f>
        <v>1778013</v>
      </c>
      <c r="O67" s="46">
        <f t="shared" si="7"/>
        <v>40.842877816828612</v>
      </c>
      <c r="P67" s="9"/>
    </row>
    <row r="68" spans="1:119">
      <c r="A68" s="12"/>
      <c r="B68" s="25">
        <v>361.3</v>
      </c>
      <c r="C68" s="20" t="s">
        <v>107</v>
      </c>
      <c r="D68" s="47">
        <v>142228</v>
      </c>
      <c r="E68" s="47">
        <v>4695</v>
      </c>
      <c r="F68" s="47">
        <v>0</v>
      </c>
      <c r="G68" s="47">
        <v>0</v>
      </c>
      <c r="H68" s="47">
        <v>0</v>
      </c>
      <c r="I68" s="47">
        <v>390782</v>
      </c>
      <c r="J68" s="47">
        <v>0</v>
      </c>
      <c r="K68" s="47">
        <v>-5419397</v>
      </c>
      <c r="L68" s="47">
        <v>0</v>
      </c>
      <c r="M68" s="47">
        <v>0</v>
      </c>
      <c r="N68" s="47">
        <f t="shared" si="13"/>
        <v>-4881692</v>
      </c>
      <c r="O68" s="46">
        <f t="shared" si="7"/>
        <v>-112.13773459214849</v>
      </c>
      <c r="P68" s="9"/>
    </row>
    <row r="69" spans="1:119">
      <c r="A69" s="12"/>
      <c r="B69" s="25">
        <v>361.4</v>
      </c>
      <c r="C69" s="20" t="s">
        <v>155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-693782</v>
      </c>
      <c r="L69" s="47">
        <v>0</v>
      </c>
      <c r="M69" s="47">
        <v>0</v>
      </c>
      <c r="N69" s="47">
        <f t="shared" si="13"/>
        <v>-693782</v>
      </c>
      <c r="O69" s="46">
        <f t="shared" ref="O69:O78" si="14">(N69/O$80)</f>
        <v>-15.936921415937334</v>
      </c>
      <c r="P69" s="9"/>
    </row>
    <row r="70" spans="1:119">
      <c r="A70" s="12"/>
      <c r="B70" s="25">
        <v>362</v>
      </c>
      <c r="C70" s="20" t="s">
        <v>77</v>
      </c>
      <c r="D70" s="47">
        <v>210907</v>
      </c>
      <c r="E70" s="47">
        <v>0</v>
      </c>
      <c r="F70" s="47">
        <v>0</v>
      </c>
      <c r="G70" s="47">
        <v>0</v>
      </c>
      <c r="H70" s="47">
        <v>0</v>
      </c>
      <c r="I70" s="47">
        <v>32775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3"/>
        <v>243682</v>
      </c>
      <c r="O70" s="46">
        <f t="shared" si="14"/>
        <v>5.597638573036547</v>
      </c>
      <c r="P70" s="9"/>
    </row>
    <row r="71" spans="1:119">
      <c r="A71" s="12"/>
      <c r="B71" s="25">
        <v>364</v>
      </c>
      <c r="C71" s="20" t="s">
        <v>142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152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3"/>
        <v>152</v>
      </c>
      <c r="O71" s="46">
        <f t="shared" si="14"/>
        <v>3.4916040704752716E-3</v>
      </c>
      <c r="P71" s="9"/>
    </row>
    <row r="72" spans="1:119">
      <c r="A72" s="12"/>
      <c r="B72" s="25">
        <v>368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13142597</v>
      </c>
      <c r="L72" s="47">
        <v>0</v>
      </c>
      <c r="M72" s="47">
        <v>0</v>
      </c>
      <c r="N72" s="47">
        <f t="shared" si="13"/>
        <v>13142597</v>
      </c>
      <c r="O72" s="46">
        <f t="shared" si="14"/>
        <v>301.89963935405325</v>
      </c>
      <c r="P72" s="9"/>
    </row>
    <row r="73" spans="1:119">
      <c r="A73" s="12"/>
      <c r="B73" s="25">
        <v>369.9</v>
      </c>
      <c r="C73" s="20" t="s">
        <v>81</v>
      </c>
      <c r="D73" s="47">
        <v>324534</v>
      </c>
      <c r="E73" s="47">
        <v>21391</v>
      </c>
      <c r="F73" s="47">
        <v>0</v>
      </c>
      <c r="G73" s="47">
        <v>0</v>
      </c>
      <c r="H73" s="47">
        <v>0</v>
      </c>
      <c r="I73" s="47">
        <v>48469</v>
      </c>
      <c r="J73" s="47">
        <v>475</v>
      </c>
      <c r="K73" s="47">
        <v>14066</v>
      </c>
      <c r="L73" s="47">
        <v>0</v>
      </c>
      <c r="M73" s="47">
        <v>0</v>
      </c>
      <c r="N73" s="47">
        <f t="shared" si="13"/>
        <v>408935</v>
      </c>
      <c r="O73" s="46">
        <f t="shared" si="14"/>
        <v>9.3936783589460866</v>
      </c>
      <c r="P73" s="9"/>
    </row>
    <row r="74" spans="1:119" ht="15.6">
      <c r="A74" s="29" t="s">
        <v>59</v>
      </c>
      <c r="B74" s="30"/>
      <c r="C74" s="31"/>
      <c r="D74" s="32">
        <f t="shared" ref="D74:M74" si="15">SUM(D75:D77)</f>
        <v>7804413</v>
      </c>
      <c r="E74" s="32">
        <f t="shared" si="15"/>
        <v>504403</v>
      </c>
      <c r="F74" s="32">
        <f t="shared" si="15"/>
        <v>743261</v>
      </c>
      <c r="G74" s="32">
        <f t="shared" si="15"/>
        <v>300000</v>
      </c>
      <c r="H74" s="32">
        <f t="shared" si="15"/>
        <v>0</v>
      </c>
      <c r="I74" s="32">
        <f t="shared" si="15"/>
        <v>1117125</v>
      </c>
      <c r="J74" s="32">
        <f t="shared" si="15"/>
        <v>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10469202</v>
      </c>
      <c r="O74" s="45">
        <f t="shared" si="14"/>
        <v>240.48887051202536</v>
      </c>
      <c r="P74" s="9"/>
    </row>
    <row r="75" spans="1:119">
      <c r="A75" s="12"/>
      <c r="B75" s="25">
        <v>381</v>
      </c>
      <c r="C75" s="20" t="s">
        <v>82</v>
      </c>
      <c r="D75" s="47">
        <v>7804413</v>
      </c>
      <c r="E75" s="47">
        <v>504403</v>
      </c>
      <c r="F75" s="47">
        <v>623519</v>
      </c>
      <c r="G75" s="47">
        <v>300000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9232335</v>
      </c>
      <c r="O75" s="46">
        <f t="shared" si="14"/>
        <v>212.07670043415339</v>
      </c>
      <c r="P75" s="9"/>
    </row>
    <row r="76" spans="1:119">
      <c r="A76" s="12"/>
      <c r="B76" s="25">
        <v>385</v>
      </c>
      <c r="C76" s="20" t="s">
        <v>109</v>
      </c>
      <c r="D76" s="47">
        <v>0</v>
      </c>
      <c r="E76" s="47">
        <v>0</v>
      </c>
      <c r="F76" s="47">
        <v>119742</v>
      </c>
      <c r="G76" s="47">
        <v>0</v>
      </c>
      <c r="H76" s="47">
        <v>0</v>
      </c>
      <c r="I76" s="47">
        <v>1064629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1184371</v>
      </c>
      <c r="O76" s="46">
        <f t="shared" si="14"/>
        <v>27.206280293110972</v>
      </c>
      <c r="P76" s="9"/>
    </row>
    <row r="77" spans="1:119" ht="15.6" thickBot="1">
      <c r="A77" s="12"/>
      <c r="B77" s="25">
        <v>389.7</v>
      </c>
      <c r="C77" s="20" t="s">
        <v>156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52496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52496</v>
      </c>
      <c r="O77" s="46">
        <f t="shared" si="14"/>
        <v>1.205889784760986</v>
      </c>
      <c r="P77" s="9"/>
    </row>
    <row r="78" spans="1:119" ht="16.2" thickBot="1">
      <c r="A78" s="14" t="s">
        <v>69</v>
      </c>
      <c r="B78" s="23"/>
      <c r="C78" s="22"/>
      <c r="D78" s="15">
        <f t="shared" ref="D78:M78" si="16">SUM(D5,D19,D30,D44,D58,D65,D74)</f>
        <v>45254182</v>
      </c>
      <c r="E78" s="15">
        <f t="shared" si="16"/>
        <v>3786295</v>
      </c>
      <c r="F78" s="15">
        <f t="shared" si="16"/>
        <v>2577571</v>
      </c>
      <c r="G78" s="15">
        <f t="shared" si="16"/>
        <v>811571</v>
      </c>
      <c r="H78" s="15">
        <f t="shared" si="16"/>
        <v>0</v>
      </c>
      <c r="I78" s="15">
        <f t="shared" si="16"/>
        <v>60150794</v>
      </c>
      <c r="J78" s="15">
        <f t="shared" si="16"/>
        <v>2107338</v>
      </c>
      <c r="K78" s="15">
        <f t="shared" si="16"/>
        <v>10496567</v>
      </c>
      <c r="L78" s="15">
        <f t="shared" si="16"/>
        <v>0</v>
      </c>
      <c r="M78" s="15">
        <f t="shared" si="16"/>
        <v>0</v>
      </c>
      <c r="N78" s="15">
        <f>SUM(D78:M78)</f>
        <v>125184318</v>
      </c>
      <c r="O78" s="38">
        <f t="shared" si="14"/>
        <v>2875.6189097925712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157</v>
      </c>
      <c r="M80" s="118"/>
      <c r="N80" s="118"/>
      <c r="O80" s="43">
        <v>43533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103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2025-03-11T12:59:40Z</cp:lastPrinted>
  <dcterms:created xsi:type="dcterms:W3CDTF">2000-08-31T21:26:31Z</dcterms:created>
  <dcterms:modified xsi:type="dcterms:W3CDTF">2025-03-11T12:59:45Z</dcterms:modified>
</cp:coreProperties>
</file>