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'2007'!$A$1:$O$37</definedName>
    <definedName name="_xlnm.Print_Area" localSheetId="15">'2008'!$A$1:$O$35</definedName>
    <definedName name="_xlnm.Print_Area" localSheetId="14">'2009'!$A$1:$O$35</definedName>
    <definedName name="_xlnm.Print_Area" localSheetId="13">'2010'!$A$1:$O$36</definedName>
    <definedName name="_xlnm.Print_Area" localSheetId="12">'2011'!$A$1:$O$36</definedName>
    <definedName name="_xlnm.Print_Area" localSheetId="11">'2012'!$A$1:$O$36</definedName>
    <definedName name="_xlnm.Print_Area" localSheetId="10">'2013'!$A$1:$O$36</definedName>
    <definedName name="_xlnm.Print_Area" localSheetId="9">'2014'!$A$1:$O$36</definedName>
    <definedName name="_xlnm.Print_Area" localSheetId="8">'2015'!$A$1:$O$36</definedName>
    <definedName name="_xlnm.Print_Area" localSheetId="7">'2016'!$A$1:$O$37</definedName>
    <definedName name="_xlnm.Print_Area" localSheetId="6">'2017'!$A$1:$O$37</definedName>
    <definedName name="_xlnm.Print_Area" localSheetId="5">'2018'!$A$1:$O$37</definedName>
    <definedName name="_xlnm.Print_Area" localSheetId="4">'2019'!$A$1:$O$37</definedName>
    <definedName name="_xlnm.Print_Area" localSheetId="3">'2020'!$A$1:$O$36</definedName>
    <definedName name="_xlnm.Print_Area" localSheetId="2">'2021'!$A$1:$P$36</definedName>
    <definedName name="_xlnm.Print_Area" localSheetId="1">'2022'!$A$1:$P$35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 l="1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5" i="49" l="1"/>
  <c r="P25" i="49" s="1"/>
  <c r="O29" i="49"/>
  <c r="P29" i="49" s="1"/>
  <c r="O27" i="49"/>
  <c r="P27" i="49" s="1"/>
  <c r="O22" i="49"/>
  <c r="P22" i="49" s="1"/>
  <c r="O11" i="49"/>
  <c r="P11" i="49" s="1"/>
  <c r="O15" i="49"/>
  <c r="P15" i="49" s="1"/>
  <c r="O5" i="49"/>
  <c r="P5" i="49" s="1"/>
  <c r="E31" i="48"/>
  <c r="F31" i="48"/>
  <c r="G31" i="48"/>
  <c r="H31" i="48"/>
  <c r="I31" i="48"/>
  <c r="J31" i="48"/>
  <c r="K31" i="48"/>
  <c r="L31" i="48"/>
  <c r="M31" i="48"/>
  <c r="N31" i="48"/>
  <c r="D31" i="48"/>
  <c r="O31" i="49" l="1"/>
  <c r="P31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9" i="48" l="1"/>
  <c r="P29" i="48" s="1"/>
  <c r="O27" i="48"/>
  <c r="P27" i="48" s="1"/>
  <c r="O25" i="48"/>
  <c r="P25" i="48" s="1"/>
  <c r="O22" i="48"/>
  <c r="P22" i="48" s="1"/>
  <c r="O11" i="48"/>
  <c r="P11" i="48" s="1"/>
  <c r="O15" i="48"/>
  <c r="P15" i="48" s="1"/>
  <c r="O5" i="48"/>
  <c r="P5" i="48" s="1"/>
  <c r="D32" i="47"/>
  <c r="O31" i="47"/>
  <c r="P31" i="47"/>
  <c r="N30" i="47"/>
  <c r="M30" i="47"/>
  <c r="L30" i="47"/>
  <c r="K30" i="47"/>
  <c r="J30" i="47"/>
  <c r="I30" i="47"/>
  <c r="H30" i="47"/>
  <c r="G30" i="47"/>
  <c r="F30" i="47"/>
  <c r="E30" i="47"/>
  <c r="O30" i="47" s="1"/>
  <c r="P30" i="47" s="1"/>
  <c r="D30" i="47"/>
  <c r="O29" i="47"/>
  <c r="P29" i="47"/>
  <c r="N28" i="47"/>
  <c r="M28" i="47"/>
  <c r="L28" i="47"/>
  <c r="K28" i="47"/>
  <c r="J28" i="47"/>
  <c r="I28" i="47"/>
  <c r="H28" i="47"/>
  <c r="G28" i="47"/>
  <c r="F28" i="47"/>
  <c r="O28" i="47" s="1"/>
  <c r="P28" i="47" s="1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O26" i="47" s="1"/>
  <c r="P26" i="47" s="1"/>
  <c r="F26" i="47"/>
  <c r="E26" i="47"/>
  <c r="D26" i="47"/>
  <c r="O25" i="47"/>
  <c r="P25" i="47" s="1"/>
  <c r="O24" i="47"/>
  <c r="P24" i="47"/>
  <c r="N23" i="47"/>
  <c r="M23" i="47"/>
  <c r="L23" i="47"/>
  <c r="K23" i="47"/>
  <c r="J23" i="47"/>
  <c r="O23" i="47" s="1"/>
  <c r="P23" i="47" s="1"/>
  <c r="I23" i="47"/>
  <c r="H23" i="47"/>
  <c r="G23" i="47"/>
  <c r="F23" i="47"/>
  <c r="E23" i="47"/>
  <c r="D23" i="47"/>
  <c r="O22" i="47"/>
  <c r="P22" i="47"/>
  <c r="O21" i="47"/>
  <c r="P21" i="47" s="1"/>
  <c r="O20" i="47"/>
  <c r="P20" i="47"/>
  <c r="O19" i="47"/>
  <c r="P19" i="47"/>
  <c r="O18" i="47"/>
  <c r="P18" i="47" s="1"/>
  <c r="O17" i="47"/>
  <c r="P17" i="47" s="1"/>
  <c r="N16" i="47"/>
  <c r="M16" i="47"/>
  <c r="L16" i="47"/>
  <c r="L32" i="47" s="1"/>
  <c r="K16" i="47"/>
  <c r="J16" i="47"/>
  <c r="I16" i="47"/>
  <c r="O16" i="47" s="1"/>
  <c r="P16" i="47" s="1"/>
  <c r="H16" i="47"/>
  <c r="G16" i="47"/>
  <c r="F16" i="47"/>
  <c r="F32" i="47" s="1"/>
  <c r="E16" i="47"/>
  <c r="D16" i="47"/>
  <c r="O15" i="47"/>
  <c r="P15" i="47"/>
  <c r="O14" i="47"/>
  <c r="P14" i="47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/>
  <c r="O9" i="47"/>
  <c r="P9" i="47" s="1"/>
  <c r="O8" i="47"/>
  <c r="P8" i="47" s="1"/>
  <c r="O7" i="47"/>
  <c r="P7" i="47"/>
  <c r="O6" i="47"/>
  <c r="P6" i="47" s="1"/>
  <c r="N5" i="47"/>
  <c r="N32" i="47" s="1"/>
  <c r="M5" i="47"/>
  <c r="O5" i="47" s="1"/>
  <c r="P5" i="47" s="1"/>
  <c r="L5" i="47"/>
  <c r="K5" i="47"/>
  <c r="K32" i="47" s="1"/>
  <c r="J5" i="47"/>
  <c r="J32" i="47" s="1"/>
  <c r="I5" i="47"/>
  <c r="I32" i="47" s="1"/>
  <c r="H5" i="47"/>
  <c r="H32" i="47" s="1"/>
  <c r="G5" i="47"/>
  <c r="G32" i="47" s="1"/>
  <c r="F5" i="47"/>
  <c r="E5" i="47"/>
  <c r="E32" i="47" s="1"/>
  <c r="D5" i="47"/>
  <c r="G32" i="46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M28" i="46"/>
  <c r="L28" i="46"/>
  <c r="K28" i="46"/>
  <c r="N28" i="46" s="1"/>
  <c r="O28" i="46" s="1"/>
  <c r="J28" i="46"/>
  <c r="I28" i="46"/>
  <c r="H28" i="46"/>
  <c r="G28" i="46"/>
  <c r="F28" i="46"/>
  <c r="E28" i="46"/>
  <c r="D28" i="46"/>
  <c r="N27" i="46"/>
  <c r="O27" i="46"/>
  <c r="M26" i="46"/>
  <c r="L26" i="46"/>
  <c r="K26" i="46"/>
  <c r="N26" i="46" s="1"/>
  <c r="O26" i="46" s="1"/>
  <c r="J26" i="46"/>
  <c r="I26" i="46"/>
  <c r="H26" i="46"/>
  <c r="G26" i="46"/>
  <c r="F26" i="46"/>
  <c r="E26" i="46"/>
  <c r="D26" i="46"/>
  <c r="N25" i="46"/>
  <c r="O25" i="46"/>
  <c r="N24" i="46"/>
  <c r="O24" i="46"/>
  <c r="M23" i="46"/>
  <c r="N23" i="46" s="1"/>
  <c r="O23" i="46" s="1"/>
  <c r="L23" i="46"/>
  <c r="K23" i="46"/>
  <c r="J23" i="46"/>
  <c r="I23" i="46"/>
  <c r="H23" i="46"/>
  <c r="G23" i="46"/>
  <c r="F23" i="46"/>
  <c r="E23" i="46"/>
  <c r="D23" i="46"/>
  <c r="N22" i="46"/>
  <c r="O22" i="46"/>
  <c r="N21" i="46"/>
  <c r="O21" i="46" s="1"/>
  <c r="N20" i="46"/>
  <c r="O20" i="46"/>
  <c r="N19" i="46"/>
  <c r="O19" i="46" s="1"/>
  <c r="N18" i="46"/>
  <c r="O18" i="46" s="1"/>
  <c r="N17" i="46"/>
  <c r="O17" i="46"/>
  <c r="M16" i="46"/>
  <c r="L16" i="46"/>
  <c r="K16" i="46"/>
  <c r="N16" i="46" s="1"/>
  <c r="O16" i="46" s="1"/>
  <c r="J16" i="46"/>
  <c r="I16" i="46"/>
  <c r="I32" i="46" s="1"/>
  <c r="H16" i="46"/>
  <c r="H32" i="46" s="1"/>
  <c r="G16" i="46"/>
  <c r="F16" i="46"/>
  <c r="E16" i="46"/>
  <c r="D16" i="46"/>
  <c r="N15" i="46"/>
  <c r="O15" i="46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F32" i="46" s="1"/>
  <c r="E12" i="46"/>
  <c r="D12" i="46"/>
  <c r="N11" i="46"/>
  <c r="O11" i="46" s="1"/>
  <c r="N10" i="46"/>
  <c r="O10" i="46"/>
  <c r="N9" i="46"/>
  <c r="O9" i="46" s="1"/>
  <c r="N8" i="46"/>
  <c r="O8" i="46" s="1"/>
  <c r="N7" i="46"/>
  <c r="O7" i="46"/>
  <c r="N6" i="46"/>
  <c r="O6" i="46"/>
  <c r="M5" i="46"/>
  <c r="M32" i="46" s="1"/>
  <c r="L5" i="46"/>
  <c r="L32" i="46" s="1"/>
  <c r="K5" i="46"/>
  <c r="K32" i="46" s="1"/>
  <c r="J5" i="46"/>
  <c r="J32" i="46" s="1"/>
  <c r="I5" i="46"/>
  <c r="H5" i="46"/>
  <c r="G5" i="46"/>
  <c r="F5" i="46"/>
  <c r="E5" i="46"/>
  <c r="E32" i="46" s="1"/>
  <c r="D5" i="46"/>
  <c r="D32" i="46" s="1"/>
  <c r="G33" i="45"/>
  <c r="N32" i="45"/>
  <c r="O32" i="45"/>
  <c r="M31" i="45"/>
  <c r="L31" i="45"/>
  <c r="K31" i="45"/>
  <c r="N31" i="45" s="1"/>
  <c r="O31" i="45" s="1"/>
  <c r="J31" i="45"/>
  <c r="I31" i="45"/>
  <c r="H31" i="45"/>
  <c r="G31" i="45"/>
  <c r="F31" i="45"/>
  <c r="E31" i="45"/>
  <c r="D31" i="45"/>
  <c r="N30" i="45"/>
  <c r="O30" i="45"/>
  <c r="M29" i="45"/>
  <c r="L29" i="45"/>
  <c r="K29" i="45"/>
  <c r="N29" i="45" s="1"/>
  <c r="O29" i="45" s="1"/>
  <c r="J29" i="45"/>
  <c r="I29" i="45"/>
  <c r="H29" i="45"/>
  <c r="G29" i="45"/>
  <c r="F29" i="45"/>
  <c r="E29" i="45"/>
  <c r="D29" i="45"/>
  <c r="N28" i="45"/>
  <c r="O28" i="45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/>
  <c r="N19" i="45"/>
  <c r="O19" i="45" s="1"/>
  <c r="N18" i="45"/>
  <c r="O18" i="45"/>
  <c r="N17" i="45"/>
  <c r="O17" i="45"/>
  <c r="M16" i="45"/>
  <c r="N16" i="45" s="1"/>
  <c r="O16" i="45" s="1"/>
  <c r="L16" i="45"/>
  <c r="K16" i="45"/>
  <c r="J16" i="45"/>
  <c r="J33" i="45" s="1"/>
  <c r="I16" i="45"/>
  <c r="H16" i="45"/>
  <c r="G16" i="45"/>
  <c r="F16" i="45"/>
  <c r="E16" i="45"/>
  <c r="D16" i="45"/>
  <c r="N15" i="45"/>
  <c r="O15" i="45"/>
  <c r="N14" i="45"/>
  <c r="O14" i="45" s="1"/>
  <c r="N13" i="45"/>
  <c r="O13" i="45"/>
  <c r="M12" i="45"/>
  <c r="L12" i="45"/>
  <c r="K12" i="45"/>
  <c r="J12" i="45"/>
  <c r="I12" i="45"/>
  <c r="I33" i="45" s="1"/>
  <c r="H12" i="45"/>
  <c r="G12" i="45"/>
  <c r="F12" i="45"/>
  <c r="E12" i="45"/>
  <c r="N12" i="45" s="1"/>
  <c r="O12" i="45" s="1"/>
  <c r="D12" i="45"/>
  <c r="N11" i="45"/>
  <c r="O11" i="45"/>
  <c r="N10" i="45"/>
  <c r="O10" i="45"/>
  <c r="N9" i="45"/>
  <c r="O9" i="45" s="1"/>
  <c r="N8" i="45"/>
  <c r="O8" i="45"/>
  <c r="N7" i="45"/>
  <c r="O7" i="45"/>
  <c r="N6" i="45"/>
  <c r="O6" i="45" s="1"/>
  <c r="M5" i="45"/>
  <c r="M33" i="45" s="1"/>
  <c r="L5" i="45"/>
  <c r="L33" i="45" s="1"/>
  <c r="K5" i="45"/>
  <c r="K33" i="45" s="1"/>
  <c r="J5" i="45"/>
  <c r="I5" i="45"/>
  <c r="H5" i="45"/>
  <c r="H33" i="45" s="1"/>
  <c r="G5" i="45"/>
  <c r="F5" i="45"/>
  <c r="F33" i="45" s="1"/>
  <c r="E5" i="45"/>
  <c r="E33" i="45" s="1"/>
  <c r="D5" i="45"/>
  <c r="D33" i="45" s="1"/>
  <c r="N32" i="44"/>
  <c r="O32" i="44"/>
  <c r="M31" i="44"/>
  <c r="N31" i="44" s="1"/>
  <c r="O31" i="44" s="1"/>
  <c r="L31" i="44"/>
  <c r="K31" i="44"/>
  <c r="J31" i="44"/>
  <c r="I31" i="44"/>
  <c r="H31" i="44"/>
  <c r="G31" i="44"/>
  <c r="F31" i="44"/>
  <c r="E31" i="44"/>
  <c r="D31" i="44"/>
  <c r="N30" i="44"/>
  <c r="O30" i="44"/>
  <c r="M29" i="44"/>
  <c r="N29" i="44" s="1"/>
  <c r="O29" i="44" s="1"/>
  <c r="L29" i="44"/>
  <c r="K29" i="44"/>
  <c r="J29" i="44"/>
  <c r="I29" i="44"/>
  <c r="H29" i="44"/>
  <c r="G29" i="44"/>
  <c r="F29" i="44"/>
  <c r="E29" i="44"/>
  <c r="D29" i="44"/>
  <c r="D33" i="44" s="1"/>
  <c r="N28" i="44"/>
  <c r="O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/>
  <c r="M23" i="44"/>
  <c r="L23" i="44"/>
  <c r="K23" i="44"/>
  <c r="J23" i="44"/>
  <c r="I23" i="44"/>
  <c r="H23" i="44"/>
  <c r="G23" i="44"/>
  <c r="F23" i="44"/>
  <c r="E23" i="44"/>
  <c r="N23" i="44" s="1"/>
  <c r="O23" i="44" s="1"/>
  <c r="D23" i="44"/>
  <c r="N22" i="44"/>
  <c r="O22" i="44"/>
  <c r="N21" i="44"/>
  <c r="O21" i="44"/>
  <c r="N20" i="44"/>
  <c r="O20" i="44" s="1"/>
  <c r="N19" i="44"/>
  <c r="O19" i="44"/>
  <c r="N18" i="44"/>
  <c r="O18" i="44"/>
  <c r="N17" i="44"/>
  <c r="O17" i="44" s="1"/>
  <c r="M16" i="44"/>
  <c r="M33" i="44" s="1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G33" i="44" s="1"/>
  <c r="F12" i="44"/>
  <c r="E12" i="44"/>
  <c r="D12" i="44"/>
  <c r="N11" i="44"/>
  <c r="O11" i="44" s="1"/>
  <c r="N10" i="44"/>
  <c r="O10" i="44" s="1"/>
  <c r="N9" i="44"/>
  <c r="O9" i="44"/>
  <c r="N8" i="44"/>
  <c r="O8" i="44"/>
  <c r="N7" i="44"/>
  <c r="O7" i="44" s="1"/>
  <c r="N6" i="44"/>
  <c r="O6" i="44"/>
  <c r="M5" i="44"/>
  <c r="L5" i="44"/>
  <c r="L33" i="44" s="1"/>
  <c r="K5" i="44"/>
  <c r="K33" i="44" s="1"/>
  <c r="J5" i="44"/>
  <c r="J33" i="44" s="1"/>
  <c r="I5" i="44"/>
  <c r="I33" i="44" s="1"/>
  <c r="H5" i="44"/>
  <c r="H33" i="44" s="1"/>
  <c r="G5" i="44"/>
  <c r="F5" i="44"/>
  <c r="F33" i="44" s="1"/>
  <c r="E5" i="44"/>
  <c r="N5" i="44" s="1"/>
  <c r="O5" i="44" s="1"/>
  <c r="D5" i="44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N26" i="43" s="1"/>
  <c r="O26" i="43" s="1"/>
  <c r="D26" i="43"/>
  <c r="N25" i="43"/>
  <c r="O25" i="43"/>
  <c r="N24" i="43"/>
  <c r="O24" i="43" s="1"/>
  <c r="M23" i="43"/>
  <c r="L23" i="43"/>
  <c r="K23" i="43"/>
  <c r="J23" i="43"/>
  <c r="I23" i="43"/>
  <c r="H23" i="43"/>
  <c r="G23" i="43"/>
  <c r="N23" i="43" s="1"/>
  <c r="O23" i="43" s="1"/>
  <c r="F23" i="43"/>
  <c r="E23" i="43"/>
  <c r="D23" i="43"/>
  <c r="N22" i="43"/>
  <c r="O22" i="43" s="1"/>
  <c r="N21" i="43"/>
  <c r="O21" i="43" s="1"/>
  <c r="N20" i="43"/>
  <c r="O20" i="43"/>
  <c r="N19" i="43"/>
  <c r="O19" i="43" s="1"/>
  <c r="N18" i="43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N16" i="43" s="1"/>
  <c r="O16" i="43" s="1"/>
  <c r="D16" i="43"/>
  <c r="N15" i="43"/>
  <c r="O15" i="43"/>
  <c r="N14" i="43"/>
  <c r="O14" i="43" s="1"/>
  <c r="N13" i="43"/>
  <c r="O13" i="43" s="1"/>
  <c r="M12" i="43"/>
  <c r="L12" i="43"/>
  <c r="L33" i="43" s="1"/>
  <c r="K12" i="43"/>
  <c r="J12" i="43"/>
  <c r="I12" i="43"/>
  <c r="N12" i="43" s="1"/>
  <c r="O12" i="43" s="1"/>
  <c r="H12" i="43"/>
  <c r="G12" i="43"/>
  <c r="F12" i="43"/>
  <c r="F33" i="43" s="1"/>
  <c r="E12" i="43"/>
  <c r="D12" i="43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M33" i="43" s="1"/>
  <c r="L5" i="43"/>
  <c r="K5" i="43"/>
  <c r="K33" i="43" s="1"/>
  <c r="J5" i="43"/>
  <c r="J33" i="43" s="1"/>
  <c r="I5" i="43"/>
  <c r="I33" i="43" s="1"/>
  <c r="H5" i="43"/>
  <c r="H33" i="43" s="1"/>
  <c r="G5" i="43"/>
  <c r="G33" i="43" s="1"/>
  <c r="F5" i="43"/>
  <c r="E5" i="43"/>
  <c r="E33" i="43" s="1"/>
  <c r="D5" i="43"/>
  <c r="D33" i="43" s="1"/>
  <c r="M33" i="42"/>
  <c r="N32" i="42"/>
  <c r="O32" i="42"/>
  <c r="M31" i="42"/>
  <c r="L31" i="42"/>
  <c r="K31" i="42"/>
  <c r="J31" i="42"/>
  <c r="I31" i="42"/>
  <c r="H31" i="42"/>
  <c r="G31" i="42"/>
  <c r="F31" i="42"/>
  <c r="E31" i="42"/>
  <c r="N31" i="42" s="1"/>
  <c r="O31" i="42" s="1"/>
  <c r="D31" i="42"/>
  <c r="N30" i="42"/>
  <c r="O30" i="42"/>
  <c r="M29" i="42"/>
  <c r="L29" i="42"/>
  <c r="K29" i="42"/>
  <c r="J29" i="42"/>
  <c r="I29" i="42"/>
  <c r="H29" i="42"/>
  <c r="G29" i="42"/>
  <c r="F29" i="42"/>
  <c r="E29" i="42"/>
  <c r="N29" i="42" s="1"/>
  <c r="O29" i="42" s="1"/>
  <c r="D29" i="42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M23" i="42"/>
  <c r="L23" i="42"/>
  <c r="K23" i="42"/>
  <c r="J23" i="42"/>
  <c r="I23" i="42"/>
  <c r="N23" i="42" s="1"/>
  <c r="O23" i="42" s="1"/>
  <c r="H23" i="42"/>
  <c r="G23" i="42"/>
  <c r="F23" i="42"/>
  <c r="E23" i="42"/>
  <c r="D23" i="42"/>
  <c r="N22" i="42"/>
  <c r="O22" i="42" s="1"/>
  <c r="N21" i="42"/>
  <c r="O21" i="42"/>
  <c r="N20" i="42"/>
  <c r="O20" i="42" s="1"/>
  <c r="N19" i="42"/>
  <c r="O19" i="42" s="1"/>
  <c r="N18" i="42"/>
  <c r="O18" i="42"/>
  <c r="N17" i="42"/>
  <c r="O17" i="42" s="1"/>
  <c r="M16" i="42"/>
  <c r="L16" i="42"/>
  <c r="K16" i="42"/>
  <c r="J16" i="42"/>
  <c r="J33" i="42" s="1"/>
  <c r="I16" i="42"/>
  <c r="H16" i="42"/>
  <c r="G16" i="42"/>
  <c r="N16" i="42" s="1"/>
  <c r="O16" i="42" s="1"/>
  <c r="F16" i="42"/>
  <c r="E16" i="42"/>
  <c r="D16" i="42"/>
  <c r="N15" i="42"/>
  <c r="O15" i="42" s="1"/>
  <c r="N14" i="42"/>
  <c r="O14" i="42" s="1"/>
  <c r="N13" i="42"/>
  <c r="O13" i="42"/>
  <c r="M12" i="42"/>
  <c r="L12" i="42"/>
  <c r="K12" i="42"/>
  <c r="N12" i="42" s="1"/>
  <c r="O12" i="42" s="1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L33" i="42" s="1"/>
  <c r="K5" i="42"/>
  <c r="K33" i="42" s="1"/>
  <c r="J5" i="42"/>
  <c r="I5" i="42"/>
  <c r="N5" i="42" s="1"/>
  <c r="O5" i="42" s="1"/>
  <c r="H5" i="42"/>
  <c r="H33" i="42" s="1"/>
  <c r="G5" i="42"/>
  <c r="G33" i="42" s="1"/>
  <c r="F5" i="42"/>
  <c r="F33" i="42" s="1"/>
  <c r="E5" i="42"/>
  <c r="E33" i="42" s="1"/>
  <c r="D5" i="42"/>
  <c r="D33" i="42" s="1"/>
  <c r="H32" i="41"/>
  <c r="N31" i="41"/>
  <c r="O31" i="41" s="1"/>
  <c r="M30" i="41"/>
  <c r="L30" i="41"/>
  <c r="K30" i="41"/>
  <c r="J30" i="41"/>
  <c r="I30" i="41"/>
  <c r="H30" i="41"/>
  <c r="G30" i="41"/>
  <c r="N30" i="41" s="1"/>
  <c r="O30" i="41" s="1"/>
  <c r="F30" i="41"/>
  <c r="E30" i="41"/>
  <c r="D30" i="41"/>
  <c r="N29" i="41"/>
  <c r="O29" i="41" s="1"/>
  <c r="M28" i="41"/>
  <c r="L28" i="41"/>
  <c r="K28" i="41"/>
  <c r="J28" i="41"/>
  <c r="I28" i="41"/>
  <c r="H28" i="41"/>
  <c r="G28" i="41"/>
  <c r="N28" i="41" s="1"/>
  <c r="O28" i="41" s="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N26" i="41" s="1"/>
  <c r="O26" i="41" s="1"/>
  <c r="F26" i="41"/>
  <c r="E26" i="41"/>
  <c r="D26" i="41"/>
  <c r="N25" i="41"/>
  <c r="O25" i="41" s="1"/>
  <c r="N24" i="41"/>
  <c r="O24" i="41" s="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 s="1"/>
  <c r="N21" i="41"/>
  <c r="O21" i="41"/>
  <c r="N20" i="41"/>
  <c r="O20" i="41" s="1"/>
  <c r="N19" i="41"/>
  <c r="O19" i="41" s="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D32" i="41" s="1"/>
  <c r="N15" i="41"/>
  <c r="O15" i="41" s="1"/>
  <c r="N14" i="41"/>
  <c r="O14" i="41" s="1"/>
  <c r="N13" i="41"/>
  <c r="O13" i="41"/>
  <c r="M12" i="41"/>
  <c r="L12" i="41"/>
  <c r="K12" i="41"/>
  <c r="N12" i="41" s="1"/>
  <c r="O12" i="41" s="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/>
  <c r="N7" i="41"/>
  <c r="O7" i="41" s="1"/>
  <c r="N6" i="41"/>
  <c r="O6" i="41" s="1"/>
  <c r="M5" i="41"/>
  <c r="M32" i="41" s="1"/>
  <c r="L5" i="41"/>
  <c r="L32" i="41" s="1"/>
  <c r="K5" i="41"/>
  <c r="J5" i="41"/>
  <c r="J32" i="41" s="1"/>
  <c r="I5" i="41"/>
  <c r="N5" i="41" s="1"/>
  <c r="O5" i="41" s="1"/>
  <c r="H5" i="41"/>
  <c r="G5" i="41"/>
  <c r="G32" i="41" s="1"/>
  <c r="F5" i="41"/>
  <c r="F32" i="41" s="1"/>
  <c r="E5" i="41"/>
  <c r="E32" i="41" s="1"/>
  <c r="D5" i="41"/>
  <c r="N32" i="40"/>
  <c r="O32" i="40" s="1"/>
  <c r="N31" i="40"/>
  <c r="O31" i="40"/>
  <c r="M30" i="40"/>
  <c r="L30" i="40"/>
  <c r="K30" i="40"/>
  <c r="N30" i="40" s="1"/>
  <c r="O30" i="40" s="1"/>
  <c r="J30" i="40"/>
  <c r="I30" i="40"/>
  <c r="H30" i="40"/>
  <c r="G30" i="40"/>
  <c r="F30" i="40"/>
  <c r="E30" i="40"/>
  <c r="D30" i="40"/>
  <c r="N29" i="40"/>
  <c r="O29" i="40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M26" i="40"/>
  <c r="M33" i="40" s="1"/>
  <c r="L26" i="40"/>
  <c r="K26" i="40"/>
  <c r="J26" i="40"/>
  <c r="J33" i="40" s="1"/>
  <c r="I26" i="40"/>
  <c r="H26" i="40"/>
  <c r="G26" i="40"/>
  <c r="F26" i="40"/>
  <c r="E26" i="40"/>
  <c r="D26" i="40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N23" i="40" s="1"/>
  <c r="O23" i="40" s="1"/>
  <c r="D23" i="40"/>
  <c r="N22" i="40"/>
  <c r="O22" i="40" s="1"/>
  <c r="N21" i="40"/>
  <c r="O21" i="40" s="1"/>
  <c r="N20" i="40"/>
  <c r="O20" i="40"/>
  <c r="N19" i="40"/>
  <c r="O19" i="40" s="1"/>
  <c r="N18" i="40"/>
  <c r="O18" i="40" s="1"/>
  <c r="M17" i="40"/>
  <c r="L17" i="40"/>
  <c r="L33" i="40" s="1"/>
  <c r="K17" i="40"/>
  <c r="J17" i="40"/>
  <c r="I17" i="40"/>
  <c r="H17" i="40"/>
  <c r="G17" i="40"/>
  <c r="G33" i="40" s="1"/>
  <c r="F17" i="40"/>
  <c r="E17" i="40"/>
  <c r="D17" i="40"/>
  <c r="N17" i="40"/>
  <c r="O17" i="40" s="1"/>
  <c r="N16" i="40"/>
  <c r="O16" i="40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E33" i="40" s="1"/>
  <c r="D12" i="40"/>
  <c r="N12" i="40" s="1"/>
  <c r="O12" i="40" s="1"/>
  <c r="N11" i="40"/>
  <c r="O11" i="40"/>
  <c r="N10" i="40"/>
  <c r="O10" i="40"/>
  <c r="N9" i="40"/>
  <c r="O9" i="40" s="1"/>
  <c r="N8" i="40"/>
  <c r="O8" i="40"/>
  <c r="N7" i="40"/>
  <c r="O7" i="40"/>
  <c r="N6" i="40"/>
  <c r="O6" i="40" s="1"/>
  <c r="M5" i="40"/>
  <c r="L5" i="40"/>
  <c r="K5" i="40"/>
  <c r="K33" i="40" s="1"/>
  <c r="J5" i="40"/>
  <c r="I5" i="40"/>
  <c r="I33" i="40" s="1"/>
  <c r="H5" i="40"/>
  <c r="H33" i="40"/>
  <c r="G5" i="40"/>
  <c r="F5" i="40"/>
  <c r="N5" i="40" s="1"/>
  <c r="O5" i="40" s="1"/>
  <c r="E5" i="40"/>
  <c r="D5" i="40"/>
  <c r="D33" i="40" s="1"/>
  <c r="N31" i="39"/>
  <c r="O31" i="39"/>
  <c r="M30" i="39"/>
  <c r="L30" i="39"/>
  <c r="K30" i="39"/>
  <c r="J30" i="39"/>
  <c r="I30" i="39"/>
  <c r="H30" i="39"/>
  <c r="N30" i="39" s="1"/>
  <c r="O30" i="39" s="1"/>
  <c r="G30" i="39"/>
  <c r="F30" i="39"/>
  <c r="E30" i="39"/>
  <c r="D30" i="39"/>
  <c r="N29" i="39"/>
  <c r="O29" i="39"/>
  <c r="M28" i="39"/>
  <c r="L28" i="39"/>
  <c r="K28" i="39"/>
  <c r="J28" i="39"/>
  <c r="J32" i="39" s="1"/>
  <c r="I28" i="39"/>
  <c r="H28" i="39"/>
  <c r="G28" i="39"/>
  <c r="F28" i="39"/>
  <c r="E28" i="39"/>
  <c r="D28" i="39"/>
  <c r="N28" i="39" s="1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N26" i="39" s="1"/>
  <c r="O26" i="39" s="1"/>
  <c r="D26" i="39"/>
  <c r="N25" i="39"/>
  <c r="O25" i="39"/>
  <c r="N24" i="39"/>
  <c r="O24" i="39"/>
  <c r="M23" i="39"/>
  <c r="L23" i="39"/>
  <c r="K23" i="39"/>
  <c r="J23" i="39"/>
  <c r="I23" i="39"/>
  <c r="H23" i="39"/>
  <c r="G23" i="39"/>
  <c r="G32" i="39" s="1"/>
  <c r="F23" i="39"/>
  <c r="E23" i="39"/>
  <c r="D23" i="39"/>
  <c r="N23" i="39" s="1"/>
  <c r="O23" i="39" s="1"/>
  <c r="N22" i="39"/>
  <c r="O22" i="39"/>
  <c r="N21" i="39"/>
  <c r="O21" i="39" s="1"/>
  <c r="N20" i="39"/>
  <c r="O20" i="39" s="1"/>
  <c r="N19" i="39"/>
  <c r="O19" i="39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/>
  <c r="M5" i="39"/>
  <c r="M32" i="39" s="1"/>
  <c r="L5" i="39"/>
  <c r="L32" i="39"/>
  <c r="K5" i="39"/>
  <c r="K32" i="39" s="1"/>
  <c r="J5" i="39"/>
  <c r="I5" i="39"/>
  <c r="I32" i="39" s="1"/>
  <c r="H5" i="39"/>
  <c r="H32" i="39" s="1"/>
  <c r="G5" i="39"/>
  <c r="F5" i="39"/>
  <c r="E5" i="39"/>
  <c r="E32" i="39" s="1"/>
  <c r="D5" i="39"/>
  <c r="D32" i="39"/>
  <c r="N32" i="39" s="1"/>
  <c r="O32" i="39" s="1"/>
  <c r="N31" i="38"/>
  <c r="O31" i="38"/>
  <c r="M30" i="38"/>
  <c r="M32" i="38" s="1"/>
  <c r="L30" i="38"/>
  <c r="K30" i="38"/>
  <c r="J30" i="38"/>
  <c r="I30" i="38"/>
  <c r="H30" i="38"/>
  <c r="G30" i="38"/>
  <c r="G32" i="38" s="1"/>
  <c r="F30" i="38"/>
  <c r="E30" i="38"/>
  <c r="D30" i="38"/>
  <c r="D32" i="38" s="1"/>
  <c r="N32" i="38" s="1"/>
  <c r="O32" i="38" s="1"/>
  <c r="N29" i="38"/>
  <c r="O29" i="38" s="1"/>
  <c r="M28" i="38"/>
  <c r="L28" i="38"/>
  <c r="K28" i="38"/>
  <c r="J28" i="38"/>
  <c r="I28" i="38"/>
  <c r="H28" i="38"/>
  <c r="G28" i="38"/>
  <c r="F28" i="38"/>
  <c r="F32" i="38" s="1"/>
  <c r="E28" i="38"/>
  <c r="D28" i="38"/>
  <c r="N28" i="38" s="1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N26" i="38" s="1"/>
  <c r="O26" i="38" s="1"/>
  <c r="D26" i="38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N23" i="38" s="1"/>
  <c r="O23" i="38" s="1"/>
  <c r="D23" i="38"/>
  <c r="N22" i="38"/>
  <c r="O22" i="38"/>
  <c r="N21" i="38"/>
  <c r="O21" i="38"/>
  <c r="N20" i="38"/>
  <c r="O20" i="38" s="1"/>
  <c r="N19" i="38"/>
  <c r="O19" i="38" s="1"/>
  <c r="N18" i="38"/>
  <c r="O18" i="38"/>
  <c r="N17" i="38"/>
  <c r="O17" i="38" s="1"/>
  <c r="M16" i="38"/>
  <c r="L16" i="38"/>
  <c r="K16" i="38"/>
  <c r="J16" i="38"/>
  <c r="I16" i="38"/>
  <c r="H16" i="38"/>
  <c r="G16" i="38"/>
  <c r="F16" i="38"/>
  <c r="E16" i="38"/>
  <c r="N16" i="38" s="1"/>
  <c r="O16" i="38" s="1"/>
  <c r="E32" i="38"/>
  <c r="D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L32" i="38" s="1"/>
  <c r="K5" i="38"/>
  <c r="J5" i="38"/>
  <c r="J32" i="38" s="1"/>
  <c r="I5" i="38"/>
  <c r="H5" i="38"/>
  <c r="H32" i="38" s="1"/>
  <c r="G5" i="38"/>
  <c r="F5" i="38"/>
  <c r="E5" i="38"/>
  <c r="D5" i="38"/>
  <c r="N5" i="38" s="1"/>
  <c r="O5" i="38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D31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N25" i="37" s="1"/>
  <c r="O25" i="37" s="1"/>
  <c r="D25" i="37"/>
  <c r="N24" i="37"/>
  <c r="O24" i="37" s="1"/>
  <c r="N23" i="37"/>
  <c r="O23" i="37" s="1"/>
  <c r="M22" i="37"/>
  <c r="L22" i="37"/>
  <c r="L31" i="37" s="1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N16" i="37" s="1"/>
  <c r="O16" i="37" s="1"/>
  <c r="G16" i="37"/>
  <c r="F16" i="37"/>
  <c r="E16" i="37"/>
  <c r="D16" i="37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N12" i="37"/>
  <c r="O12" i="37" s="1"/>
  <c r="D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M31" i="37" s="1"/>
  <c r="L5" i="37"/>
  <c r="K5" i="37"/>
  <c r="K31" i="37" s="1"/>
  <c r="J5" i="37"/>
  <c r="J31" i="37" s="1"/>
  <c r="I5" i="37"/>
  <c r="I31" i="37" s="1"/>
  <c r="H5" i="37"/>
  <c r="H31" i="37" s="1"/>
  <c r="G5" i="37"/>
  <c r="F5" i="37"/>
  <c r="N5" i="37" s="1"/>
  <c r="O5" i="37" s="1"/>
  <c r="E5" i="37"/>
  <c r="D5" i="37"/>
  <c r="N31" i="36"/>
  <c r="O31" i="36" s="1"/>
  <c r="M30" i="36"/>
  <c r="L30" i="36"/>
  <c r="K30" i="36"/>
  <c r="K32" i="36" s="1"/>
  <c r="J30" i="36"/>
  <c r="I30" i="36"/>
  <c r="N30" i="36"/>
  <c r="O30" i="36" s="1"/>
  <c r="H30" i="36"/>
  <c r="G30" i="36"/>
  <c r="F30" i="36"/>
  <c r="E30" i="36"/>
  <c r="D30" i="36"/>
  <c r="N29" i="36"/>
  <c r="O29" i="36" s="1"/>
  <c r="M28" i="36"/>
  <c r="L28" i="36"/>
  <c r="K28" i="36"/>
  <c r="J28" i="36"/>
  <c r="N28" i="36" s="1"/>
  <c r="O28" i="36" s="1"/>
  <c r="I28" i="36"/>
  <c r="H28" i="36"/>
  <c r="G28" i="36"/>
  <c r="F28" i="36"/>
  <c r="E28" i="36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N25" i="36" s="1"/>
  <c r="O25" i="36" s="1"/>
  <c r="D25" i="36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/>
  <c r="N18" i="36"/>
  <c r="O18" i="36" s="1"/>
  <c r="N17" i="36"/>
  <c r="O17" i="36" s="1"/>
  <c r="M16" i="36"/>
  <c r="L16" i="36"/>
  <c r="L32" i="36" s="1"/>
  <c r="K16" i="36"/>
  <c r="J16" i="36"/>
  <c r="I16" i="36"/>
  <c r="H16" i="36"/>
  <c r="G16" i="36"/>
  <c r="F16" i="36"/>
  <c r="E16" i="36"/>
  <c r="N16" i="36" s="1"/>
  <c r="O16" i="36" s="1"/>
  <c r="D16" i="36"/>
  <c r="N15" i="36"/>
  <c r="O15" i="36"/>
  <c r="N14" i="36"/>
  <c r="O14" i="36" s="1"/>
  <c r="N13" i="36"/>
  <c r="O13" i="36" s="1"/>
  <c r="M12" i="36"/>
  <c r="L12" i="36"/>
  <c r="K12" i="36"/>
  <c r="J12" i="36"/>
  <c r="I12" i="36"/>
  <c r="I32" i="36" s="1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J32" i="36" s="1"/>
  <c r="I5" i="36"/>
  <c r="H5" i="36"/>
  <c r="H32" i="36" s="1"/>
  <c r="G5" i="36"/>
  <c r="F5" i="36"/>
  <c r="F32" i="36" s="1"/>
  <c r="E5" i="36"/>
  <c r="E32" i="36" s="1"/>
  <c r="D5" i="36"/>
  <c r="N31" i="35"/>
  <c r="O31" i="35"/>
  <c r="N30" i="35"/>
  <c r="O30" i="35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 s="1"/>
  <c r="M27" i="35"/>
  <c r="N27" i="35" s="1"/>
  <c r="O27" i="35" s="1"/>
  <c r="L27" i="35"/>
  <c r="K27" i="35"/>
  <c r="J27" i="35"/>
  <c r="I27" i="35"/>
  <c r="H27" i="35"/>
  <c r="G27" i="35"/>
  <c r="F27" i="35"/>
  <c r="E27" i="35"/>
  <c r="D27" i="35"/>
  <c r="N26" i="35"/>
  <c r="O26" i="35" s="1"/>
  <c r="M25" i="35"/>
  <c r="L25" i="35"/>
  <c r="K25" i="35"/>
  <c r="J25" i="35"/>
  <c r="I25" i="35"/>
  <c r="H25" i="35"/>
  <c r="G25" i="35"/>
  <c r="F25" i="35"/>
  <c r="F32" i="35" s="1"/>
  <c r="E25" i="35"/>
  <c r="D25" i="35"/>
  <c r="N25" i="35"/>
  <c r="O25" i="35" s="1"/>
  <c r="N24" i="35"/>
  <c r="O24" i="35"/>
  <c r="N23" i="35"/>
  <c r="O23" i="35"/>
  <c r="M22" i="35"/>
  <c r="L22" i="35"/>
  <c r="K22" i="35"/>
  <c r="J22" i="35"/>
  <c r="J32" i="35" s="1"/>
  <c r="I22" i="35"/>
  <c r="H22" i="35"/>
  <c r="G22" i="35"/>
  <c r="F22" i="35"/>
  <c r="E22" i="35"/>
  <c r="D22" i="35"/>
  <c r="N22" i="35" s="1"/>
  <c r="O22" i="35" s="1"/>
  <c r="N21" i="35"/>
  <c r="O21" i="35"/>
  <c r="N20" i="35"/>
  <c r="O20" i="35"/>
  <c r="N19" i="35"/>
  <c r="O19" i="35"/>
  <c r="N18" i="35"/>
  <c r="O18" i="35" s="1"/>
  <c r="N17" i="35"/>
  <c r="O17" i="35" s="1"/>
  <c r="M16" i="35"/>
  <c r="L16" i="35"/>
  <c r="K16" i="35"/>
  <c r="J16" i="35"/>
  <c r="I16" i="35"/>
  <c r="H16" i="35"/>
  <c r="G16" i="35"/>
  <c r="G32" i="35" s="1"/>
  <c r="F16" i="35"/>
  <c r="E16" i="35"/>
  <c r="D16" i="35"/>
  <c r="N16" i="35" s="1"/>
  <c r="O16" i="35" s="1"/>
  <c r="N15" i="35"/>
  <c r="O15" i="35" s="1"/>
  <c r="N14" i="35"/>
  <c r="O14" i="35" s="1"/>
  <c r="N13" i="35"/>
  <c r="O13" i="35" s="1"/>
  <c r="M12" i="35"/>
  <c r="M32" i="35" s="1"/>
  <c r="L12" i="35"/>
  <c r="K12" i="35"/>
  <c r="J12" i="35"/>
  <c r="I12" i="35"/>
  <c r="H12" i="35"/>
  <c r="N12" i="35" s="1"/>
  <c r="O12" i="35" s="1"/>
  <c r="G12" i="35"/>
  <c r="F12" i="35"/>
  <c r="E12" i="35"/>
  <c r="D12" i="35"/>
  <c r="N11" i="35"/>
  <c r="O11" i="35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L32" i="35" s="1"/>
  <c r="K5" i="35"/>
  <c r="K32" i="35" s="1"/>
  <c r="J5" i="35"/>
  <c r="I5" i="35"/>
  <c r="I32" i="35" s="1"/>
  <c r="H5" i="35"/>
  <c r="G5" i="35"/>
  <c r="F5" i="35"/>
  <c r="E5" i="35"/>
  <c r="E32" i="35"/>
  <c r="D5" i="35"/>
  <c r="N5" i="35" s="1"/>
  <c r="O5" i="35" s="1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N29" i="34" s="1"/>
  <c r="O29" i="34" s="1"/>
  <c r="E29" i="34"/>
  <c r="D29" i="34"/>
  <c r="N28" i="34"/>
  <c r="O28" i="34"/>
  <c r="M27" i="34"/>
  <c r="L27" i="34"/>
  <c r="K27" i="34"/>
  <c r="J27" i="34"/>
  <c r="I27" i="34"/>
  <c r="H27" i="34"/>
  <c r="G27" i="34"/>
  <c r="F27" i="34"/>
  <c r="N27" i="34" s="1"/>
  <c r="O27" i="34" s="1"/>
  <c r="E27" i="34"/>
  <c r="D27" i="34"/>
  <c r="N26" i="34"/>
  <c r="O26" i="34"/>
  <c r="M25" i="34"/>
  <c r="L25" i="34"/>
  <c r="K25" i="34"/>
  <c r="K32" i="34" s="1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N22" i="34" s="1"/>
  <c r="O22" i="34" s="1"/>
  <c r="E22" i="34"/>
  <c r="D22" i="34"/>
  <c r="D32" i="34"/>
  <c r="N21" i="34"/>
  <c r="O21" i="34" s="1"/>
  <c r="N20" i="34"/>
  <c r="O20" i="34" s="1"/>
  <c r="N19" i="34"/>
  <c r="O19" i="34"/>
  <c r="N18" i="34"/>
  <c r="O18" i="34" s="1"/>
  <c r="N17" i="34"/>
  <c r="O17" i="34" s="1"/>
  <c r="M16" i="34"/>
  <c r="L16" i="34"/>
  <c r="L32" i="34" s="1"/>
  <c r="K16" i="34"/>
  <c r="J16" i="34"/>
  <c r="I16" i="34"/>
  <c r="N16" i="34" s="1"/>
  <c r="O16" i="34" s="1"/>
  <c r="H16" i="34"/>
  <c r="G16" i="34"/>
  <c r="F16" i="34"/>
  <c r="E16" i="34"/>
  <c r="D16" i="34"/>
  <c r="N15" i="34"/>
  <c r="O15" i="34" s="1"/>
  <c r="N14" i="34"/>
  <c r="O14" i="34"/>
  <c r="N13" i="34"/>
  <c r="O13" i="34"/>
  <c r="M12" i="34"/>
  <c r="L12" i="34"/>
  <c r="K12" i="34"/>
  <c r="J12" i="34"/>
  <c r="I12" i="34"/>
  <c r="H12" i="34"/>
  <c r="N12" i="34" s="1"/>
  <c r="O12" i="34" s="1"/>
  <c r="G12" i="34"/>
  <c r="F12" i="34"/>
  <c r="E12" i="34"/>
  <c r="D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M32" i="34" s="1"/>
  <c r="L5" i="34"/>
  <c r="K5" i="34"/>
  <c r="J5" i="34"/>
  <c r="J32" i="34" s="1"/>
  <c r="I5" i="34"/>
  <c r="I32" i="34" s="1"/>
  <c r="H5" i="34"/>
  <c r="H32" i="34" s="1"/>
  <c r="G5" i="34"/>
  <c r="F5" i="34"/>
  <c r="F32" i="34" s="1"/>
  <c r="E5" i="34"/>
  <c r="D5" i="34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26" i="33"/>
  <c r="F26" i="33"/>
  <c r="G26" i="33"/>
  <c r="H26" i="33"/>
  <c r="I26" i="33"/>
  <c r="J26" i="33"/>
  <c r="K26" i="33"/>
  <c r="N26" i="33" s="1"/>
  <c r="O26" i="33" s="1"/>
  <c r="L26" i="33"/>
  <c r="M26" i="33"/>
  <c r="E22" i="33"/>
  <c r="N22" i="33" s="1"/>
  <c r="O22" i="33" s="1"/>
  <c r="F22" i="33"/>
  <c r="G22" i="33"/>
  <c r="H22" i="33"/>
  <c r="I22" i="33"/>
  <c r="J22" i="33"/>
  <c r="J31" i="33" s="1"/>
  <c r="K22" i="33"/>
  <c r="L22" i="33"/>
  <c r="M22" i="33"/>
  <c r="E16" i="33"/>
  <c r="F16" i="33"/>
  <c r="N16" i="33" s="1"/>
  <c r="O16" i="33" s="1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5" i="33"/>
  <c r="E31" i="33" s="1"/>
  <c r="F5" i="33"/>
  <c r="N5" i="33" s="1"/>
  <c r="O5" i="33" s="1"/>
  <c r="G5" i="33"/>
  <c r="G31" i="33" s="1"/>
  <c r="H5" i="33"/>
  <c r="H31" i="33"/>
  <c r="I5" i="33"/>
  <c r="I31" i="33" s="1"/>
  <c r="J5" i="33"/>
  <c r="K5" i="33"/>
  <c r="K31" i="33" s="1"/>
  <c r="L5" i="33"/>
  <c r="M5" i="33"/>
  <c r="M31" i="33" s="1"/>
  <c r="D26" i="33"/>
  <c r="D31" i="33"/>
  <c r="D22" i="33"/>
  <c r="D16" i="33"/>
  <c r="D12" i="33"/>
  <c r="N12" i="33" s="1"/>
  <c r="O12" i="33" s="1"/>
  <c r="D5" i="33"/>
  <c r="N30" i="33"/>
  <c r="O30" i="33"/>
  <c r="N29" i="33"/>
  <c r="O29" i="33" s="1"/>
  <c r="N27" i="33"/>
  <c r="O27" i="33" s="1"/>
  <c r="N24" i="33"/>
  <c r="O24" i="33" s="1"/>
  <c r="N25" i="33"/>
  <c r="O25" i="33" s="1"/>
  <c r="N23" i="33"/>
  <c r="O23" i="33"/>
  <c r="N14" i="33"/>
  <c r="O14" i="33"/>
  <c r="N15" i="33"/>
  <c r="O15" i="33" s="1"/>
  <c r="N7" i="33"/>
  <c r="O7" i="33" s="1"/>
  <c r="N8" i="33"/>
  <c r="O8" i="33"/>
  <c r="N9" i="33"/>
  <c r="O9" i="33" s="1"/>
  <c r="N10" i="33"/>
  <c r="O10" i="33" s="1"/>
  <c r="N11" i="33"/>
  <c r="O11" i="33"/>
  <c r="N6" i="33"/>
  <c r="O6" i="33" s="1"/>
  <c r="N17" i="33"/>
  <c r="O17" i="33" s="1"/>
  <c r="N18" i="33"/>
  <c r="O18" i="33"/>
  <c r="N19" i="33"/>
  <c r="O19" i="33" s="1"/>
  <c r="N20" i="33"/>
  <c r="O20" i="33" s="1"/>
  <c r="N21" i="33"/>
  <c r="O21" i="33"/>
  <c r="N13" i="33"/>
  <c r="O13" i="33" s="1"/>
  <c r="N5" i="39"/>
  <c r="O5" i="39" s="1"/>
  <c r="G31" i="37"/>
  <c r="E32" i="34"/>
  <c r="N12" i="36"/>
  <c r="O12" i="36" s="1"/>
  <c r="I32" i="38"/>
  <c r="M32" i="36"/>
  <c r="F31" i="33"/>
  <c r="L31" i="33"/>
  <c r="G32" i="34"/>
  <c r="G32" i="36"/>
  <c r="E31" i="37"/>
  <c r="N22" i="37"/>
  <c r="O22" i="37" s="1"/>
  <c r="K32" i="38"/>
  <c r="F32" i="39"/>
  <c r="N16" i="41"/>
  <c r="O16" i="41" s="1"/>
  <c r="N26" i="42"/>
  <c r="O26" i="42" s="1"/>
  <c r="N31" i="43"/>
  <c r="O31" i="43" s="1"/>
  <c r="N29" i="43"/>
  <c r="O29" i="43" s="1"/>
  <c r="N26" i="44"/>
  <c r="O26" i="44" s="1"/>
  <c r="N16" i="44"/>
  <c r="O16" i="44" s="1"/>
  <c r="N12" i="44"/>
  <c r="O12" i="44" s="1"/>
  <c r="N23" i="45"/>
  <c r="O23" i="45" s="1"/>
  <c r="N26" i="45"/>
  <c r="O26" i="45" s="1"/>
  <c r="N5" i="45"/>
  <c r="O5" i="45" s="1"/>
  <c r="N30" i="46"/>
  <c r="O30" i="46" s="1"/>
  <c r="N12" i="46"/>
  <c r="O12" i="46"/>
  <c r="O12" i="47"/>
  <c r="P12" i="47" s="1"/>
  <c r="O31" i="48" l="1"/>
  <c r="P31" i="48" s="1"/>
  <c r="N32" i="46"/>
  <c r="O32" i="46" s="1"/>
  <c r="N32" i="34"/>
  <c r="O32" i="34" s="1"/>
  <c r="N33" i="43"/>
  <c r="O33" i="43" s="1"/>
  <c r="N33" i="44"/>
  <c r="O33" i="44" s="1"/>
  <c r="N31" i="33"/>
  <c r="O31" i="33" s="1"/>
  <c r="N33" i="40"/>
  <c r="O33" i="40" s="1"/>
  <c r="N33" i="45"/>
  <c r="O33" i="45" s="1"/>
  <c r="N32" i="41"/>
  <c r="O32" i="41" s="1"/>
  <c r="N29" i="37"/>
  <c r="O29" i="37" s="1"/>
  <c r="N30" i="38"/>
  <c r="O30" i="38" s="1"/>
  <c r="E33" i="44"/>
  <c r="N5" i="46"/>
  <c r="O5" i="46" s="1"/>
  <c r="N5" i="43"/>
  <c r="O5" i="43" s="1"/>
  <c r="N5" i="36"/>
  <c r="O5" i="36" s="1"/>
  <c r="D32" i="35"/>
  <c r="N32" i="35" s="1"/>
  <c r="O32" i="35" s="1"/>
  <c r="F31" i="37"/>
  <c r="N31" i="37" s="1"/>
  <c r="O31" i="37" s="1"/>
  <c r="I32" i="41"/>
  <c r="M32" i="47"/>
  <c r="O32" i="47" s="1"/>
  <c r="P32" i="47" s="1"/>
  <c r="K32" i="41"/>
  <c r="N26" i="40"/>
  <c r="O26" i="40" s="1"/>
  <c r="I33" i="42"/>
  <c r="N33" i="42" s="1"/>
  <c r="O33" i="42" s="1"/>
  <c r="H32" i="35"/>
  <c r="F33" i="40"/>
  <c r="D32" i="36"/>
  <c r="N32" i="36" s="1"/>
  <c r="O32" i="36" s="1"/>
  <c r="N5" i="34"/>
  <c r="O5" i="34" s="1"/>
</calcChain>
</file>

<file path=xl/sharedStrings.xml><?xml version="1.0" encoding="utf-8"?>
<sst xmlns="http://schemas.openxmlformats.org/spreadsheetml/2006/main" count="820" uniqueCount="97">
  <si>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</si>
  <si>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</si>
  <si>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</si>
  <si>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</si>
  <si>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</si>
  <si>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</si>
  <si>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</si>
  <si>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</si>
  <si>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</si>
  <si>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</si>
  <si>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</si>
  <si>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</si>
  <si>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</si>
  <si>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</si>
  <si>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</si>
  <si>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</si>
  <si>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</si>
  <si>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</si>
  <si>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</si>
  <si>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</si>
  <si>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</si>
  <si>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</si>
  <si>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</si>
  <si>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</si>
  <si>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</si>
  <si>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</si>
  <si>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</si>
  <si>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</si>
  <si>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</si>
  <si>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</si>
  <si>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</si>
  <si>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</si>
  <si>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</si>
  <si>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</si>
  <si>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</si>
  <si>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</si>
  <si>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</si>
  <si>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Water Transportation Systems</t>
  </si>
  <si>
    <t>Mass Transit Systems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</si>
  <si>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</si>
  <si>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</si>
  <si>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</si>
  <si>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</si>
  <si>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</si>
  <si>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</si>
  <si>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North Lauderdale Expenditures Reported by Account Code and Fund Type</t>
  </si>
  <si>
    <t>Local Fiscal Year Ended September 30, 2010</t>
  </si>
  <si>
    <t>Economic Environment</t>
  </si>
  <si>
    <t>Housing and Urban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</si>
  <si>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</si>
  <si>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</si>
  <si>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</si>
  <si>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</si>
  <si>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</si>
  <si>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Economic Environment</t>
  </si>
  <si>
    <t>2012 Municipal Population:</t>
  </si>
  <si>
    <t>Local Fiscal Year Ended September 30, 2008</t>
  </si>
  <si>
    <t>2008 Municipal Population:</t>
  </si>
  <si>
    <t>Local Fiscal Year Ended September 30, 2013</t>
  </si>
  <si>
    <t>Garbage / Solid Waste Control Services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</si>
  <si>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</si>
  <si>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</si>
  <si>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</si>
  <si>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</si>
  <si>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</si>
  <si>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</si>
  <si>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</si>
  <si>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Water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</si>
  <si>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</si>
  <si>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</si>
  <si>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</si>
  <si>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</si>
  <si>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</si>
  <si>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Emergency and Disaster Relief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</si>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</sst>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SUM(D6:D10)</f>
        <v>5082435</v>
      </c>
      <c r="E5" s="24">
        <f>SUM(E6:E10)</f>
        <v>0</v>
      </c>
      <c r="F5" s="24">
        <f>SUM(F6:F10)</f>
        <v>0</v>
      </c>
      <c r="G5" s="24">
        <f>SUM(G6:G10)</f>
        <v>0</v>
      </c>
      <c r="H5" s="24">
        <f>SUM(H6:H10)</f>
        <v>0</v>
      </c>
      <c r="I5" s="24">
        <f>SUM(I6:I10)</f>
        <v>0</v>
      </c>
      <c r="J5" s="24">
        <f>SUM(J6:J10)</f>
        <v>2449891</v>
      </c>
      <c r="K5" s="24">
        <f>SUM(K6:K10)</f>
        <v>0</v>
      </c>
      <c r="L5" s="24">
        <f>SUM(L6:L10)</f>
        <v>0</v>
      </c>
      <c r="M5" s="24">
        <f>SUM(M6:M10)</f>
        <v>0</v>
      </c>
      <c r="N5" s="24">
        <f>SUM(N6:N10)</f>
        <v>0</v>
      </c>
      <c r="O5" s="25">
        <f>SUM(D5:N5)</f>
        <v>7532326</v>
      </c>
      <c r="P5" s="30">
        <f>(O5/P$33)</f>
        <v>167.49296213115119</v>
      </c>
      <c r="Q5" s="6"/>
    </row>
    <row r="6" spans="1:134">
      <c r="A6" s="12"/>
      <c r="B6" s="42">
        <v>511</v>
      </c>
      <c r="C6" s="19" t="s">
        <v>19</v>
      </c>
      <c r="D6" s="46">
        <v>677982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677982</v>
      </c>
      <c r="P6" s="47">
        <f>(O6/P$33)</f>
        <v>15.075982299704254</v>
      </c>
      <c r="Q6" s="9"/>
    </row>
    <row r="7" spans="1:134">
      <c r="A7" s="12"/>
      <c r="B7" s="42">
        <v>512</v>
      </c>
      <c r="C7" s="19" t="s">
        <v>20</v>
      </c>
      <c r="D7" s="46">
        <v>951712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0">SUM(D7:N7)</f>
        <v>951712</v>
      </c>
      <c r="P7" s="47">
        <f>(O7/P$33)</f>
        <v>21.16279380044918</v>
      </c>
      <c r="Q7" s="9"/>
    </row>
    <row r="8" spans="1:134">
      <c r="A8" s="12"/>
      <c r="B8" s="42">
        <v>513</v>
      </c>
      <c r="C8" s="19" t="s">
        <v>21</v>
      </c>
      <c r="D8" s="46">
        <v>1763748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1763748</v>
      </c>
      <c r="P8" s="47">
        <f>(O8/P$33)</f>
        <v>39.219674901603256</v>
      </c>
      <c r="Q8" s="9"/>
    </row>
    <row r="9" spans="1:134">
      <c r="A9" s="12"/>
      <c r="B9" s="42">
        <v>514</v>
      </c>
      <c r="C9" s="19" t="s">
        <v>22</v>
      </c>
      <c r="D9" s="46">
        <v>558766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558766</v>
      </c>
      <c r="P9" s="47">
        <f>(O9/P$33)</f>
        <v>12.42502946343199</v>
      </c>
      <c r="Q9" s="9"/>
    </row>
    <row r="10" spans="1:134">
      <c r="A10" s="12"/>
      <c r="B10" s="42">
        <v>519</v>
      </c>
      <c r="C10" s="19" t="s">
        <v>24</v>
      </c>
      <c r="D10" s="46">
        <v>1130227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2449891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3580118</v>
      </c>
      <c r="P10" s="47">
        <f>(O10/P$33)</f>
        <v>79.609481665962505</v>
      </c>
      <c r="Q10" s="9"/>
    </row>
    <row r="11" spans="1:134" ht="15.75">
      <c r="A11" s="26" t="s">
        <v>25</v>
      </c>
      <c r="B11" s="27"/>
      <c r="C11" s="28"/>
      <c r="D11" s="29">
        <f>SUM(D12:D14)</f>
        <v>19071350</v>
      </c>
      <c r="E11" s="29">
        <f>SUM(E12:E14)</f>
        <v>10705877</v>
      </c>
      <c r="F11" s="29">
        <f>SUM(F12:F14)</f>
        <v>0</v>
      </c>
      <c r="G11" s="29">
        <f>SUM(G12:G14)</f>
        <v>0</v>
      </c>
      <c r="H11" s="29">
        <f>SUM(H12:H14)</f>
        <v>0</v>
      </c>
      <c r="I11" s="29">
        <f>SUM(I12:I14)</f>
        <v>0</v>
      </c>
      <c r="J11" s="29">
        <f>SUM(J12:J14)</f>
        <v>0</v>
      </c>
      <c r="K11" s="29">
        <f>SUM(K12:K14)</f>
        <v>0</v>
      </c>
      <c r="L11" s="29">
        <f>SUM(L12:L14)</f>
        <v>0</v>
      </c>
      <c r="M11" s="29">
        <f>SUM(M12:M14)</f>
        <v>0</v>
      </c>
      <c r="N11" s="29">
        <f>SUM(N12:N14)</f>
        <v>0</v>
      </c>
      <c r="O11" s="40">
        <f>SUM(D11:N11)</f>
        <v>29777227</v>
      </c>
      <c r="P11" s="41">
        <f>(O11/P$33)</f>
        <v>662.14286984945852</v>
      </c>
      <c r="Q11" s="10"/>
    </row>
    <row r="12" spans="1:134">
      <c r="A12" s="12"/>
      <c r="B12" s="42">
        <v>521</v>
      </c>
      <c r="C12" s="19" t="s">
        <v>26</v>
      </c>
      <c r="D12" s="46">
        <v>12494177</v>
      </c>
      <c r="E12" s="46">
        <v>21041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12515218</v>
      </c>
      <c r="P12" s="47">
        <f>(O12/P$33)</f>
        <v>278.29530141646842</v>
      </c>
      <c r="Q12" s="9"/>
    </row>
    <row r="13" spans="1:134">
      <c r="A13" s="12"/>
      <c r="B13" s="42">
        <v>522</v>
      </c>
      <c r="C13" s="19" t="s">
        <v>27</v>
      </c>
      <c r="D13" s="46">
        <v>548762</v>
      </c>
      <c r="E13" s="46">
        <v>10684836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1">SUM(D13:N13)</f>
        <v>11233598</v>
      </c>
      <c r="P13" s="47">
        <f>(O13/P$33)</f>
        <v>249.7964910720242</v>
      </c>
      <c r="Q13" s="9"/>
    </row>
    <row r="14" spans="1:134">
      <c r="A14" s="12"/>
      <c r="B14" s="42">
        <v>524</v>
      </c>
      <c r="C14" s="19" t="s">
        <v>28</v>
      </c>
      <c r="D14" s="46">
        <v>6028411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6028411</v>
      </c>
      <c r="P14" s="47">
        <f>(O14/P$33)</f>
        <v>134.05107736096596</v>
      </c>
      <c r="Q14" s="9"/>
    </row>
    <row r="15" spans="1:134" ht="15.75">
      <c r="A15" s="26" t="s">
        <v>29</v>
      </c>
      <c r="B15" s="27"/>
      <c r="C15" s="28"/>
      <c r="D15" s="29">
        <f>SUM(D16:D21)</f>
        <v>6814699</v>
      </c>
      <c r="E15" s="29">
        <f>SUM(E16:E21)</f>
        <v>0</v>
      </c>
      <c r="F15" s="29">
        <f>SUM(F16:F21)</f>
        <v>0</v>
      </c>
      <c r="G15" s="29">
        <f>SUM(G16:G21)</f>
        <v>2301012</v>
      </c>
      <c r="H15" s="29">
        <f>SUM(H16:H21)</f>
        <v>0</v>
      </c>
      <c r="I15" s="29">
        <f>SUM(I16:I21)</f>
        <v>13009085</v>
      </c>
      <c r="J15" s="29">
        <f>SUM(J16:J21)</f>
        <v>160909</v>
      </c>
      <c r="K15" s="29">
        <f>SUM(K16:K21)</f>
        <v>0</v>
      </c>
      <c r="L15" s="29">
        <f>SUM(L16:L21)</f>
        <v>0</v>
      </c>
      <c r="M15" s="29">
        <f>SUM(M16:M21)</f>
        <v>0</v>
      </c>
      <c r="N15" s="29">
        <f>SUM(N16:N21)</f>
        <v>0</v>
      </c>
      <c r="O15" s="40">
        <f>SUM(D15:N15)</f>
        <v>22285705</v>
      </c>
      <c r="P15" s="41">
        <f>(O15/P$33)</f>
        <v>495.55724800426941</v>
      </c>
      <c r="Q15" s="10"/>
    </row>
    <row r="16" spans="1:134">
      <c r="A16" s="12"/>
      <c r="B16" s="42">
        <v>533</v>
      </c>
      <c r="C16" s="19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5225242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8" si="2">SUM(D16:N16)</f>
        <v>5225242</v>
      </c>
      <c r="P16" s="47">
        <f>(O16/P$33)</f>
        <v>116.19136777034089</v>
      </c>
      <c r="Q16" s="9"/>
    </row>
    <row r="17" spans="1:120">
      <c r="A17" s="12"/>
      <c r="B17" s="42">
        <v>534</v>
      </c>
      <c r="C17" s="19" t="s">
        <v>59</v>
      </c>
      <c r="D17" s="46">
        <v>3395892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3395892</v>
      </c>
      <c r="P17" s="47">
        <f>(O17/P$33)</f>
        <v>75.512930555246712</v>
      </c>
      <c r="Q17" s="9"/>
    </row>
    <row r="18" spans="1:120">
      <c r="A18" s="12"/>
      <c r="B18" s="42">
        <v>535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5824814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5824814</v>
      </c>
      <c r="P18" s="47">
        <f>(O18/P$33)</f>
        <v>129.52378199283984</v>
      </c>
      <c r="Q18" s="9"/>
    </row>
    <row r="19" spans="1:120">
      <c r="A19" s="12"/>
      <c r="B19" s="42">
        <v>536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1374739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1374739</v>
      </c>
      <c r="P19" s="47">
        <f>(O19/P$33)</f>
        <v>30.569455871561672</v>
      </c>
      <c r="Q19" s="9"/>
    </row>
    <row r="20" spans="1:120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584290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584290</v>
      </c>
      <c r="P20" s="47">
        <f>(O20/P$33)</f>
        <v>12.992595228035846</v>
      </c>
      <c r="Q20" s="9"/>
    </row>
    <row r="21" spans="1:120">
      <c r="A21" s="12"/>
      <c r="B21" s="42">
        <v>539</v>
      </c>
      <c r="C21" s="19" t="s">
        <v>34</v>
      </c>
      <c r="D21" s="46">
        <v>3418807</v>
      </c>
      <c r="E21" s="46">
        <v>0</v>
      </c>
      <c r="F21" s="46">
        <v>0</v>
      </c>
      <c r="G21" s="46">
        <v>2301012</v>
      </c>
      <c r="H21" s="46">
        <v>0</v>
      </c>
      <c r="I21" s="46">
        <v>0</v>
      </c>
      <c r="J21" s="46">
        <v>160909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5880728</v>
      </c>
      <c r="P21" s="47">
        <f>(O21/P$33)</f>
        <v>130.76711658624447</v>
      </c>
      <c r="Q21" s="9"/>
    </row>
    <row r="22" spans="1:120" ht="15.75">
      <c r="A22" s="26" t="s">
        <v>35</v>
      </c>
      <c r="B22" s="27"/>
      <c r="C22" s="28"/>
      <c r="D22" s="29">
        <f>SUM(D23:D24)</f>
        <v>1021942</v>
      </c>
      <c r="E22" s="29">
        <f>SUM(E23:E24)</f>
        <v>1708092</v>
      </c>
      <c r="F22" s="29">
        <f>SUM(F23:F24)</f>
        <v>0</v>
      </c>
      <c r="G22" s="29">
        <f>SUM(G23:G24)</f>
        <v>677039</v>
      </c>
      <c r="H22" s="29">
        <f>SUM(H23:H24)</f>
        <v>0</v>
      </c>
      <c r="I22" s="29">
        <f>SUM(I23:I24)</f>
        <v>0</v>
      </c>
      <c r="J22" s="29">
        <f>SUM(J23:J24)</f>
        <v>0</v>
      </c>
      <c r="K22" s="29">
        <f>SUM(K23:K24)</f>
        <v>0</v>
      </c>
      <c r="L22" s="29">
        <f>SUM(L23:L24)</f>
        <v>0</v>
      </c>
      <c r="M22" s="29">
        <f>SUM(M23:M24)</f>
        <v>0</v>
      </c>
      <c r="N22" s="29">
        <f>SUM(N23:N24)</f>
        <v>0</v>
      </c>
      <c r="O22" s="29">
        <f t="shared" si="2"/>
        <v>3407073</v>
      </c>
      <c r="P22" s="41">
        <f>(O22/P$33)</f>
        <v>75.761557448133246</v>
      </c>
      <c r="Q22" s="10"/>
    </row>
    <row r="23" spans="1:120">
      <c r="A23" s="12"/>
      <c r="B23" s="42">
        <v>541</v>
      </c>
      <c r="C23" s="19" t="s">
        <v>36</v>
      </c>
      <c r="D23" s="46">
        <v>414004</v>
      </c>
      <c r="E23" s="46">
        <v>1547084</v>
      </c>
      <c r="F23" s="46">
        <v>0</v>
      </c>
      <c r="G23" s="46">
        <v>677039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2638127</v>
      </c>
      <c r="P23" s="47">
        <f>(O23/P$33)</f>
        <v>58.662849391830292</v>
      </c>
      <c r="Q23" s="9"/>
    </row>
    <row r="24" spans="1:120">
      <c r="A24" s="12"/>
      <c r="B24" s="42">
        <v>543</v>
      </c>
      <c r="C24" s="19" t="s">
        <v>37</v>
      </c>
      <c r="D24" s="46">
        <v>607938</v>
      </c>
      <c r="E24" s="46">
        <v>161008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768946</v>
      </c>
      <c r="P24" s="47">
        <f>(O24/P$33)</f>
        <v>17.09870805630295</v>
      </c>
      <c r="Q24" s="9"/>
    </row>
    <row r="25" spans="1:120" ht="15.75">
      <c r="A25" s="26" t="s">
        <v>47</v>
      </c>
      <c r="B25" s="27"/>
      <c r="C25" s="28"/>
      <c r="D25" s="29">
        <f>SUM(D26:D26)</f>
        <v>0</v>
      </c>
      <c r="E25" s="29">
        <f>SUM(E26:E26)</f>
        <v>238405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0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 t="shared" si="2"/>
        <v>238405</v>
      </c>
      <c r="P25" s="41">
        <f>(O25/P$33)</f>
        <v>5.3013052856285166</v>
      </c>
      <c r="Q25" s="10"/>
    </row>
    <row r="26" spans="1:120">
      <c r="A26" s="43"/>
      <c r="B26" s="44">
        <v>559</v>
      </c>
      <c r="C26" s="45" t="s">
        <v>54</v>
      </c>
      <c r="D26" s="46">
        <v>0</v>
      </c>
      <c r="E26" s="46">
        <v>238405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238405</v>
      </c>
      <c r="P26" s="47">
        <f>(O26/P$33)</f>
        <v>5.3013052856285166</v>
      </c>
      <c r="Q26" s="9"/>
    </row>
    <row r="27" spans="1:120" ht="15.75">
      <c r="A27" s="26" t="s">
        <v>39</v>
      </c>
      <c r="B27" s="27"/>
      <c r="C27" s="28"/>
      <c r="D27" s="29">
        <f>SUM(D28:D28)</f>
        <v>5165760</v>
      </c>
      <c r="E27" s="29">
        <f>SUM(E28:E28)</f>
        <v>0</v>
      </c>
      <c r="F27" s="29">
        <f>SUM(F28:F28)</f>
        <v>0</v>
      </c>
      <c r="G27" s="29">
        <f>SUM(G28:G28)</f>
        <v>539861</v>
      </c>
      <c r="H27" s="29">
        <f>SUM(H28:H28)</f>
        <v>0</v>
      </c>
      <c r="I27" s="29">
        <f>SUM(I28:I28)</f>
        <v>0</v>
      </c>
      <c r="J27" s="29">
        <f>SUM(J28:J28)</f>
        <v>0</v>
      </c>
      <c r="K27" s="29">
        <f>SUM(K28:K28)</f>
        <v>0</v>
      </c>
      <c r="L27" s="29">
        <f>SUM(L28:L28)</f>
        <v>0</v>
      </c>
      <c r="M27" s="29">
        <f>SUM(M28:M28)</f>
        <v>0</v>
      </c>
      <c r="N27" s="29">
        <f>SUM(N28:N28)</f>
        <v>0</v>
      </c>
      <c r="O27" s="29">
        <f>SUM(D27:N27)</f>
        <v>5705621</v>
      </c>
      <c r="P27" s="41">
        <f>(O27/P$33)</f>
        <v>126.8733405972738</v>
      </c>
      <c r="Q27" s="9"/>
    </row>
    <row r="28" spans="1:120">
      <c r="A28" s="12"/>
      <c r="B28" s="42">
        <v>572</v>
      </c>
      <c r="C28" s="19" t="s">
        <v>40</v>
      </c>
      <c r="D28" s="46">
        <v>5165760</v>
      </c>
      <c r="E28" s="46">
        <v>0</v>
      </c>
      <c r="F28" s="46">
        <v>0</v>
      </c>
      <c r="G28" s="46">
        <v>539861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5705621</v>
      </c>
      <c r="P28" s="47">
        <f>(O28/P$33)</f>
        <v>126.8733405972738</v>
      </c>
      <c r="Q28" s="9"/>
    </row>
    <row r="29" spans="1:120" ht="15.75">
      <c r="A29" s="26" t="s">
        <v>43</v>
      </c>
      <c r="B29" s="27"/>
      <c r="C29" s="28"/>
      <c r="D29" s="29">
        <f>SUM(D30:D30)</f>
        <v>13931142</v>
      </c>
      <c r="E29" s="29">
        <f>SUM(E30:E30)</f>
        <v>0</v>
      </c>
      <c r="F29" s="29">
        <f>SUM(F30:F30)</f>
        <v>0</v>
      </c>
      <c r="G29" s="29">
        <f>SUM(G30:G30)</f>
        <v>0</v>
      </c>
      <c r="H29" s="29">
        <f>SUM(H30:H30)</f>
        <v>0</v>
      </c>
      <c r="I29" s="29">
        <f>SUM(I30:I30)</f>
        <v>0</v>
      </c>
      <c r="J29" s="29">
        <f>SUM(J30:J30)</f>
        <v>0</v>
      </c>
      <c r="K29" s="29">
        <f>SUM(K30:K30)</f>
        <v>0</v>
      </c>
      <c r="L29" s="29">
        <f>SUM(L30:L30)</f>
        <v>0</v>
      </c>
      <c r="M29" s="29">
        <f>SUM(M30:M30)</f>
        <v>0</v>
      </c>
      <c r="N29" s="29">
        <f>SUM(N30:N30)</f>
        <v>0</v>
      </c>
      <c r="O29" s="29">
        <f>SUM(D29:N29)</f>
        <v>13931142</v>
      </c>
      <c r="P29" s="41">
        <f>(O29/P$33)</f>
        <v>309.78056970047362</v>
      </c>
      <c r="Q29" s="9"/>
    </row>
    <row r="30" spans="1:120" ht="15.75" thickBot="1">
      <c r="A30" s="12"/>
      <c r="B30" s="42">
        <v>581</v>
      </c>
      <c r="C30" s="19" t="s">
        <v>91</v>
      </c>
      <c r="D30" s="46">
        <v>13931142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13931142</v>
      </c>
      <c r="P30" s="47">
        <f>(O30/P$33)</f>
        <v>309.78056970047362</v>
      </c>
      <c r="Q30" s="9"/>
    </row>
    <row r="31" spans="1:120" ht="16.5" thickBot="1">
      <c r="A31" s="13" t="s">
        <v>10</v>
      </c>
      <c r="B31" s="21"/>
      <c r="C31" s="20"/>
      <c r="D31" s="14">
        <f>SUM(D5,D11,D15,D22,D25,D27,D29)</f>
        <v>51087328</v>
      </c>
      <c r="E31" s="14">
        <f t="shared" ref="E31:N31" si="3">SUM(E5,E11,E15,E22,E25,E27,E29)</f>
        <v>12652374</v>
      </c>
      <c r="F31" s="14">
        <f t="shared" si="3"/>
        <v>0</v>
      </c>
      <c r="G31" s="14">
        <f t="shared" si="3"/>
        <v>3517912</v>
      </c>
      <c r="H31" s="14">
        <f t="shared" si="3"/>
        <v>0</v>
      </c>
      <c r="I31" s="14">
        <f t="shared" si="3"/>
        <v>13009085</v>
      </c>
      <c r="J31" s="14">
        <f t="shared" si="3"/>
        <v>2610800</v>
      </c>
      <c r="K31" s="14">
        <f t="shared" si="3"/>
        <v>0</v>
      </c>
      <c r="L31" s="14">
        <f t="shared" si="3"/>
        <v>0</v>
      </c>
      <c r="M31" s="14">
        <f t="shared" si="3"/>
        <v>0</v>
      </c>
      <c r="N31" s="14">
        <f t="shared" si="3"/>
        <v>0</v>
      </c>
      <c r="O31" s="14">
        <f>SUM(D31:N31)</f>
        <v>82877499</v>
      </c>
      <c r="P31" s="35">
        <f>(O31/P$33)</f>
        <v>1842.9098530163883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3" t="s">
        <v>96</v>
      </c>
      <c r="N33" s="93"/>
      <c r="O33" s="93"/>
      <c r="P33" s="39">
        <v>44971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2868097</v>
      </c>
      <c r="E5" s="59">
        <f t="shared" si="0"/>
        <v>0</v>
      </c>
      <c r="F5" s="59">
        <f t="shared" si="0"/>
        <v>715143</v>
      </c>
      <c r="G5" s="59">
        <f t="shared" si="0"/>
        <v>43095</v>
      </c>
      <c r="H5" s="59">
        <f t="shared" si="0"/>
        <v>0</v>
      </c>
      <c r="I5" s="59">
        <f t="shared" si="0"/>
        <v>0</v>
      </c>
      <c r="J5" s="59">
        <f t="shared" si="0"/>
        <v>1311227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16" si="1">SUM(D5:M5)</f>
        <v>4937562</v>
      </c>
      <c r="O5" s="61">
        <f t="shared" ref="O5:O32" si="2">(N5/O$34)</f>
        <v>115.28548413458171</v>
      </c>
      <c r="P5" s="62"/>
    </row>
    <row r="6" spans="1:133">
      <c r="A6" s="64"/>
      <c r="B6" s="65">
        <v>511</v>
      </c>
      <c r="C6" s="66" t="s">
        <v>19</v>
      </c>
      <c r="D6" s="67">
        <v>376726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376726</v>
      </c>
      <c r="O6" s="68">
        <f t="shared" si="2"/>
        <v>8.7960494057764596</v>
      </c>
      <c r="P6" s="69"/>
    </row>
    <row r="7" spans="1:133">
      <c r="A7" s="64"/>
      <c r="B7" s="65">
        <v>512</v>
      </c>
      <c r="C7" s="66" t="s">
        <v>20</v>
      </c>
      <c r="D7" s="67">
        <v>662132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662132</v>
      </c>
      <c r="O7" s="68">
        <f t="shared" si="2"/>
        <v>15.459898666791194</v>
      </c>
      <c r="P7" s="69"/>
    </row>
    <row r="8" spans="1:133">
      <c r="A8" s="64"/>
      <c r="B8" s="65">
        <v>513</v>
      </c>
      <c r="C8" s="66" t="s">
        <v>21</v>
      </c>
      <c r="D8" s="67">
        <v>1115277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1115277</v>
      </c>
      <c r="O8" s="68">
        <f t="shared" si="2"/>
        <v>26.040229750869738</v>
      </c>
      <c r="P8" s="69"/>
    </row>
    <row r="9" spans="1:133">
      <c r="A9" s="64"/>
      <c r="B9" s="65">
        <v>514</v>
      </c>
      <c r="C9" s="66" t="s">
        <v>22</v>
      </c>
      <c r="D9" s="67">
        <v>233702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233702</v>
      </c>
      <c r="O9" s="68">
        <f t="shared" si="2"/>
        <v>5.4566298536038662</v>
      </c>
      <c r="P9" s="69"/>
    </row>
    <row r="10" spans="1:133">
      <c r="A10" s="64"/>
      <c r="B10" s="65">
        <v>517</v>
      </c>
      <c r="C10" s="66" t="s">
        <v>23</v>
      </c>
      <c r="D10" s="67">
        <v>0</v>
      </c>
      <c r="E10" s="67">
        <v>0</v>
      </c>
      <c r="F10" s="67">
        <v>715143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715143</v>
      </c>
      <c r="O10" s="68">
        <f t="shared" si="2"/>
        <v>16.697634780172312</v>
      </c>
      <c r="P10" s="69"/>
    </row>
    <row r="11" spans="1:133">
      <c r="A11" s="64"/>
      <c r="B11" s="65">
        <v>519</v>
      </c>
      <c r="C11" s="66" t="s">
        <v>62</v>
      </c>
      <c r="D11" s="67">
        <v>480260</v>
      </c>
      <c r="E11" s="67">
        <v>0</v>
      </c>
      <c r="F11" s="67">
        <v>0</v>
      </c>
      <c r="G11" s="67">
        <v>43095</v>
      </c>
      <c r="H11" s="67">
        <v>0</v>
      </c>
      <c r="I11" s="67">
        <v>0</v>
      </c>
      <c r="J11" s="67">
        <v>1311227</v>
      </c>
      <c r="K11" s="67">
        <v>0</v>
      </c>
      <c r="L11" s="67">
        <v>0</v>
      </c>
      <c r="M11" s="67">
        <v>0</v>
      </c>
      <c r="N11" s="67">
        <f t="shared" si="1"/>
        <v>1834582</v>
      </c>
      <c r="O11" s="68">
        <f t="shared" si="2"/>
        <v>42.835041677368139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10531792</v>
      </c>
      <c r="E12" s="73">
        <f t="shared" si="3"/>
        <v>5785918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16317710</v>
      </c>
      <c r="O12" s="75">
        <f t="shared" si="2"/>
        <v>380.99675453547832</v>
      </c>
      <c r="P12" s="76"/>
    </row>
    <row r="13" spans="1:133">
      <c r="A13" s="64"/>
      <c r="B13" s="65">
        <v>521</v>
      </c>
      <c r="C13" s="66" t="s">
        <v>26</v>
      </c>
      <c r="D13" s="67">
        <v>8841341</v>
      </c>
      <c r="E13" s="67">
        <v>50397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8891738</v>
      </c>
      <c r="O13" s="68">
        <f t="shared" si="2"/>
        <v>207.61021737607695</v>
      </c>
      <c r="P13" s="69"/>
    </row>
    <row r="14" spans="1:133">
      <c r="A14" s="64"/>
      <c r="B14" s="65">
        <v>522</v>
      </c>
      <c r="C14" s="66" t="s">
        <v>27</v>
      </c>
      <c r="D14" s="67">
        <v>0</v>
      </c>
      <c r="E14" s="67">
        <v>5735521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5735521</v>
      </c>
      <c r="O14" s="68">
        <f t="shared" si="2"/>
        <v>133.91676200705129</v>
      </c>
      <c r="P14" s="69"/>
    </row>
    <row r="15" spans="1:133">
      <c r="A15" s="64"/>
      <c r="B15" s="65">
        <v>524</v>
      </c>
      <c r="C15" s="66" t="s">
        <v>28</v>
      </c>
      <c r="D15" s="67">
        <v>1690451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1690451</v>
      </c>
      <c r="O15" s="68">
        <f t="shared" si="2"/>
        <v>39.469775152350046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SUM(D17:D22)</f>
        <v>1955753</v>
      </c>
      <c r="E16" s="73">
        <f t="shared" si="4"/>
        <v>0</v>
      </c>
      <c r="F16" s="73">
        <f t="shared" si="4"/>
        <v>0</v>
      </c>
      <c r="G16" s="73">
        <f t="shared" si="4"/>
        <v>1053073</v>
      </c>
      <c r="H16" s="73">
        <f t="shared" si="4"/>
        <v>0</v>
      </c>
      <c r="I16" s="73">
        <f t="shared" si="4"/>
        <v>10616212</v>
      </c>
      <c r="J16" s="73">
        <f t="shared" si="4"/>
        <v>181524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13806562</v>
      </c>
      <c r="O16" s="75">
        <f t="shared" si="2"/>
        <v>322.36479955170563</v>
      </c>
      <c r="P16" s="76"/>
    </row>
    <row r="17" spans="1:119">
      <c r="A17" s="64"/>
      <c r="B17" s="65">
        <v>533</v>
      </c>
      <c r="C17" s="66" t="s">
        <v>30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4080047</v>
      </c>
      <c r="J17" s="67">
        <v>0</v>
      </c>
      <c r="K17" s="67">
        <v>0</v>
      </c>
      <c r="L17" s="67">
        <v>0</v>
      </c>
      <c r="M17" s="67">
        <v>0</v>
      </c>
      <c r="N17" s="67">
        <f t="shared" ref="N17:N22" si="5">SUM(D17:M17)</f>
        <v>4080047</v>
      </c>
      <c r="O17" s="68">
        <f t="shared" si="2"/>
        <v>95.263653132223496</v>
      </c>
      <c r="P17" s="69"/>
    </row>
    <row r="18" spans="1:119">
      <c r="A18" s="64"/>
      <c r="B18" s="65">
        <v>534</v>
      </c>
      <c r="C18" s="66" t="s">
        <v>63</v>
      </c>
      <c r="D18" s="67">
        <v>1119947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5"/>
        <v>1119947</v>
      </c>
      <c r="O18" s="68">
        <f t="shared" si="2"/>
        <v>26.149268019332695</v>
      </c>
      <c r="P18" s="69"/>
    </row>
    <row r="19" spans="1:119">
      <c r="A19" s="64"/>
      <c r="B19" s="65">
        <v>535</v>
      </c>
      <c r="C19" s="66" t="s">
        <v>31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3407412</v>
      </c>
      <c r="J19" s="67">
        <v>0</v>
      </c>
      <c r="K19" s="67">
        <v>0</v>
      </c>
      <c r="L19" s="67">
        <v>0</v>
      </c>
      <c r="M19" s="67">
        <v>0</v>
      </c>
      <c r="N19" s="67">
        <f t="shared" si="5"/>
        <v>3407412</v>
      </c>
      <c r="O19" s="68">
        <f t="shared" si="2"/>
        <v>79.558523430385947</v>
      </c>
      <c r="P19" s="69"/>
    </row>
    <row r="20" spans="1:119">
      <c r="A20" s="64"/>
      <c r="B20" s="65">
        <v>536</v>
      </c>
      <c r="C20" s="66" t="s">
        <v>64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2245881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5"/>
        <v>2245881</v>
      </c>
      <c r="O20" s="68">
        <f t="shared" si="2"/>
        <v>52.438324499754842</v>
      </c>
      <c r="P20" s="69"/>
    </row>
    <row r="21" spans="1:119">
      <c r="A21" s="64"/>
      <c r="B21" s="65">
        <v>538</v>
      </c>
      <c r="C21" s="66" t="s">
        <v>65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882872</v>
      </c>
      <c r="J21" s="67">
        <v>0</v>
      </c>
      <c r="K21" s="67">
        <v>0</v>
      </c>
      <c r="L21" s="67">
        <v>0</v>
      </c>
      <c r="M21" s="67">
        <v>0</v>
      </c>
      <c r="N21" s="67">
        <f t="shared" si="5"/>
        <v>882872</v>
      </c>
      <c r="O21" s="68">
        <f t="shared" si="2"/>
        <v>20.613883116579888</v>
      </c>
      <c r="P21" s="69"/>
    </row>
    <row r="22" spans="1:119">
      <c r="A22" s="64"/>
      <c r="B22" s="65">
        <v>539</v>
      </c>
      <c r="C22" s="66" t="s">
        <v>34</v>
      </c>
      <c r="D22" s="67">
        <v>835806</v>
      </c>
      <c r="E22" s="67">
        <v>0</v>
      </c>
      <c r="F22" s="67">
        <v>0</v>
      </c>
      <c r="G22" s="67">
        <v>1053073</v>
      </c>
      <c r="H22" s="67">
        <v>0</v>
      </c>
      <c r="I22" s="67">
        <v>0</v>
      </c>
      <c r="J22" s="67">
        <v>181524</v>
      </c>
      <c r="K22" s="67">
        <v>0</v>
      </c>
      <c r="L22" s="67">
        <v>0</v>
      </c>
      <c r="M22" s="67">
        <v>0</v>
      </c>
      <c r="N22" s="67">
        <f t="shared" si="5"/>
        <v>2070403</v>
      </c>
      <c r="O22" s="68">
        <f t="shared" si="2"/>
        <v>48.341147353428752</v>
      </c>
      <c r="P22" s="69"/>
    </row>
    <row r="23" spans="1:119" ht="15.75">
      <c r="A23" s="70" t="s">
        <v>35</v>
      </c>
      <c r="B23" s="71"/>
      <c r="C23" s="72"/>
      <c r="D23" s="73">
        <f t="shared" ref="D23:M23" si="6">SUM(D24:D25)</f>
        <v>1388903</v>
      </c>
      <c r="E23" s="73">
        <f t="shared" si="6"/>
        <v>552630</v>
      </c>
      <c r="F23" s="73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32" si="7">SUM(D23:M23)</f>
        <v>1941533</v>
      </c>
      <c r="O23" s="75">
        <f t="shared" si="2"/>
        <v>45.332204814494851</v>
      </c>
      <c r="P23" s="76"/>
    </row>
    <row r="24" spans="1:119">
      <c r="A24" s="64"/>
      <c r="B24" s="65">
        <v>541</v>
      </c>
      <c r="C24" s="66" t="s">
        <v>66</v>
      </c>
      <c r="D24" s="67">
        <v>984909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984909</v>
      </c>
      <c r="O24" s="68">
        <f t="shared" si="2"/>
        <v>22.996310910831447</v>
      </c>
      <c r="P24" s="69"/>
    </row>
    <row r="25" spans="1:119">
      <c r="A25" s="64"/>
      <c r="B25" s="65">
        <v>543</v>
      </c>
      <c r="C25" s="66" t="s">
        <v>67</v>
      </c>
      <c r="D25" s="67">
        <v>403994</v>
      </c>
      <c r="E25" s="67">
        <v>552630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956624</v>
      </c>
      <c r="O25" s="68">
        <f t="shared" si="2"/>
        <v>22.335893903663404</v>
      </c>
      <c r="P25" s="69"/>
    </row>
    <row r="26" spans="1:119" ht="15.75">
      <c r="A26" s="70" t="s">
        <v>47</v>
      </c>
      <c r="B26" s="71"/>
      <c r="C26" s="72"/>
      <c r="D26" s="73">
        <f t="shared" ref="D26:M26" si="8">SUM(D27:D27)</f>
        <v>0</v>
      </c>
      <c r="E26" s="73">
        <f t="shared" si="8"/>
        <v>742209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7"/>
        <v>742209</v>
      </c>
      <c r="O26" s="75">
        <f t="shared" si="2"/>
        <v>17.329589763944991</v>
      </c>
      <c r="P26" s="76"/>
    </row>
    <row r="27" spans="1:119">
      <c r="A27" s="64"/>
      <c r="B27" s="65">
        <v>554</v>
      </c>
      <c r="C27" s="66" t="s">
        <v>48</v>
      </c>
      <c r="D27" s="67">
        <v>0</v>
      </c>
      <c r="E27" s="67">
        <v>742209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742209</v>
      </c>
      <c r="O27" s="68">
        <f t="shared" si="2"/>
        <v>17.329589763944991</v>
      </c>
      <c r="P27" s="69"/>
    </row>
    <row r="28" spans="1:119" ht="15.75">
      <c r="A28" s="70" t="s">
        <v>39</v>
      </c>
      <c r="B28" s="71"/>
      <c r="C28" s="72"/>
      <c r="D28" s="73">
        <f t="shared" ref="D28:M28" si="9">SUM(D29:D29)</f>
        <v>3976262</v>
      </c>
      <c r="E28" s="73">
        <f t="shared" si="9"/>
        <v>0</v>
      </c>
      <c r="F28" s="73">
        <f t="shared" si="9"/>
        <v>0</v>
      </c>
      <c r="G28" s="73">
        <f t="shared" si="9"/>
        <v>281481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7"/>
        <v>4257743</v>
      </c>
      <c r="O28" s="75">
        <f t="shared" si="2"/>
        <v>99.412617618903084</v>
      </c>
      <c r="P28" s="69"/>
    </row>
    <row r="29" spans="1:119">
      <c r="A29" s="64"/>
      <c r="B29" s="65">
        <v>572</v>
      </c>
      <c r="C29" s="66" t="s">
        <v>68</v>
      </c>
      <c r="D29" s="67">
        <v>3976262</v>
      </c>
      <c r="E29" s="67">
        <v>0</v>
      </c>
      <c r="F29" s="67">
        <v>0</v>
      </c>
      <c r="G29" s="67">
        <v>281481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4257743</v>
      </c>
      <c r="O29" s="68">
        <f t="shared" si="2"/>
        <v>99.412617618903084</v>
      </c>
      <c r="P29" s="69"/>
    </row>
    <row r="30" spans="1:119" ht="15.75">
      <c r="A30" s="70" t="s">
        <v>69</v>
      </c>
      <c r="B30" s="71"/>
      <c r="C30" s="72"/>
      <c r="D30" s="73">
        <f t="shared" ref="D30:M30" si="10">SUM(D31:D31)</f>
        <v>2486925</v>
      </c>
      <c r="E30" s="73">
        <f t="shared" si="10"/>
        <v>0</v>
      </c>
      <c r="F30" s="73">
        <f t="shared" si="10"/>
        <v>0</v>
      </c>
      <c r="G30" s="73">
        <f t="shared" si="10"/>
        <v>0</v>
      </c>
      <c r="H30" s="73">
        <f t="shared" si="10"/>
        <v>0</v>
      </c>
      <c r="I30" s="73">
        <f t="shared" si="10"/>
        <v>0</v>
      </c>
      <c r="J30" s="73">
        <f t="shared" si="10"/>
        <v>0</v>
      </c>
      <c r="K30" s="73">
        <f t="shared" si="10"/>
        <v>0</v>
      </c>
      <c r="L30" s="73">
        <f t="shared" si="10"/>
        <v>0</v>
      </c>
      <c r="M30" s="73">
        <f t="shared" si="10"/>
        <v>0</v>
      </c>
      <c r="N30" s="73">
        <f t="shared" si="7"/>
        <v>2486925</v>
      </c>
      <c r="O30" s="75">
        <f t="shared" si="2"/>
        <v>58.066380256368348</v>
      </c>
      <c r="P30" s="69"/>
    </row>
    <row r="31" spans="1:119" ht="15.75" thickBot="1">
      <c r="A31" s="64"/>
      <c r="B31" s="65">
        <v>581</v>
      </c>
      <c r="C31" s="66" t="s">
        <v>70</v>
      </c>
      <c r="D31" s="67">
        <v>2486925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2486925</v>
      </c>
      <c r="O31" s="68">
        <f t="shared" si="2"/>
        <v>58.066380256368348</v>
      </c>
      <c r="P31" s="69"/>
    </row>
    <row r="32" spans="1:119" ht="16.5" thickBot="1">
      <c r="A32" s="77" t="s">
        <v>10</v>
      </c>
      <c r="B32" s="78"/>
      <c r="C32" s="79"/>
      <c r="D32" s="80">
        <f>SUM(D5,D12,D16,D23,D26,D28,D30)</f>
        <v>23207732</v>
      </c>
      <c r="E32" s="80">
        <f t="shared" ref="E32:M32" si="11">SUM(E5,E12,E16,E23,E26,E28,E30)</f>
        <v>7080757</v>
      </c>
      <c r="F32" s="80">
        <f t="shared" si="11"/>
        <v>715143</v>
      </c>
      <c r="G32" s="80">
        <f t="shared" si="11"/>
        <v>1377649</v>
      </c>
      <c r="H32" s="80">
        <f t="shared" si="11"/>
        <v>0</v>
      </c>
      <c r="I32" s="80">
        <f t="shared" si="11"/>
        <v>10616212</v>
      </c>
      <c r="J32" s="80">
        <f t="shared" si="11"/>
        <v>1492751</v>
      </c>
      <c r="K32" s="80">
        <f t="shared" si="11"/>
        <v>0</v>
      </c>
      <c r="L32" s="80">
        <f t="shared" si="11"/>
        <v>0</v>
      </c>
      <c r="M32" s="80">
        <f t="shared" si="11"/>
        <v>0</v>
      </c>
      <c r="N32" s="80">
        <f t="shared" si="7"/>
        <v>44490244</v>
      </c>
      <c r="O32" s="81">
        <f t="shared" si="2"/>
        <v>1038.7878306754769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17" t="s">
        <v>71</v>
      </c>
      <c r="M34" s="117"/>
      <c r="N34" s="117"/>
      <c r="O34" s="91">
        <v>42829</v>
      </c>
    </row>
    <row r="35" spans="1:15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0"/>
    </row>
    <row r="36" spans="1:15" ht="15.75" customHeight="1" thickBot="1">
      <c r="A36" s="121" t="s">
        <v>50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2903754</v>
      </c>
      <c r="E5" s="24">
        <f t="shared" si="0"/>
        <v>0</v>
      </c>
      <c r="F5" s="24">
        <f t="shared" si="0"/>
        <v>721560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1272016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4897330</v>
      </c>
      <c r="O5" s="30">
        <f t="shared" ref="O5:O32" si="2">(N5/O$34)</f>
        <v>115.74328795613538</v>
      </c>
      <c r="P5" s="6"/>
    </row>
    <row r="6" spans="1:133">
      <c r="A6" s="12"/>
      <c r="B6" s="42">
        <v>511</v>
      </c>
      <c r="C6" s="19" t="s">
        <v>19</v>
      </c>
      <c r="D6" s="46">
        <v>357558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357558</v>
      </c>
      <c r="O6" s="47">
        <f t="shared" si="2"/>
        <v>8.4505104934770277</v>
      </c>
      <c r="P6" s="9"/>
    </row>
    <row r="7" spans="1:133">
      <c r="A7" s="12"/>
      <c r="B7" s="42">
        <v>512</v>
      </c>
      <c r="C7" s="19" t="s">
        <v>20</v>
      </c>
      <c r="D7" s="46">
        <v>672927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672927</v>
      </c>
      <c r="O7" s="47">
        <f t="shared" si="2"/>
        <v>15.903927963698242</v>
      </c>
      <c r="P7" s="9"/>
    </row>
    <row r="8" spans="1:133">
      <c r="A8" s="12"/>
      <c r="B8" s="42">
        <v>513</v>
      </c>
      <c r="C8" s="19" t="s">
        <v>21</v>
      </c>
      <c r="D8" s="46">
        <v>1110983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1110983</v>
      </c>
      <c r="O8" s="47">
        <f t="shared" si="2"/>
        <v>26.256924749480053</v>
      </c>
      <c r="P8" s="9"/>
    </row>
    <row r="9" spans="1:133">
      <c r="A9" s="12"/>
      <c r="B9" s="42">
        <v>514</v>
      </c>
      <c r="C9" s="19" t="s">
        <v>22</v>
      </c>
      <c r="D9" s="46">
        <v>274414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274414</v>
      </c>
      <c r="O9" s="47">
        <f t="shared" si="2"/>
        <v>6.4854887502363399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721560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721560</v>
      </c>
      <c r="O10" s="47">
        <f t="shared" si="2"/>
        <v>17.053318207600682</v>
      </c>
      <c r="P10" s="9"/>
    </row>
    <row r="11" spans="1:133">
      <c r="A11" s="12"/>
      <c r="B11" s="42">
        <v>519</v>
      </c>
      <c r="C11" s="19" t="s">
        <v>24</v>
      </c>
      <c r="D11" s="46">
        <v>487872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1272016</v>
      </c>
      <c r="K11" s="46">
        <v>0</v>
      </c>
      <c r="L11" s="46">
        <v>0</v>
      </c>
      <c r="M11" s="46">
        <v>0</v>
      </c>
      <c r="N11" s="46">
        <f t="shared" si="1"/>
        <v>1759888</v>
      </c>
      <c r="O11" s="47">
        <f t="shared" si="2"/>
        <v>41.593117791643031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10314781</v>
      </c>
      <c r="E12" s="29">
        <f t="shared" si="3"/>
        <v>5424497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15739278</v>
      </c>
      <c r="O12" s="41">
        <f t="shared" si="2"/>
        <v>371.98142370958595</v>
      </c>
      <c r="P12" s="10"/>
    </row>
    <row r="13" spans="1:133">
      <c r="A13" s="12"/>
      <c r="B13" s="42">
        <v>521</v>
      </c>
      <c r="C13" s="19" t="s">
        <v>26</v>
      </c>
      <c r="D13" s="46">
        <v>8534549</v>
      </c>
      <c r="E13" s="46">
        <v>84573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8619122</v>
      </c>
      <c r="O13" s="47">
        <f t="shared" si="2"/>
        <v>203.70396105123842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5339924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5339924</v>
      </c>
      <c r="O14" s="47">
        <f t="shared" si="2"/>
        <v>126.20353564000756</v>
      </c>
      <c r="P14" s="9"/>
    </row>
    <row r="15" spans="1:133">
      <c r="A15" s="12"/>
      <c r="B15" s="42">
        <v>524</v>
      </c>
      <c r="C15" s="19" t="s">
        <v>28</v>
      </c>
      <c r="D15" s="46">
        <v>1780232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1780232</v>
      </c>
      <c r="O15" s="47">
        <f t="shared" si="2"/>
        <v>42.073927018339951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2498084</v>
      </c>
      <c r="E16" s="29">
        <f t="shared" si="4"/>
        <v>0</v>
      </c>
      <c r="F16" s="29">
        <f t="shared" si="4"/>
        <v>0</v>
      </c>
      <c r="G16" s="29">
        <f t="shared" si="4"/>
        <v>18514</v>
      </c>
      <c r="H16" s="29">
        <f t="shared" si="4"/>
        <v>0</v>
      </c>
      <c r="I16" s="29">
        <f t="shared" si="4"/>
        <v>8935649</v>
      </c>
      <c r="J16" s="29">
        <f t="shared" si="4"/>
        <v>164107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11616354</v>
      </c>
      <c r="O16" s="41">
        <f t="shared" si="2"/>
        <v>274.54041406693136</v>
      </c>
      <c r="P16" s="10"/>
    </row>
    <row r="17" spans="1:119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2936712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2936712</v>
      </c>
      <c r="O17" s="47">
        <f t="shared" si="2"/>
        <v>69.406125921724339</v>
      </c>
      <c r="P17" s="9"/>
    </row>
    <row r="18" spans="1:119">
      <c r="A18" s="12"/>
      <c r="B18" s="42">
        <v>534</v>
      </c>
      <c r="C18" s="19" t="s">
        <v>59</v>
      </c>
      <c r="D18" s="46">
        <v>1345158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1345158</v>
      </c>
      <c r="O18" s="47">
        <f t="shared" si="2"/>
        <v>31.7914066931367</v>
      </c>
      <c r="P18" s="9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3000873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3000873</v>
      </c>
      <c r="O19" s="47">
        <f t="shared" si="2"/>
        <v>70.922504254112312</v>
      </c>
      <c r="P19" s="9"/>
    </row>
    <row r="20" spans="1:119">
      <c r="A20" s="12"/>
      <c r="B20" s="42">
        <v>536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2246739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2246739</v>
      </c>
      <c r="O20" s="47">
        <f t="shared" si="2"/>
        <v>53.09933352240499</v>
      </c>
      <c r="P20" s="9"/>
    </row>
    <row r="21" spans="1:119">
      <c r="A21" s="12"/>
      <c r="B21" s="42">
        <v>538</v>
      </c>
      <c r="C21" s="19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751325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751325</v>
      </c>
      <c r="O21" s="47">
        <f t="shared" si="2"/>
        <v>17.756782945736433</v>
      </c>
      <c r="P21" s="9"/>
    </row>
    <row r="22" spans="1:119">
      <c r="A22" s="12"/>
      <c r="B22" s="42">
        <v>539</v>
      </c>
      <c r="C22" s="19" t="s">
        <v>34</v>
      </c>
      <c r="D22" s="46">
        <v>1152926</v>
      </c>
      <c r="E22" s="46">
        <v>0</v>
      </c>
      <c r="F22" s="46">
        <v>0</v>
      </c>
      <c r="G22" s="46">
        <v>18514</v>
      </c>
      <c r="H22" s="46">
        <v>0</v>
      </c>
      <c r="I22" s="46">
        <v>0</v>
      </c>
      <c r="J22" s="46">
        <v>164107</v>
      </c>
      <c r="K22" s="46">
        <v>0</v>
      </c>
      <c r="L22" s="46">
        <v>0</v>
      </c>
      <c r="M22" s="46">
        <v>0</v>
      </c>
      <c r="N22" s="46">
        <f t="shared" si="5"/>
        <v>1335547</v>
      </c>
      <c r="O22" s="47">
        <f t="shared" si="2"/>
        <v>31.564260729816599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1420815</v>
      </c>
      <c r="E23" s="29">
        <f t="shared" si="6"/>
        <v>552656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2" si="7">SUM(D23:M23)</f>
        <v>1973471</v>
      </c>
      <c r="O23" s="41">
        <f t="shared" si="2"/>
        <v>46.640929287199846</v>
      </c>
      <c r="P23" s="10"/>
    </row>
    <row r="24" spans="1:119">
      <c r="A24" s="12"/>
      <c r="B24" s="42">
        <v>541</v>
      </c>
      <c r="C24" s="19" t="s">
        <v>36</v>
      </c>
      <c r="D24" s="46">
        <v>998103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998103</v>
      </c>
      <c r="O24" s="47">
        <f t="shared" si="2"/>
        <v>23.589123652864437</v>
      </c>
      <c r="P24" s="9"/>
    </row>
    <row r="25" spans="1:119">
      <c r="A25" s="12"/>
      <c r="B25" s="42">
        <v>543</v>
      </c>
      <c r="C25" s="19" t="s">
        <v>37</v>
      </c>
      <c r="D25" s="46">
        <v>422712</v>
      </c>
      <c r="E25" s="46">
        <v>552656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975368</v>
      </c>
      <c r="O25" s="47">
        <f t="shared" si="2"/>
        <v>23.051805634335413</v>
      </c>
      <c r="P25" s="9"/>
    </row>
    <row r="26" spans="1:119" ht="15.75">
      <c r="A26" s="26" t="s">
        <v>47</v>
      </c>
      <c r="B26" s="27"/>
      <c r="C26" s="28"/>
      <c r="D26" s="29">
        <f t="shared" ref="D26:M26" si="8">SUM(D27:D27)</f>
        <v>0</v>
      </c>
      <c r="E26" s="29">
        <f t="shared" si="8"/>
        <v>433072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433072</v>
      </c>
      <c r="O26" s="41">
        <f t="shared" si="2"/>
        <v>10.235205142749102</v>
      </c>
      <c r="P26" s="10"/>
    </row>
    <row r="27" spans="1:119">
      <c r="A27" s="43"/>
      <c r="B27" s="44">
        <v>554</v>
      </c>
      <c r="C27" s="45" t="s">
        <v>48</v>
      </c>
      <c r="D27" s="46">
        <v>0</v>
      </c>
      <c r="E27" s="46">
        <v>433072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433072</v>
      </c>
      <c r="O27" s="47">
        <f t="shared" si="2"/>
        <v>10.235205142749102</v>
      </c>
      <c r="P27" s="9"/>
    </row>
    <row r="28" spans="1:119" ht="15.75">
      <c r="A28" s="26" t="s">
        <v>39</v>
      </c>
      <c r="B28" s="27"/>
      <c r="C28" s="28"/>
      <c r="D28" s="29">
        <f t="shared" ref="D28:M28" si="9">SUM(D29:D29)</f>
        <v>3408808</v>
      </c>
      <c r="E28" s="29">
        <f t="shared" si="9"/>
        <v>450177</v>
      </c>
      <c r="F28" s="29">
        <f t="shared" si="9"/>
        <v>0</v>
      </c>
      <c r="G28" s="29">
        <f t="shared" si="9"/>
        <v>1266606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5125591</v>
      </c>
      <c r="O28" s="41">
        <f t="shared" si="2"/>
        <v>121.1379986764984</v>
      </c>
      <c r="P28" s="9"/>
    </row>
    <row r="29" spans="1:119">
      <c r="A29" s="12"/>
      <c r="B29" s="42">
        <v>572</v>
      </c>
      <c r="C29" s="19" t="s">
        <v>40</v>
      </c>
      <c r="D29" s="46">
        <v>3408808</v>
      </c>
      <c r="E29" s="46">
        <v>450177</v>
      </c>
      <c r="F29" s="46">
        <v>0</v>
      </c>
      <c r="G29" s="46">
        <v>1266606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5125591</v>
      </c>
      <c r="O29" s="47">
        <f t="shared" si="2"/>
        <v>121.1379986764984</v>
      </c>
      <c r="P29" s="9"/>
    </row>
    <row r="30" spans="1:119" ht="15.75">
      <c r="A30" s="26" t="s">
        <v>43</v>
      </c>
      <c r="B30" s="27"/>
      <c r="C30" s="28"/>
      <c r="D30" s="29">
        <f t="shared" ref="D30:M30" si="10">SUM(D31:D31)</f>
        <v>2463542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7"/>
        <v>2463542</v>
      </c>
      <c r="O30" s="41">
        <f t="shared" si="2"/>
        <v>58.223246360370581</v>
      </c>
      <c r="P30" s="9"/>
    </row>
    <row r="31" spans="1:119" ht="15.75" thickBot="1">
      <c r="A31" s="12"/>
      <c r="B31" s="42">
        <v>581</v>
      </c>
      <c r="C31" s="19" t="s">
        <v>41</v>
      </c>
      <c r="D31" s="46">
        <v>2463542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2463542</v>
      </c>
      <c r="O31" s="47">
        <f t="shared" si="2"/>
        <v>58.223246360370581</v>
      </c>
      <c r="P31" s="9"/>
    </row>
    <row r="32" spans="1:119" ht="16.5" thickBot="1">
      <c r="A32" s="13" t="s">
        <v>10</v>
      </c>
      <c r="B32" s="21"/>
      <c r="C32" s="20"/>
      <c r="D32" s="14">
        <f>SUM(D5,D12,D16,D23,D26,D28,D30)</f>
        <v>23009784</v>
      </c>
      <c r="E32" s="14">
        <f t="shared" ref="E32:M32" si="11">SUM(E5,E12,E16,E23,E26,E28,E30)</f>
        <v>6860402</v>
      </c>
      <c r="F32" s="14">
        <f t="shared" si="11"/>
        <v>721560</v>
      </c>
      <c r="G32" s="14">
        <f t="shared" si="11"/>
        <v>1285120</v>
      </c>
      <c r="H32" s="14">
        <f t="shared" si="11"/>
        <v>0</v>
      </c>
      <c r="I32" s="14">
        <f t="shared" si="11"/>
        <v>8935649</v>
      </c>
      <c r="J32" s="14">
        <f t="shared" si="11"/>
        <v>1436123</v>
      </c>
      <c r="K32" s="14">
        <f t="shared" si="11"/>
        <v>0</v>
      </c>
      <c r="L32" s="14">
        <f t="shared" si="11"/>
        <v>0</v>
      </c>
      <c r="M32" s="14">
        <f t="shared" si="11"/>
        <v>0</v>
      </c>
      <c r="N32" s="14">
        <f t="shared" si="7"/>
        <v>42248638</v>
      </c>
      <c r="O32" s="35">
        <f t="shared" si="2"/>
        <v>998.50250519947065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60</v>
      </c>
      <c r="M34" s="93"/>
      <c r="N34" s="93"/>
      <c r="O34" s="39">
        <v>42312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2848992</v>
      </c>
      <c r="E5" s="24">
        <f t="shared" si="0"/>
        <v>0</v>
      </c>
      <c r="F5" s="24">
        <f t="shared" si="0"/>
        <v>4836978</v>
      </c>
      <c r="G5" s="24">
        <f t="shared" si="0"/>
        <v>309275</v>
      </c>
      <c r="H5" s="24">
        <f t="shared" si="0"/>
        <v>0</v>
      </c>
      <c r="I5" s="24">
        <f t="shared" si="0"/>
        <v>0</v>
      </c>
      <c r="J5" s="24">
        <f t="shared" si="0"/>
        <v>1144939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9140184</v>
      </c>
      <c r="O5" s="30">
        <f t="shared" ref="O5:O32" si="2">(N5/O$34)</f>
        <v>216.23847263952305</v>
      </c>
      <c r="P5" s="6"/>
    </row>
    <row r="6" spans="1:133">
      <c r="A6" s="12"/>
      <c r="B6" s="42">
        <v>511</v>
      </c>
      <c r="C6" s="19" t="s">
        <v>19</v>
      </c>
      <c r="D6" s="46">
        <v>360043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360043</v>
      </c>
      <c r="O6" s="47">
        <f t="shared" si="2"/>
        <v>8.5178972769642058</v>
      </c>
      <c r="P6" s="9"/>
    </row>
    <row r="7" spans="1:133">
      <c r="A7" s="12"/>
      <c r="B7" s="42">
        <v>512</v>
      </c>
      <c r="C7" s="19" t="s">
        <v>20</v>
      </c>
      <c r="D7" s="46">
        <v>654540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654540</v>
      </c>
      <c r="O7" s="47">
        <f t="shared" si="2"/>
        <v>15.485107289029786</v>
      </c>
      <c r="P7" s="9"/>
    </row>
    <row r="8" spans="1:133">
      <c r="A8" s="12"/>
      <c r="B8" s="42">
        <v>513</v>
      </c>
      <c r="C8" s="19" t="s">
        <v>21</v>
      </c>
      <c r="D8" s="46">
        <v>1057013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1057013</v>
      </c>
      <c r="O8" s="47">
        <f t="shared" si="2"/>
        <v>25.006813503986372</v>
      </c>
      <c r="P8" s="9"/>
    </row>
    <row r="9" spans="1:133">
      <c r="A9" s="12"/>
      <c r="B9" s="42">
        <v>514</v>
      </c>
      <c r="C9" s="19" t="s">
        <v>22</v>
      </c>
      <c r="D9" s="46">
        <v>241743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241743</v>
      </c>
      <c r="O9" s="47">
        <f t="shared" si="2"/>
        <v>5.7191558825616884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4836978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4836978</v>
      </c>
      <c r="O10" s="47">
        <f t="shared" si="2"/>
        <v>114.43322529513355</v>
      </c>
      <c r="P10" s="9"/>
    </row>
    <row r="11" spans="1:133">
      <c r="A11" s="12"/>
      <c r="B11" s="42">
        <v>519</v>
      </c>
      <c r="C11" s="19" t="s">
        <v>24</v>
      </c>
      <c r="D11" s="46">
        <v>535653</v>
      </c>
      <c r="E11" s="46">
        <v>0</v>
      </c>
      <c r="F11" s="46">
        <v>0</v>
      </c>
      <c r="G11" s="46">
        <v>309275</v>
      </c>
      <c r="H11" s="46">
        <v>0</v>
      </c>
      <c r="I11" s="46">
        <v>0</v>
      </c>
      <c r="J11" s="46">
        <v>1144939</v>
      </c>
      <c r="K11" s="46">
        <v>0</v>
      </c>
      <c r="L11" s="46">
        <v>0</v>
      </c>
      <c r="M11" s="46">
        <v>0</v>
      </c>
      <c r="N11" s="46">
        <f t="shared" si="1"/>
        <v>1989867</v>
      </c>
      <c r="O11" s="47">
        <f t="shared" si="2"/>
        <v>47.076273391847451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10017376</v>
      </c>
      <c r="E12" s="29">
        <f t="shared" si="3"/>
        <v>5456994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15474370</v>
      </c>
      <c r="O12" s="41">
        <f t="shared" si="2"/>
        <v>366.09264472781473</v>
      </c>
      <c r="P12" s="10"/>
    </row>
    <row r="13" spans="1:133">
      <c r="A13" s="12"/>
      <c r="B13" s="42">
        <v>521</v>
      </c>
      <c r="C13" s="19" t="s">
        <v>26</v>
      </c>
      <c r="D13" s="46">
        <v>8478925</v>
      </c>
      <c r="E13" s="46">
        <v>23357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8502282</v>
      </c>
      <c r="O13" s="47">
        <f t="shared" si="2"/>
        <v>201.14698715370602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5433637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5433637</v>
      </c>
      <c r="O14" s="47">
        <f t="shared" si="2"/>
        <v>128.54898388890203</v>
      </c>
      <c r="P14" s="9"/>
    </row>
    <row r="15" spans="1:133">
      <c r="A15" s="12"/>
      <c r="B15" s="42">
        <v>524</v>
      </c>
      <c r="C15" s="19" t="s">
        <v>28</v>
      </c>
      <c r="D15" s="46">
        <v>1538451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1538451</v>
      </c>
      <c r="O15" s="47">
        <f t="shared" si="2"/>
        <v>36.39667368520665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1263255</v>
      </c>
      <c r="E16" s="29">
        <f t="shared" si="4"/>
        <v>0</v>
      </c>
      <c r="F16" s="29">
        <f t="shared" si="4"/>
        <v>0</v>
      </c>
      <c r="G16" s="29">
        <f t="shared" si="4"/>
        <v>203597</v>
      </c>
      <c r="H16" s="29">
        <f t="shared" si="4"/>
        <v>0</v>
      </c>
      <c r="I16" s="29">
        <f t="shared" si="4"/>
        <v>9216294</v>
      </c>
      <c r="J16" s="29">
        <f t="shared" si="4"/>
        <v>389644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11072790</v>
      </c>
      <c r="O16" s="41">
        <f t="shared" si="2"/>
        <v>261.96006529607985</v>
      </c>
      <c r="P16" s="10"/>
    </row>
    <row r="17" spans="1:119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2813536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2813536</v>
      </c>
      <c r="O17" s="47">
        <f t="shared" si="2"/>
        <v>66.562634554874734</v>
      </c>
      <c r="P17" s="9"/>
    </row>
    <row r="18" spans="1:119">
      <c r="A18" s="12"/>
      <c r="B18" s="42">
        <v>535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3629307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3629307</v>
      </c>
      <c r="O18" s="47">
        <f t="shared" si="2"/>
        <v>85.862144834275711</v>
      </c>
      <c r="P18" s="9"/>
    </row>
    <row r="19" spans="1:119">
      <c r="A19" s="12"/>
      <c r="B19" s="42">
        <v>536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2138158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2138158</v>
      </c>
      <c r="O19" s="47">
        <f t="shared" si="2"/>
        <v>50.584541862830918</v>
      </c>
      <c r="P19" s="9"/>
    </row>
    <row r="20" spans="1:119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635293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635293</v>
      </c>
      <c r="O20" s="47">
        <f t="shared" si="2"/>
        <v>15.029761763940476</v>
      </c>
      <c r="P20" s="9"/>
    </row>
    <row r="21" spans="1:119">
      <c r="A21" s="12"/>
      <c r="B21" s="42">
        <v>539</v>
      </c>
      <c r="C21" s="19" t="s">
        <v>34</v>
      </c>
      <c r="D21" s="46">
        <v>1263255</v>
      </c>
      <c r="E21" s="46">
        <v>0</v>
      </c>
      <c r="F21" s="46">
        <v>0</v>
      </c>
      <c r="G21" s="46">
        <v>203597</v>
      </c>
      <c r="H21" s="46">
        <v>0</v>
      </c>
      <c r="I21" s="46">
        <v>0</v>
      </c>
      <c r="J21" s="46">
        <v>389644</v>
      </c>
      <c r="K21" s="46">
        <v>0</v>
      </c>
      <c r="L21" s="46">
        <v>0</v>
      </c>
      <c r="M21" s="46">
        <v>0</v>
      </c>
      <c r="N21" s="46">
        <f t="shared" si="1"/>
        <v>1856496</v>
      </c>
      <c r="O21" s="47">
        <f t="shared" si="2"/>
        <v>43.920982280158036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SUM(D23:D24)</f>
        <v>1472092</v>
      </c>
      <c r="E22" s="29">
        <f t="shared" si="5"/>
        <v>552050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ref="N22:N27" si="6">SUM(D22:M22)</f>
        <v>2024142</v>
      </c>
      <c r="O22" s="41">
        <f t="shared" si="2"/>
        <v>47.887151340225699</v>
      </c>
      <c r="P22" s="10"/>
    </row>
    <row r="23" spans="1:119">
      <c r="A23" s="12"/>
      <c r="B23" s="42">
        <v>541</v>
      </c>
      <c r="C23" s="19" t="s">
        <v>36</v>
      </c>
      <c r="D23" s="46">
        <v>1089517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1089517</v>
      </c>
      <c r="O23" s="47">
        <f t="shared" si="2"/>
        <v>25.775793134448413</v>
      </c>
      <c r="P23" s="9"/>
    </row>
    <row r="24" spans="1:119">
      <c r="A24" s="12"/>
      <c r="B24" s="42">
        <v>543</v>
      </c>
      <c r="C24" s="19" t="s">
        <v>37</v>
      </c>
      <c r="D24" s="46">
        <v>382575</v>
      </c>
      <c r="E24" s="46">
        <v>552050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934625</v>
      </c>
      <c r="O24" s="47">
        <f t="shared" si="2"/>
        <v>22.111358205777282</v>
      </c>
      <c r="P24" s="9"/>
    </row>
    <row r="25" spans="1:119" ht="15.75">
      <c r="A25" s="26" t="s">
        <v>47</v>
      </c>
      <c r="B25" s="27"/>
      <c r="C25" s="28"/>
      <c r="D25" s="29">
        <f t="shared" ref="D25:M25" si="7">SUM(D26:D27)</f>
        <v>0</v>
      </c>
      <c r="E25" s="29">
        <f t="shared" si="7"/>
        <v>542510</v>
      </c>
      <c r="F25" s="29">
        <f t="shared" si="7"/>
        <v>0</v>
      </c>
      <c r="G25" s="29">
        <f t="shared" si="7"/>
        <v>3352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6"/>
        <v>545862</v>
      </c>
      <c r="O25" s="41">
        <f t="shared" si="2"/>
        <v>12.914003170171993</v>
      </c>
      <c r="P25" s="10"/>
    </row>
    <row r="26" spans="1:119">
      <c r="A26" s="43"/>
      <c r="B26" s="44">
        <v>554</v>
      </c>
      <c r="C26" s="45" t="s">
        <v>48</v>
      </c>
      <c r="D26" s="46">
        <v>0</v>
      </c>
      <c r="E26" s="46">
        <v>542510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542510</v>
      </c>
      <c r="O26" s="47">
        <f t="shared" si="2"/>
        <v>12.834701554330596</v>
      </c>
      <c r="P26" s="9"/>
    </row>
    <row r="27" spans="1:119">
      <c r="A27" s="43"/>
      <c r="B27" s="44">
        <v>559</v>
      </c>
      <c r="C27" s="45" t="s">
        <v>54</v>
      </c>
      <c r="D27" s="46">
        <v>0</v>
      </c>
      <c r="E27" s="46">
        <v>0</v>
      </c>
      <c r="F27" s="46">
        <v>0</v>
      </c>
      <c r="G27" s="46">
        <v>3352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3352</v>
      </c>
      <c r="O27" s="47">
        <f t="shared" si="2"/>
        <v>7.9301615841396764E-2</v>
      </c>
      <c r="P27" s="9"/>
    </row>
    <row r="28" spans="1:119" ht="15.75">
      <c r="A28" s="26" t="s">
        <v>39</v>
      </c>
      <c r="B28" s="27"/>
      <c r="C28" s="28"/>
      <c r="D28" s="29">
        <f t="shared" ref="D28:M28" si="8">SUM(D29:D29)</f>
        <v>3412254</v>
      </c>
      <c r="E28" s="29">
        <f t="shared" si="8"/>
        <v>441287</v>
      </c>
      <c r="F28" s="29">
        <f t="shared" si="8"/>
        <v>0</v>
      </c>
      <c r="G28" s="29">
        <f t="shared" si="8"/>
        <v>558871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>SUM(D28:M28)</f>
        <v>4412412</v>
      </c>
      <c r="O28" s="41">
        <f t="shared" si="2"/>
        <v>104.38884288722231</v>
      </c>
      <c r="P28" s="9"/>
    </row>
    <row r="29" spans="1:119">
      <c r="A29" s="12"/>
      <c r="B29" s="42">
        <v>572</v>
      </c>
      <c r="C29" s="19" t="s">
        <v>40</v>
      </c>
      <c r="D29" s="46">
        <v>3412254</v>
      </c>
      <c r="E29" s="46">
        <v>441287</v>
      </c>
      <c r="F29" s="46">
        <v>0</v>
      </c>
      <c r="G29" s="46">
        <v>558871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4412412</v>
      </c>
      <c r="O29" s="47">
        <f t="shared" si="2"/>
        <v>104.38884288722231</v>
      </c>
      <c r="P29" s="9"/>
    </row>
    <row r="30" spans="1:119" ht="15.75">
      <c r="A30" s="26" t="s">
        <v>43</v>
      </c>
      <c r="B30" s="27"/>
      <c r="C30" s="28"/>
      <c r="D30" s="29">
        <f t="shared" ref="D30:M30" si="9">SUM(D31:D31)</f>
        <v>6079614</v>
      </c>
      <c r="E30" s="29">
        <f t="shared" si="9"/>
        <v>55000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>SUM(D30:M30)</f>
        <v>6134614</v>
      </c>
      <c r="O30" s="41">
        <f t="shared" si="2"/>
        <v>145.13269772173462</v>
      </c>
      <c r="P30" s="9"/>
    </row>
    <row r="31" spans="1:119" ht="15.75" thickBot="1">
      <c r="A31" s="12"/>
      <c r="B31" s="42">
        <v>581</v>
      </c>
      <c r="C31" s="19" t="s">
        <v>41</v>
      </c>
      <c r="D31" s="46">
        <v>6079614</v>
      </c>
      <c r="E31" s="46">
        <v>55000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6134614</v>
      </c>
      <c r="O31" s="47">
        <f t="shared" si="2"/>
        <v>145.13269772173462</v>
      </c>
      <c r="P31" s="9"/>
    </row>
    <row r="32" spans="1:119" ht="16.5" thickBot="1">
      <c r="A32" s="13" t="s">
        <v>10</v>
      </c>
      <c r="B32" s="21"/>
      <c r="C32" s="20"/>
      <c r="D32" s="14">
        <f>SUM(D5,D12,D16,D22,D25,D28,D30)</f>
        <v>25093583</v>
      </c>
      <c r="E32" s="14">
        <f t="shared" ref="E32:M32" si="10">SUM(E5,E12,E16,E22,E25,E28,E30)</f>
        <v>7047841</v>
      </c>
      <c r="F32" s="14">
        <f t="shared" si="10"/>
        <v>4836978</v>
      </c>
      <c r="G32" s="14">
        <f t="shared" si="10"/>
        <v>1075095</v>
      </c>
      <c r="H32" s="14">
        <f t="shared" si="10"/>
        <v>0</v>
      </c>
      <c r="I32" s="14">
        <f t="shared" si="10"/>
        <v>9216294</v>
      </c>
      <c r="J32" s="14">
        <f t="shared" si="10"/>
        <v>1534583</v>
      </c>
      <c r="K32" s="14">
        <f t="shared" si="10"/>
        <v>0</v>
      </c>
      <c r="L32" s="14">
        <f t="shared" si="10"/>
        <v>0</v>
      </c>
      <c r="M32" s="14">
        <f t="shared" si="10"/>
        <v>0</v>
      </c>
      <c r="N32" s="14">
        <f>SUM(D32:M32)</f>
        <v>48804374</v>
      </c>
      <c r="O32" s="35">
        <f t="shared" si="2"/>
        <v>1154.6138777827723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55</v>
      </c>
      <c r="M34" s="93"/>
      <c r="N34" s="93"/>
      <c r="O34" s="39">
        <v>42269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2829979</v>
      </c>
      <c r="E5" s="24">
        <f t="shared" si="0"/>
        <v>4228</v>
      </c>
      <c r="F5" s="24">
        <f t="shared" si="0"/>
        <v>1025440</v>
      </c>
      <c r="G5" s="24">
        <f t="shared" si="0"/>
        <v>653857</v>
      </c>
      <c r="H5" s="24">
        <f t="shared" si="0"/>
        <v>0</v>
      </c>
      <c r="I5" s="24">
        <f t="shared" si="0"/>
        <v>0</v>
      </c>
      <c r="J5" s="24">
        <f t="shared" si="0"/>
        <v>1175861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2" si="1">SUM(D5:M5)</f>
        <v>5689365</v>
      </c>
      <c r="O5" s="30">
        <f t="shared" ref="O5:O32" si="2">(N5/O$34)</f>
        <v>137.93068754848719</v>
      </c>
      <c r="P5" s="6"/>
    </row>
    <row r="6" spans="1:133">
      <c r="A6" s="12"/>
      <c r="B6" s="42">
        <v>511</v>
      </c>
      <c r="C6" s="19" t="s">
        <v>19</v>
      </c>
      <c r="D6" s="46">
        <v>319065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319065</v>
      </c>
      <c r="O6" s="47">
        <f t="shared" si="2"/>
        <v>7.7352841349883628</v>
      </c>
      <c r="P6" s="9"/>
    </row>
    <row r="7" spans="1:133">
      <c r="A7" s="12"/>
      <c r="B7" s="42">
        <v>512</v>
      </c>
      <c r="C7" s="19" t="s">
        <v>20</v>
      </c>
      <c r="D7" s="46">
        <v>661128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661128</v>
      </c>
      <c r="O7" s="47">
        <f t="shared" si="2"/>
        <v>16.02812257564003</v>
      </c>
      <c r="P7" s="9"/>
    </row>
    <row r="8" spans="1:133">
      <c r="A8" s="12"/>
      <c r="B8" s="42">
        <v>513</v>
      </c>
      <c r="C8" s="19" t="s">
        <v>21</v>
      </c>
      <c r="D8" s="46">
        <v>1072996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1072996</v>
      </c>
      <c r="O8" s="47">
        <f t="shared" si="2"/>
        <v>26.013285492629947</v>
      </c>
      <c r="P8" s="9"/>
    </row>
    <row r="9" spans="1:133">
      <c r="A9" s="12"/>
      <c r="B9" s="42">
        <v>514</v>
      </c>
      <c r="C9" s="19" t="s">
        <v>22</v>
      </c>
      <c r="D9" s="46">
        <v>265101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265101</v>
      </c>
      <c r="O9" s="47">
        <f t="shared" si="2"/>
        <v>6.4270025213343676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1025440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1025440</v>
      </c>
      <c r="O10" s="47">
        <f t="shared" si="2"/>
        <v>24.860356865787431</v>
      </c>
      <c r="P10" s="9"/>
    </row>
    <row r="11" spans="1:133">
      <c r="A11" s="12"/>
      <c r="B11" s="42">
        <v>519</v>
      </c>
      <c r="C11" s="19" t="s">
        <v>24</v>
      </c>
      <c r="D11" s="46">
        <v>511689</v>
      </c>
      <c r="E11" s="46">
        <v>4228</v>
      </c>
      <c r="F11" s="46">
        <v>0</v>
      </c>
      <c r="G11" s="46">
        <v>653857</v>
      </c>
      <c r="H11" s="46">
        <v>0</v>
      </c>
      <c r="I11" s="46">
        <v>0</v>
      </c>
      <c r="J11" s="46">
        <v>1175861</v>
      </c>
      <c r="K11" s="46">
        <v>0</v>
      </c>
      <c r="L11" s="46">
        <v>0</v>
      </c>
      <c r="M11" s="46">
        <v>0</v>
      </c>
      <c r="N11" s="46">
        <f t="shared" si="1"/>
        <v>2345635</v>
      </c>
      <c r="O11" s="47">
        <f t="shared" si="2"/>
        <v>56.866635958107061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9960133</v>
      </c>
      <c r="E12" s="29">
        <f t="shared" si="3"/>
        <v>5101309</v>
      </c>
      <c r="F12" s="29">
        <f t="shared" si="3"/>
        <v>0</v>
      </c>
      <c r="G12" s="29">
        <f t="shared" si="3"/>
        <v>144610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15206052</v>
      </c>
      <c r="O12" s="41">
        <f t="shared" si="2"/>
        <v>368.64943754848719</v>
      </c>
      <c r="P12" s="10"/>
    </row>
    <row r="13" spans="1:133">
      <c r="A13" s="12"/>
      <c r="B13" s="42">
        <v>521</v>
      </c>
      <c r="C13" s="19" t="s">
        <v>26</v>
      </c>
      <c r="D13" s="46">
        <v>8529647</v>
      </c>
      <c r="E13" s="46">
        <v>53636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8583283</v>
      </c>
      <c r="O13" s="47">
        <f t="shared" si="2"/>
        <v>208.08967707525213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5047673</v>
      </c>
      <c r="F14" s="46">
        <v>0</v>
      </c>
      <c r="G14" s="46">
        <v>144610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5192283</v>
      </c>
      <c r="O14" s="47">
        <f t="shared" si="2"/>
        <v>125.87963052754073</v>
      </c>
      <c r="P14" s="9"/>
    </row>
    <row r="15" spans="1:133">
      <c r="A15" s="12"/>
      <c r="B15" s="42">
        <v>524</v>
      </c>
      <c r="C15" s="19" t="s">
        <v>28</v>
      </c>
      <c r="D15" s="46">
        <v>1430486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1430486</v>
      </c>
      <c r="O15" s="47">
        <f t="shared" si="2"/>
        <v>34.68012994569434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971320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8860441</v>
      </c>
      <c r="J16" s="29">
        <f t="shared" si="4"/>
        <v>529827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10361588</v>
      </c>
      <c r="O16" s="41">
        <f t="shared" si="2"/>
        <v>251.20219162141194</v>
      </c>
      <c r="P16" s="10"/>
    </row>
    <row r="17" spans="1:119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2601289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2601289</v>
      </c>
      <c r="O17" s="47">
        <f t="shared" si="2"/>
        <v>63.064609193173006</v>
      </c>
      <c r="P17" s="9"/>
    </row>
    <row r="18" spans="1:119">
      <c r="A18" s="12"/>
      <c r="B18" s="42">
        <v>535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3667799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3667799</v>
      </c>
      <c r="O18" s="47">
        <f t="shared" si="2"/>
        <v>88.920650698215667</v>
      </c>
      <c r="P18" s="9"/>
    </row>
    <row r="19" spans="1:119">
      <c r="A19" s="12"/>
      <c r="B19" s="42">
        <v>536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2034990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2034990</v>
      </c>
      <c r="O19" s="47">
        <f t="shared" si="2"/>
        <v>49.335482932505819</v>
      </c>
      <c r="P19" s="9"/>
    </row>
    <row r="20" spans="1:119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556363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556363</v>
      </c>
      <c r="O20" s="47">
        <f t="shared" si="2"/>
        <v>13.488241854150504</v>
      </c>
      <c r="P20" s="9"/>
    </row>
    <row r="21" spans="1:119">
      <c r="A21" s="12"/>
      <c r="B21" s="42">
        <v>539</v>
      </c>
      <c r="C21" s="19" t="s">
        <v>34</v>
      </c>
      <c r="D21" s="46">
        <v>971320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529827</v>
      </c>
      <c r="K21" s="46">
        <v>0</v>
      </c>
      <c r="L21" s="46">
        <v>0</v>
      </c>
      <c r="M21" s="46">
        <v>0</v>
      </c>
      <c r="N21" s="46">
        <f t="shared" si="1"/>
        <v>1501147</v>
      </c>
      <c r="O21" s="47">
        <f t="shared" si="2"/>
        <v>36.393206943366948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SUM(D23:D24)</f>
        <v>1233071</v>
      </c>
      <c r="E22" s="29">
        <f t="shared" si="5"/>
        <v>602643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1835714</v>
      </c>
      <c r="O22" s="41">
        <f t="shared" si="2"/>
        <v>44.504315360744762</v>
      </c>
      <c r="P22" s="10"/>
    </row>
    <row r="23" spans="1:119">
      <c r="A23" s="12"/>
      <c r="B23" s="42">
        <v>541</v>
      </c>
      <c r="C23" s="19" t="s">
        <v>36</v>
      </c>
      <c r="D23" s="46">
        <v>878340</v>
      </c>
      <c r="E23" s="46">
        <v>10105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888445</v>
      </c>
      <c r="O23" s="47">
        <f t="shared" si="2"/>
        <v>21.539104926299458</v>
      </c>
      <c r="P23" s="9"/>
    </row>
    <row r="24" spans="1:119">
      <c r="A24" s="12"/>
      <c r="B24" s="42">
        <v>543</v>
      </c>
      <c r="C24" s="19" t="s">
        <v>37</v>
      </c>
      <c r="D24" s="46">
        <v>354731</v>
      </c>
      <c r="E24" s="46">
        <v>592538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947269</v>
      </c>
      <c r="O24" s="47">
        <f t="shared" si="2"/>
        <v>22.965210434445307</v>
      </c>
      <c r="P24" s="9"/>
    </row>
    <row r="25" spans="1:119" ht="15.75">
      <c r="A25" s="26" t="s">
        <v>47</v>
      </c>
      <c r="B25" s="27"/>
      <c r="C25" s="28"/>
      <c r="D25" s="29">
        <f t="shared" ref="D25:M25" si="6">SUM(D26:D26)</f>
        <v>0</v>
      </c>
      <c r="E25" s="29">
        <f t="shared" si="6"/>
        <v>855842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855842</v>
      </c>
      <c r="O25" s="41">
        <f t="shared" si="2"/>
        <v>20.748690845616757</v>
      </c>
      <c r="P25" s="10"/>
    </row>
    <row r="26" spans="1:119">
      <c r="A26" s="43"/>
      <c r="B26" s="44">
        <v>554</v>
      </c>
      <c r="C26" s="45" t="s">
        <v>48</v>
      </c>
      <c r="D26" s="46">
        <v>0</v>
      </c>
      <c r="E26" s="46">
        <v>855842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855842</v>
      </c>
      <c r="O26" s="47">
        <f t="shared" si="2"/>
        <v>20.748690845616757</v>
      </c>
      <c r="P26" s="9"/>
    </row>
    <row r="27" spans="1:119" ht="15.75">
      <c r="A27" s="26" t="s">
        <v>39</v>
      </c>
      <c r="B27" s="27"/>
      <c r="C27" s="28"/>
      <c r="D27" s="29">
        <f t="shared" ref="D27:M27" si="7">SUM(D28:D28)</f>
        <v>3160241</v>
      </c>
      <c r="E27" s="29">
        <f t="shared" si="7"/>
        <v>385118</v>
      </c>
      <c r="F27" s="29">
        <f t="shared" si="7"/>
        <v>0</v>
      </c>
      <c r="G27" s="29">
        <f t="shared" si="7"/>
        <v>327272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3872631</v>
      </c>
      <c r="O27" s="41">
        <f t="shared" si="2"/>
        <v>93.886515709852603</v>
      </c>
      <c r="P27" s="9"/>
    </row>
    <row r="28" spans="1:119">
      <c r="A28" s="12"/>
      <c r="B28" s="42">
        <v>572</v>
      </c>
      <c r="C28" s="19" t="s">
        <v>40</v>
      </c>
      <c r="D28" s="46">
        <v>3160241</v>
      </c>
      <c r="E28" s="46">
        <v>385118</v>
      </c>
      <c r="F28" s="46">
        <v>0</v>
      </c>
      <c r="G28" s="46">
        <v>327272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3872631</v>
      </c>
      <c r="O28" s="47">
        <f t="shared" si="2"/>
        <v>93.886515709852603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SUM(D30:D31)</f>
        <v>2158393</v>
      </c>
      <c r="E29" s="29">
        <f t="shared" si="8"/>
        <v>28550</v>
      </c>
      <c r="F29" s="29">
        <f t="shared" si="8"/>
        <v>0</v>
      </c>
      <c r="G29" s="29">
        <f t="shared" si="8"/>
        <v>11952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2198895</v>
      </c>
      <c r="O29" s="41">
        <f t="shared" si="2"/>
        <v>53.309130139643138</v>
      </c>
      <c r="P29" s="9"/>
    </row>
    <row r="30" spans="1:119">
      <c r="A30" s="12"/>
      <c r="B30" s="42">
        <v>581</v>
      </c>
      <c r="C30" s="19" t="s">
        <v>41</v>
      </c>
      <c r="D30" s="46">
        <v>2158393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2158393</v>
      </c>
      <c r="O30" s="47">
        <f t="shared" si="2"/>
        <v>52.327215865011638</v>
      </c>
      <c r="P30" s="9"/>
    </row>
    <row r="31" spans="1:119" ht="15.75" thickBot="1">
      <c r="A31" s="12"/>
      <c r="B31" s="42">
        <v>590</v>
      </c>
      <c r="C31" s="19" t="s">
        <v>42</v>
      </c>
      <c r="D31" s="46">
        <v>0</v>
      </c>
      <c r="E31" s="46">
        <v>28550</v>
      </c>
      <c r="F31" s="46">
        <v>0</v>
      </c>
      <c r="G31" s="46">
        <v>11952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40502</v>
      </c>
      <c r="O31" s="47">
        <f t="shared" si="2"/>
        <v>0.98191427463149727</v>
      </c>
      <c r="P31" s="9"/>
    </row>
    <row r="32" spans="1:119" ht="16.5" thickBot="1">
      <c r="A32" s="13" t="s">
        <v>10</v>
      </c>
      <c r="B32" s="21"/>
      <c r="C32" s="20"/>
      <c r="D32" s="14">
        <f>SUM(D5,D12,D16,D22,D25,D27,D29)</f>
        <v>20313137</v>
      </c>
      <c r="E32" s="14">
        <f t="shared" ref="E32:M32" si="9">SUM(E5,E12,E16,E22,E25,E27,E29)</f>
        <v>6977690</v>
      </c>
      <c r="F32" s="14">
        <f t="shared" si="9"/>
        <v>1025440</v>
      </c>
      <c r="G32" s="14">
        <f t="shared" si="9"/>
        <v>1137691</v>
      </c>
      <c r="H32" s="14">
        <f t="shared" si="9"/>
        <v>0</v>
      </c>
      <c r="I32" s="14">
        <f t="shared" si="9"/>
        <v>8860441</v>
      </c>
      <c r="J32" s="14">
        <f t="shared" si="9"/>
        <v>1705688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1"/>
        <v>40020087</v>
      </c>
      <c r="O32" s="35">
        <f t="shared" si="2"/>
        <v>970.23096877424359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52</v>
      </c>
      <c r="M34" s="93"/>
      <c r="N34" s="93"/>
      <c r="O34" s="39">
        <v>41248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2736308</v>
      </c>
      <c r="E5" s="24">
        <f t="shared" si="0"/>
        <v>0</v>
      </c>
      <c r="F5" s="24">
        <f t="shared" si="0"/>
        <v>1659410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1314574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2" si="1">SUM(D5:M5)</f>
        <v>5710292</v>
      </c>
      <c r="O5" s="30">
        <f t="shared" ref="O5:O32" si="2">(N5/O$34)</f>
        <v>139.19732832801111</v>
      </c>
      <c r="P5" s="6"/>
    </row>
    <row r="6" spans="1:133">
      <c r="A6" s="12"/>
      <c r="B6" s="42">
        <v>511</v>
      </c>
      <c r="C6" s="19" t="s">
        <v>19</v>
      </c>
      <c r="D6" s="46">
        <v>289082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289082</v>
      </c>
      <c r="O6" s="47">
        <f t="shared" si="2"/>
        <v>7.0468273895131999</v>
      </c>
      <c r="P6" s="9"/>
    </row>
    <row r="7" spans="1:133">
      <c r="A7" s="12"/>
      <c r="B7" s="42">
        <v>512</v>
      </c>
      <c r="C7" s="19" t="s">
        <v>20</v>
      </c>
      <c r="D7" s="46">
        <v>656586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656586</v>
      </c>
      <c r="O7" s="47">
        <f t="shared" si="2"/>
        <v>16.005314092094679</v>
      </c>
      <c r="P7" s="9"/>
    </row>
    <row r="8" spans="1:133">
      <c r="A8" s="12"/>
      <c r="B8" s="42">
        <v>513</v>
      </c>
      <c r="C8" s="19" t="s">
        <v>21</v>
      </c>
      <c r="D8" s="46">
        <v>914724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914724</v>
      </c>
      <c r="O8" s="47">
        <f t="shared" si="2"/>
        <v>22.297832922994417</v>
      </c>
      <c r="P8" s="9"/>
    </row>
    <row r="9" spans="1:133">
      <c r="A9" s="12"/>
      <c r="B9" s="42">
        <v>514</v>
      </c>
      <c r="C9" s="19" t="s">
        <v>22</v>
      </c>
      <c r="D9" s="46">
        <v>244346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244346</v>
      </c>
      <c r="O9" s="47">
        <f t="shared" si="2"/>
        <v>5.9563171879189722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1659410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1659410</v>
      </c>
      <c r="O10" s="47">
        <f t="shared" si="2"/>
        <v>40.450722765278016</v>
      </c>
      <c r="P10" s="9"/>
    </row>
    <row r="11" spans="1:133">
      <c r="A11" s="12"/>
      <c r="B11" s="42">
        <v>519</v>
      </c>
      <c r="C11" s="19" t="s">
        <v>24</v>
      </c>
      <c r="D11" s="46">
        <v>631570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1314574</v>
      </c>
      <c r="K11" s="46">
        <v>0</v>
      </c>
      <c r="L11" s="46">
        <v>0</v>
      </c>
      <c r="M11" s="46">
        <v>0</v>
      </c>
      <c r="N11" s="46">
        <f t="shared" si="1"/>
        <v>1946144</v>
      </c>
      <c r="O11" s="47">
        <f t="shared" si="2"/>
        <v>47.440313970211832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10180400</v>
      </c>
      <c r="E12" s="29">
        <f t="shared" si="3"/>
        <v>4721873</v>
      </c>
      <c r="F12" s="29">
        <f t="shared" si="3"/>
        <v>0</v>
      </c>
      <c r="G12" s="29">
        <f t="shared" si="3"/>
        <v>18845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14921118</v>
      </c>
      <c r="O12" s="41">
        <f t="shared" si="2"/>
        <v>363.72566608975455</v>
      </c>
      <c r="P12" s="10"/>
    </row>
    <row r="13" spans="1:133">
      <c r="A13" s="12"/>
      <c r="B13" s="42">
        <v>521</v>
      </c>
      <c r="C13" s="19" t="s">
        <v>26</v>
      </c>
      <c r="D13" s="46">
        <v>8759049</v>
      </c>
      <c r="E13" s="46">
        <v>10000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8769049</v>
      </c>
      <c r="O13" s="47">
        <f t="shared" si="2"/>
        <v>213.75933013187725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4711873</v>
      </c>
      <c r="F14" s="46">
        <v>0</v>
      </c>
      <c r="G14" s="46">
        <v>18845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4730718</v>
      </c>
      <c r="O14" s="47">
        <f t="shared" si="2"/>
        <v>115.31867488969603</v>
      </c>
      <c r="P14" s="9"/>
    </row>
    <row r="15" spans="1:133">
      <c r="A15" s="12"/>
      <c r="B15" s="42">
        <v>524</v>
      </c>
      <c r="C15" s="19" t="s">
        <v>28</v>
      </c>
      <c r="D15" s="46">
        <v>1421351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1421351</v>
      </c>
      <c r="O15" s="47">
        <f t="shared" si="2"/>
        <v>34.647661068181264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1046977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9121091</v>
      </c>
      <c r="J16" s="29">
        <f t="shared" si="4"/>
        <v>639597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10807665</v>
      </c>
      <c r="O16" s="41">
        <f t="shared" si="2"/>
        <v>263.45379421300248</v>
      </c>
      <c r="P16" s="10"/>
    </row>
    <row r="17" spans="1:119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2674010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2674010</v>
      </c>
      <c r="O17" s="47">
        <f t="shared" si="2"/>
        <v>65.183189917850967</v>
      </c>
      <c r="P17" s="9"/>
    </row>
    <row r="18" spans="1:119">
      <c r="A18" s="12"/>
      <c r="B18" s="42">
        <v>535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3808349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3808349</v>
      </c>
      <c r="O18" s="47">
        <f t="shared" si="2"/>
        <v>92.834483094849233</v>
      </c>
      <c r="P18" s="9"/>
    </row>
    <row r="19" spans="1:119">
      <c r="A19" s="12"/>
      <c r="B19" s="42">
        <v>536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2104472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2104472</v>
      </c>
      <c r="O19" s="47">
        <f t="shared" si="2"/>
        <v>51.299807425102991</v>
      </c>
      <c r="P19" s="9"/>
    </row>
    <row r="20" spans="1:119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534260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534260</v>
      </c>
      <c r="O20" s="47">
        <f t="shared" si="2"/>
        <v>13.02342588304122</v>
      </c>
      <c r="P20" s="9"/>
    </row>
    <row r="21" spans="1:119">
      <c r="A21" s="12"/>
      <c r="B21" s="42">
        <v>539</v>
      </c>
      <c r="C21" s="19" t="s">
        <v>34</v>
      </c>
      <c r="D21" s="46">
        <v>1046977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639597</v>
      </c>
      <c r="K21" s="46">
        <v>0</v>
      </c>
      <c r="L21" s="46">
        <v>0</v>
      </c>
      <c r="M21" s="46">
        <v>0</v>
      </c>
      <c r="N21" s="46">
        <f t="shared" si="1"/>
        <v>1686574</v>
      </c>
      <c r="O21" s="47">
        <f t="shared" si="2"/>
        <v>41.112887892158057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SUM(D23:D24)</f>
        <v>1176804</v>
      </c>
      <c r="E22" s="29">
        <f t="shared" si="5"/>
        <v>531336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1708140</v>
      </c>
      <c r="O22" s="41">
        <f t="shared" si="2"/>
        <v>41.638592984423376</v>
      </c>
      <c r="P22" s="10"/>
    </row>
    <row r="23" spans="1:119">
      <c r="A23" s="12"/>
      <c r="B23" s="42">
        <v>541</v>
      </c>
      <c r="C23" s="19" t="s">
        <v>36</v>
      </c>
      <c r="D23" s="46">
        <v>834630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834630</v>
      </c>
      <c r="O23" s="47">
        <f t="shared" si="2"/>
        <v>20.345415986154109</v>
      </c>
      <c r="P23" s="9"/>
    </row>
    <row r="24" spans="1:119">
      <c r="A24" s="12"/>
      <c r="B24" s="42">
        <v>543</v>
      </c>
      <c r="C24" s="19" t="s">
        <v>37</v>
      </c>
      <c r="D24" s="46">
        <v>342174</v>
      </c>
      <c r="E24" s="46">
        <v>531336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873510</v>
      </c>
      <c r="O24" s="47">
        <f t="shared" si="2"/>
        <v>21.293176998269264</v>
      </c>
      <c r="P24" s="9"/>
    </row>
    <row r="25" spans="1:119" ht="15.75">
      <c r="A25" s="26" t="s">
        <v>47</v>
      </c>
      <c r="B25" s="27"/>
      <c r="C25" s="28"/>
      <c r="D25" s="29">
        <f t="shared" ref="D25:M25" si="6">SUM(D26:D26)</f>
        <v>0</v>
      </c>
      <c r="E25" s="29">
        <f t="shared" si="6"/>
        <v>2745110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2745110</v>
      </c>
      <c r="O25" s="41">
        <f t="shared" si="2"/>
        <v>66.916363990931913</v>
      </c>
      <c r="P25" s="10"/>
    </row>
    <row r="26" spans="1:119">
      <c r="A26" s="43"/>
      <c r="B26" s="44">
        <v>554</v>
      </c>
      <c r="C26" s="45" t="s">
        <v>48</v>
      </c>
      <c r="D26" s="46">
        <v>0</v>
      </c>
      <c r="E26" s="46">
        <v>2745110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2745110</v>
      </c>
      <c r="O26" s="47">
        <f t="shared" si="2"/>
        <v>66.916363990931913</v>
      </c>
      <c r="P26" s="9"/>
    </row>
    <row r="27" spans="1:119" ht="15.75">
      <c r="A27" s="26" t="s">
        <v>39</v>
      </c>
      <c r="B27" s="27"/>
      <c r="C27" s="28"/>
      <c r="D27" s="29">
        <f t="shared" ref="D27:M27" si="7">SUM(D28:D28)</f>
        <v>3030291</v>
      </c>
      <c r="E27" s="29">
        <f t="shared" si="7"/>
        <v>388536</v>
      </c>
      <c r="F27" s="29">
        <f t="shared" si="7"/>
        <v>0</v>
      </c>
      <c r="G27" s="29">
        <f t="shared" si="7"/>
        <v>118198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3537025</v>
      </c>
      <c r="O27" s="41">
        <f t="shared" si="2"/>
        <v>86.220534821929164</v>
      </c>
      <c r="P27" s="9"/>
    </row>
    <row r="28" spans="1:119">
      <c r="A28" s="12"/>
      <c r="B28" s="42">
        <v>572</v>
      </c>
      <c r="C28" s="19" t="s">
        <v>40</v>
      </c>
      <c r="D28" s="46">
        <v>3030291</v>
      </c>
      <c r="E28" s="46">
        <v>388536</v>
      </c>
      <c r="F28" s="46">
        <v>0</v>
      </c>
      <c r="G28" s="46">
        <v>118198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3537025</v>
      </c>
      <c r="O28" s="47">
        <f t="shared" si="2"/>
        <v>86.220534821929164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SUM(D30:D31)</f>
        <v>2855303</v>
      </c>
      <c r="E29" s="29">
        <f t="shared" si="8"/>
        <v>286816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3142119</v>
      </c>
      <c r="O29" s="41">
        <f t="shared" si="2"/>
        <v>76.594081368988128</v>
      </c>
      <c r="P29" s="9"/>
    </row>
    <row r="30" spans="1:119">
      <c r="A30" s="12"/>
      <c r="B30" s="42">
        <v>581</v>
      </c>
      <c r="C30" s="19" t="s">
        <v>41</v>
      </c>
      <c r="D30" s="46">
        <v>2855303</v>
      </c>
      <c r="E30" s="46">
        <v>42930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2898233</v>
      </c>
      <c r="O30" s="47">
        <f t="shared" si="2"/>
        <v>70.648977402920309</v>
      </c>
      <c r="P30" s="9"/>
    </row>
    <row r="31" spans="1:119" ht="15.75" thickBot="1">
      <c r="A31" s="12"/>
      <c r="B31" s="42">
        <v>590</v>
      </c>
      <c r="C31" s="19" t="s">
        <v>42</v>
      </c>
      <c r="D31" s="46">
        <v>0</v>
      </c>
      <c r="E31" s="46">
        <v>243886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243886</v>
      </c>
      <c r="O31" s="47">
        <f t="shared" si="2"/>
        <v>5.9451039660678155</v>
      </c>
      <c r="P31" s="9"/>
    </row>
    <row r="32" spans="1:119" ht="16.5" thickBot="1">
      <c r="A32" s="13" t="s">
        <v>10</v>
      </c>
      <c r="B32" s="21"/>
      <c r="C32" s="20"/>
      <c r="D32" s="14">
        <f>SUM(D5,D12,D16,D22,D25,D27,D29)</f>
        <v>21026083</v>
      </c>
      <c r="E32" s="14">
        <f t="shared" ref="E32:M32" si="9">SUM(E5,E12,E16,E22,E25,E27,E29)</f>
        <v>8673671</v>
      </c>
      <c r="F32" s="14">
        <f t="shared" si="9"/>
        <v>1659410</v>
      </c>
      <c r="G32" s="14">
        <f t="shared" si="9"/>
        <v>137043</v>
      </c>
      <c r="H32" s="14">
        <f t="shared" si="9"/>
        <v>0</v>
      </c>
      <c r="I32" s="14">
        <f t="shared" si="9"/>
        <v>9121091</v>
      </c>
      <c r="J32" s="14">
        <f t="shared" si="9"/>
        <v>1954171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1"/>
        <v>42571469</v>
      </c>
      <c r="O32" s="35">
        <f t="shared" si="2"/>
        <v>1037.7463617970407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49</v>
      </c>
      <c r="M34" s="93"/>
      <c r="N34" s="93"/>
      <c r="O34" s="39">
        <v>41023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A36:O36"/>
    <mergeCell ref="L34:N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2860464</v>
      </c>
      <c r="E5" s="24">
        <f t="shared" si="0"/>
        <v>0</v>
      </c>
      <c r="F5" s="24">
        <f t="shared" si="0"/>
        <v>2088377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1251460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6200301</v>
      </c>
      <c r="O5" s="30">
        <f t="shared" ref="O5:O31" si="2">(N5/O$33)</f>
        <v>150.0920116194626</v>
      </c>
      <c r="P5" s="6"/>
    </row>
    <row r="6" spans="1:133">
      <c r="A6" s="12"/>
      <c r="B6" s="42">
        <v>511</v>
      </c>
      <c r="C6" s="19" t="s">
        <v>19</v>
      </c>
      <c r="D6" s="46">
        <v>281196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281196</v>
      </c>
      <c r="O6" s="47">
        <f t="shared" si="2"/>
        <v>6.8069716775599129</v>
      </c>
      <c r="P6" s="9"/>
    </row>
    <row r="7" spans="1:133">
      <c r="A7" s="12"/>
      <c r="B7" s="42">
        <v>512</v>
      </c>
      <c r="C7" s="19" t="s">
        <v>20</v>
      </c>
      <c r="D7" s="46">
        <v>869109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869109</v>
      </c>
      <c r="O7" s="47">
        <f t="shared" si="2"/>
        <v>21.038707334785766</v>
      </c>
      <c r="P7" s="9"/>
    </row>
    <row r="8" spans="1:133">
      <c r="A8" s="12"/>
      <c r="B8" s="42">
        <v>513</v>
      </c>
      <c r="C8" s="19" t="s">
        <v>21</v>
      </c>
      <c r="D8" s="46">
        <v>851374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851374</v>
      </c>
      <c r="O8" s="47">
        <f t="shared" si="2"/>
        <v>20.609392398934883</v>
      </c>
      <c r="P8" s="9"/>
    </row>
    <row r="9" spans="1:133">
      <c r="A9" s="12"/>
      <c r="B9" s="42">
        <v>514</v>
      </c>
      <c r="C9" s="19" t="s">
        <v>22</v>
      </c>
      <c r="D9" s="46">
        <v>260102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260102</v>
      </c>
      <c r="O9" s="47">
        <f t="shared" si="2"/>
        <v>6.2963447107237958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2088377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2088377</v>
      </c>
      <c r="O10" s="47">
        <f t="shared" si="2"/>
        <v>50.553788428951826</v>
      </c>
      <c r="P10" s="9"/>
    </row>
    <row r="11" spans="1:133">
      <c r="A11" s="12"/>
      <c r="B11" s="42">
        <v>519</v>
      </c>
      <c r="C11" s="19" t="s">
        <v>24</v>
      </c>
      <c r="D11" s="46">
        <v>598683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1251460</v>
      </c>
      <c r="K11" s="46">
        <v>0</v>
      </c>
      <c r="L11" s="46">
        <v>0</v>
      </c>
      <c r="M11" s="46">
        <v>0</v>
      </c>
      <c r="N11" s="46">
        <f t="shared" si="1"/>
        <v>1850143</v>
      </c>
      <c r="O11" s="47">
        <f t="shared" si="2"/>
        <v>44.786807068506413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9822139</v>
      </c>
      <c r="E12" s="29">
        <f t="shared" si="3"/>
        <v>4698729</v>
      </c>
      <c r="F12" s="29">
        <f t="shared" si="3"/>
        <v>0</v>
      </c>
      <c r="G12" s="29">
        <f t="shared" si="3"/>
        <v>162561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14683429</v>
      </c>
      <c r="O12" s="41">
        <f t="shared" si="2"/>
        <v>355.44490438150569</v>
      </c>
      <c r="P12" s="10"/>
    </row>
    <row r="13" spans="1:133">
      <c r="A13" s="12"/>
      <c r="B13" s="42">
        <v>521</v>
      </c>
      <c r="C13" s="19" t="s">
        <v>26</v>
      </c>
      <c r="D13" s="46">
        <v>8261683</v>
      </c>
      <c r="E13" s="46">
        <v>10680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8272363</v>
      </c>
      <c r="O13" s="47">
        <f t="shared" si="2"/>
        <v>200.25085935608811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4688049</v>
      </c>
      <c r="F14" s="46">
        <v>0</v>
      </c>
      <c r="G14" s="46">
        <v>162561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4850610</v>
      </c>
      <c r="O14" s="47">
        <f t="shared" si="2"/>
        <v>117.41975308641975</v>
      </c>
      <c r="P14" s="9"/>
    </row>
    <row r="15" spans="1:133">
      <c r="A15" s="12"/>
      <c r="B15" s="42">
        <v>524</v>
      </c>
      <c r="C15" s="19" t="s">
        <v>28</v>
      </c>
      <c r="D15" s="46">
        <v>1560456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1560456</v>
      </c>
      <c r="O15" s="47">
        <f t="shared" si="2"/>
        <v>37.77429193899782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973046</v>
      </c>
      <c r="E16" s="29">
        <f t="shared" si="4"/>
        <v>0</v>
      </c>
      <c r="F16" s="29">
        <f t="shared" si="4"/>
        <v>0</v>
      </c>
      <c r="G16" s="29">
        <f t="shared" si="4"/>
        <v>17917</v>
      </c>
      <c r="H16" s="29">
        <f t="shared" si="4"/>
        <v>0</v>
      </c>
      <c r="I16" s="29">
        <f t="shared" si="4"/>
        <v>7870364</v>
      </c>
      <c r="J16" s="29">
        <f t="shared" si="4"/>
        <v>583308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9444635</v>
      </c>
      <c r="O16" s="41">
        <f t="shared" si="2"/>
        <v>228.62829823287339</v>
      </c>
      <c r="P16" s="10"/>
    </row>
    <row r="17" spans="1:119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2469176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2469176</v>
      </c>
      <c r="O17" s="47">
        <f t="shared" si="2"/>
        <v>59.771871217622852</v>
      </c>
      <c r="P17" s="9"/>
    </row>
    <row r="18" spans="1:119">
      <c r="A18" s="12"/>
      <c r="B18" s="42">
        <v>535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2712240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2712240</v>
      </c>
      <c r="O18" s="47">
        <f t="shared" si="2"/>
        <v>65.655773420479306</v>
      </c>
      <c r="P18" s="9"/>
    </row>
    <row r="19" spans="1:119">
      <c r="A19" s="12"/>
      <c r="B19" s="42">
        <v>536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2094244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2094244</v>
      </c>
      <c r="O19" s="47">
        <f t="shared" si="2"/>
        <v>50.695812152021304</v>
      </c>
      <c r="P19" s="9"/>
    </row>
    <row r="20" spans="1:119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594704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594704</v>
      </c>
      <c r="O20" s="47">
        <f t="shared" si="2"/>
        <v>14.396126845800048</v>
      </c>
      <c r="P20" s="9"/>
    </row>
    <row r="21" spans="1:119">
      <c r="A21" s="12"/>
      <c r="B21" s="42">
        <v>539</v>
      </c>
      <c r="C21" s="19" t="s">
        <v>34</v>
      </c>
      <c r="D21" s="46">
        <v>973046</v>
      </c>
      <c r="E21" s="46">
        <v>0</v>
      </c>
      <c r="F21" s="46">
        <v>0</v>
      </c>
      <c r="G21" s="46">
        <v>17917</v>
      </c>
      <c r="H21" s="46">
        <v>0</v>
      </c>
      <c r="I21" s="46">
        <v>0</v>
      </c>
      <c r="J21" s="46">
        <v>583308</v>
      </c>
      <c r="K21" s="46">
        <v>0</v>
      </c>
      <c r="L21" s="46">
        <v>0</v>
      </c>
      <c r="M21" s="46">
        <v>0</v>
      </c>
      <c r="N21" s="46">
        <f t="shared" si="1"/>
        <v>1574271</v>
      </c>
      <c r="O21" s="47">
        <f t="shared" si="2"/>
        <v>38.108714596949888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SUM(D23:D25)</f>
        <v>1166587</v>
      </c>
      <c r="E22" s="29">
        <f t="shared" si="5"/>
        <v>1409037</v>
      </c>
      <c r="F22" s="29">
        <f t="shared" si="5"/>
        <v>0</v>
      </c>
      <c r="G22" s="29">
        <f t="shared" si="5"/>
        <v>243705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2819329</v>
      </c>
      <c r="O22" s="41">
        <f t="shared" si="2"/>
        <v>68.24809973372065</v>
      </c>
      <c r="P22" s="10"/>
    </row>
    <row r="23" spans="1:119">
      <c r="A23" s="12"/>
      <c r="B23" s="42">
        <v>541</v>
      </c>
      <c r="C23" s="19" t="s">
        <v>36</v>
      </c>
      <c r="D23" s="46">
        <v>837111</v>
      </c>
      <c r="E23" s="46">
        <v>0</v>
      </c>
      <c r="F23" s="46">
        <v>0</v>
      </c>
      <c r="G23" s="46">
        <v>243705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1080816</v>
      </c>
      <c r="O23" s="47">
        <f t="shared" si="2"/>
        <v>26.163543936092957</v>
      </c>
      <c r="P23" s="9"/>
    </row>
    <row r="24" spans="1:119">
      <c r="A24" s="12"/>
      <c r="B24" s="42">
        <v>543</v>
      </c>
      <c r="C24" s="19" t="s">
        <v>37</v>
      </c>
      <c r="D24" s="46">
        <v>329476</v>
      </c>
      <c r="E24" s="46">
        <v>364476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693952</v>
      </c>
      <c r="O24" s="47">
        <f t="shared" si="2"/>
        <v>16.798644396030017</v>
      </c>
      <c r="P24" s="9"/>
    </row>
    <row r="25" spans="1:119">
      <c r="A25" s="12"/>
      <c r="B25" s="42">
        <v>544</v>
      </c>
      <c r="C25" s="19" t="s">
        <v>38</v>
      </c>
      <c r="D25" s="46">
        <v>0</v>
      </c>
      <c r="E25" s="46">
        <v>1044561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1044561</v>
      </c>
      <c r="O25" s="47">
        <f t="shared" si="2"/>
        <v>25.285911401597676</v>
      </c>
      <c r="P25" s="9"/>
    </row>
    <row r="26" spans="1:119" ht="15.75">
      <c r="A26" s="26" t="s">
        <v>39</v>
      </c>
      <c r="B26" s="27"/>
      <c r="C26" s="28"/>
      <c r="D26" s="29">
        <f t="shared" ref="D26:M26" si="6">SUM(D27:D27)</f>
        <v>3033699</v>
      </c>
      <c r="E26" s="29">
        <f t="shared" si="6"/>
        <v>342077</v>
      </c>
      <c r="F26" s="29">
        <f t="shared" si="6"/>
        <v>0</v>
      </c>
      <c r="G26" s="29">
        <f t="shared" si="6"/>
        <v>118145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1"/>
        <v>3493921</v>
      </c>
      <c r="O26" s="41">
        <f t="shared" si="2"/>
        <v>84.578092471556531</v>
      </c>
      <c r="P26" s="9"/>
    </row>
    <row r="27" spans="1:119">
      <c r="A27" s="12"/>
      <c r="B27" s="42">
        <v>572</v>
      </c>
      <c r="C27" s="19" t="s">
        <v>40</v>
      </c>
      <c r="D27" s="46">
        <v>3033699</v>
      </c>
      <c r="E27" s="46">
        <v>342077</v>
      </c>
      <c r="F27" s="46">
        <v>0</v>
      </c>
      <c r="G27" s="46">
        <v>118145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3493921</v>
      </c>
      <c r="O27" s="47">
        <f t="shared" si="2"/>
        <v>84.578092471556531</v>
      </c>
      <c r="P27" s="9"/>
    </row>
    <row r="28" spans="1:119" ht="15.75">
      <c r="A28" s="26" t="s">
        <v>43</v>
      </c>
      <c r="B28" s="27"/>
      <c r="C28" s="28"/>
      <c r="D28" s="29">
        <f t="shared" ref="D28:M28" si="7">SUM(D29:D30)</f>
        <v>2946940</v>
      </c>
      <c r="E28" s="29">
        <f t="shared" si="7"/>
        <v>3159319</v>
      </c>
      <c r="F28" s="29">
        <f t="shared" si="7"/>
        <v>0</v>
      </c>
      <c r="G28" s="29">
        <f t="shared" si="7"/>
        <v>4345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6110604</v>
      </c>
      <c r="O28" s="41">
        <f t="shared" si="2"/>
        <v>147.920697167756</v>
      </c>
      <c r="P28" s="9"/>
    </row>
    <row r="29" spans="1:119">
      <c r="A29" s="12"/>
      <c r="B29" s="42">
        <v>581</v>
      </c>
      <c r="C29" s="19" t="s">
        <v>41</v>
      </c>
      <c r="D29" s="46">
        <v>2946940</v>
      </c>
      <c r="E29" s="46">
        <v>2915434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5862374</v>
      </c>
      <c r="O29" s="47">
        <f t="shared" si="2"/>
        <v>141.91174049866859</v>
      </c>
      <c r="P29" s="9"/>
    </row>
    <row r="30" spans="1:119" ht="15.75" thickBot="1">
      <c r="A30" s="12"/>
      <c r="B30" s="42">
        <v>590</v>
      </c>
      <c r="C30" s="19" t="s">
        <v>42</v>
      </c>
      <c r="D30" s="46">
        <v>0</v>
      </c>
      <c r="E30" s="46">
        <v>243885</v>
      </c>
      <c r="F30" s="46">
        <v>0</v>
      </c>
      <c r="G30" s="46">
        <v>4345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248230</v>
      </c>
      <c r="O30" s="47">
        <f t="shared" si="2"/>
        <v>6.0089566690873877</v>
      </c>
      <c r="P30" s="9"/>
    </row>
    <row r="31" spans="1:119" ht="16.5" thickBot="1">
      <c r="A31" s="13" t="s">
        <v>10</v>
      </c>
      <c r="B31" s="21"/>
      <c r="C31" s="20"/>
      <c r="D31" s="14">
        <f>SUM(D5,D12,D16,D22,D26,D28)</f>
        <v>20802875</v>
      </c>
      <c r="E31" s="14">
        <f t="shared" ref="E31:M31" si="8">SUM(E5,E12,E16,E22,E26,E28)</f>
        <v>9609162</v>
      </c>
      <c r="F31" s="14">
        <f t="shared" si="8"/>
        <v>2088377</v>
      </c>
      <c r="G31" s="14">
        <f t="shared" si="8"/>
        <v>546673</v>
      </c>
      <c r="H31" s="14">
        <f t="shared" si="8"/>
        <v>0</v>
      </c>
      <c r="I31" s="14">
        <f t="shared" si="8"/>
        <v>7870364</v>
      </c>
      <c r="J31" s="14">
        <f t="shared" si="8"/>
        <v>1834768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42752219</v>
      </c>
      <c r="O31" s="35">
        <f t="shared" si="2"/>
        <v>1034.9121036068748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44</v>
      </c>
      <c r="M33" s="93"/>
      <c r="N33" s="93"/>
      <c r="O33" s="39">
        <v>41310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3064520</v>
      </c>
      <c r="E5" s="24">
        <f t="shared" si="0"/>
        <v>0</v>
      </c>
      <c r="F5" s="24">
        <f t="shared" si="0"/>
        <v>2048014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1680213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6792747</v>
      </c>
      <c r="O5" s="30">
        <f t="shared" ref="O5:O31" si="2">(N5/O$33)</f>
        <v>160.63440300801665</v>
      </c>
      <c r="P5" s="6"/>
    </row>
    <row r="6" spans="1:133">
      <c r="A6" s="12"/>
      <c r="B6" s="42">
        <v>511</v>
      </c>
      <c r="C6" s="19" t="s">
        <v>19</v>
      </c>
      <c r="D6" s="46">
        <v>240565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240565</v>
      </c>
      <c r="O6" s="47">
        <f t="shared" si="2"/>
        <v>5.6888641899401708</v>
      </c>
      <c r="P6" s="9"/>
    </row>
    <row r="7" spans="1:133">
      <c r="A7" s="12"/>
      <c r="B7" s="42">
        <v>512</v>
      </c>
      <c r="C7" s="19" t="s">
        <v>20</v>
      </c>
      <c r="D7" s="46">
        <v>742574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742574</v>
      </c>
      <c r="O7" s="47">
        <f t="shared" si="2"/>
        <v>17.560337692435027</v>
      </c>
      <c r="P7" s="9"/>
    </row>
    <row r="8" spans="1:133">
      <c r="A8" s="12"/>
      <c r="B8" s="42">
        <v>513</v>
      </c>
      <c r="C8" s="19" t="s">
        <v>21</v>
      </c>
      <c r="D8" s="46">
        <v>1175159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1175159</v>
      </c>
      <c r="O8" s="47">
        <f t="shared" si="2"/>
        <v>27.790077328729868</v>
      </c>
      <c r="P8" s="9"/>
    </row>
    <row r="9" spans="1:133">
      <c r="A9" s="12"/>
      <c r="B9" s="42">
        <v>514</v>
      </c>
      <c r="C9" s="19" t="s">
        <v>22</v>
      </c>
      <c r="D9" s="46">
        <v>267890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267890</v>
      </c>
      <c r="O9" s="47">
        <f t="shared" si="2"/>
        <v>6.3350438669094524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2048014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2048014</v>
      </c>
      <c r="O10" s="47">
        <f t="shared" si="2"/>
        <v>48.431290940478164</v>
      </c>
      <c r="P10" s="9"/>
    </row>
    <row r="11" spans="1:133">
      <c r="A11" s="12"/>
      <c r="B11" s="42">
        <v>519</v>
      </c>
      <c r="C11" s="19" t="s">
        <v>24</v>
      </c>
      <c r="D11" s="46">
        <v>638332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1680213</v>
      </c>
      <c r="K11" s="46">
        <v>0</v>
      </c>
      <c r="L11" s="46">
        <v>0</v>
      </c>
      <c r="M11" s="46">
        <v>0</v>
      </c>
      <c r="N11" s="46">
        <f t="shared" si="1"/>
        <v>2318545</v>
      </c>
      <c r="O11" s="47">
        <f t="shared" si="2"/>
        <v>54.828788989523964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9483008</v>
      </c>
      <c r="E12" s="29">
        <f t="shared" si="3"/>
        <v>4965962</v>
      </c>
      <c r="F12" s="29">
        <f t="shared" si="3"/>
        <v>0</v>
      </c>
      <c r="G12" s="29">
        <f t="shared" si="3"/>
        <v>3266561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17715531</v>
      </c>
      <c r="O12" s="41">
        <f t="shared" si="2"/>
        <v>418.9356303355641</v>
      </c>
      <c r="P12" s="10"/>
    </row>
    <row r="13" spans="1:133">
      <c r="A13" s="12"/>
      <c r="B13" s="42">
        <v>521</v>
      </c>
      <c r="C13" s="19" t="s">
        <v>26</v>
      </c>
      <c r="D13" s="46">
        <v>7945327</v>
      </c>
      <c r="E13" s="46">
        <v>90087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8035414</v>
      </c>
      <c r="O13" s="47">
        <f t="shared" si="2"/>
        <v>190.02090476978739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4875875</v>
      </c>
      <c r="F14" s="46">
        <v>0</v>
      </c>
      <c r="G14" s="46">
        <v>3266561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8142436</v>
      </c>
      <c r="O14" s="47">
        <f t="shared" si="2"/>
        <v>192.55175349398161</v>
      </c>
      <c r="P14" s="9"/>
    </row>
    <row r="15" spans="1:133">
      <c r="A15" s="12"/>
      <c r="B15" s="42">
        <v>524</v>
      </c>
      <c r="C15" s="19" t="s">
        <v>28</v>
      </c>
      <c r="D15" s="46">
        <v>1537681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1537681</v>
      </c>
      <c r="O15" s="47">
        <f t="shared" si="2"/>
        <v>36.362972071795113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975348</v>
      </c>
      <c r="E16" s="29">
        <f t="shared" si="4"/>
        <v>0</v>
      </c>
      <c r="F16" s="29">
        <f t="shared" si="4"/>
        <v>0</v>
      </c>
      <c r="G16" s="29">
        <f t="shared" si="4"/>
        <v>6782</v>
      </c>
      <c r="H16" s="29">
        <f t="shared" si="4"/>
        <v>0</v>
      </c>
      <c r="I16" s="29">
        <f t="shared" si="4"/>
        <v>7701672</v>
      </c>
      <c r="J16" s="29">
        <f t="shared" si="4"/>
        <v>477379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9161181</v>
      </c>
      <c r="O16" s="41">
        <f t="shared" si="2"/>
        <v>216.64296355854046</v>
      </c>
      <c r="P16" s="10"/>
    </row>
    <row r="17" spans="1:119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2534883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2534883</v>
      </c>
      <c r="O17" s="47">
        <f t="shared" si="2"/>
        <v>59.944734788469269</v>
      </c>
      <c r="P17" s="9"/>
    </row>
    <row r="18" spans="1:119">
      <c r="A18" s="12"/>
      <c r="B18" s="42">
        <v>535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2553705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2553705</v>
      </c>
      <c r="O18" s="47">
        <f t="shared" si="2"/>
        <v>60.389836119847708</v>
      </c>
      <c r="P18" s="9"/>
    </row>
    <row r="19" spans="1:119">
      <c r="A19" s="12"/>
      <c r="B19" s="42">
        <v>536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2155361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2155361</v>
      </c>
      <c r="O19" s="47">
        <f t="shared" si="2"/>
        <v>50.969825241800081</v>
      </c>
      <c r="P19" s="9"/>
    </row>
    <row r="20" spans="1:119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457723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457723</v>
      </c>
      <c r="O20" s="47">
        <f t="shared" si="2"/>
        <v>10.824201291176957</v>
      </c>
      <c r="P20" s="9"/>
    </row>
    <row r="21" spans="1:119">
      <c r="A21" s="12"/>
      <c r="B21" s="42">
        <v>539</v>
      </c>
      <c r="C21" s="19" t="s">
        <v>34</v>
      </c>
      <c r="D21" s="46">
        <v>975348</v>
      </c>
      <c r="E21" s="46">
        <v>0</v>
      </c>
      <c r="F21" s="46">
        <v>0</v>
      </c>
      <c r="G21" s="46">
        <v>6782</v>
      </c>
      <c r="H21" s="46">
        <v>0</v>
      </c>
      <c r="I21" s="46">
        <v>0</v>
      </c>
      <c r="J21" s="46">
        <v>477379</v>
      </c>
      <c r="K21" s="46">
        <v>0</v>
      </c>
      <c r="L21" s="46">
        <v>0</v>
      </c>
      <c r="M21" s="46">
        <v>0</v>
      </c>
      <c r="N21" s="46">
        <f t="shared" si="1"/>
        <v>1459509</v>
      </c>
      <c r="O21" s="47">
        <f t="shared" si="2"/>
        <v>34.514366117246432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SUM(D23:D24)</f>
        <v>990216</v>
      </c>
      <c r="E22" s="29">
        <f t="shared" si="5"/>
        <v>350243</v>
      </c>
      <c r="F22" s="29">
        <f t="shared" si="5"/>
        <v>0</v>
      </c>
      <c r="G22" s="29">
        <f t="shared" si="5"/>
        <v>165155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1505614</v>
      </c>
      <c r="O22" s="41">
        <f t="shared" si="2"/>
        <v>35.604653912549956</v>
      </c>
      <c r="P22" s="10"/>
    </row>
    <row r="23" spans="1:119">
      <c r="A23" s="12"/>
      <c r="B23" s="42">
        <v>541</v>
      </c>
      <c r="C23" s="19" t="s">
        <v>36</v>
      </c>
      <c r="D23" s="46">
        <v>685979</v>
      </c>
      <c r="E23" s="46">
        <v>0</v>
      </c>
      <c r="F23" s="46">
        <v>0</v>
      </c>
      <c r="G23" s="46">
        <v>165155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851134</v>
      </c>
      <c r="O23" s="47">
        <f t="shared" si="2"/>
        <v>20.127556932390569</v>
      </c>
      <c r="P23" s="9"/>
    </row>
    <row r="24" spans="1:119">
      <c r="A24" s="12"/>
      <c r="B24" s="42">
        <v>543</v>
      </c>
      <c r="C24" s="19" t="s">
        <v>37</v>
      </c>
      <c r="D24" s="46">
        <v>304237</v>
      </c>
      <c r="E24" s="46">
        <v>350243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654480</v>
      </c>
      <c r="O24" s="47">
        <f t="shared" si="2"/>
        <v>15.477096980159388</v>
      </c>
      <c r="P24" s="9"/>
    </row>
    <row r="25" spans="1:119" ht="15.75">
      <c r="A25" s="26" t="s">
        <v>47</v>
      </c>
      <c r="B25" s="27"/>
      <c r="C25" s="28"/>
      <c r="D25" s="29">
        <f t="shared" ref="D25:M25" si="6">SUM(D26:D26)</f>
        <v>0</v>
      </c>
      <c r="E25" s="29">
        <f t="shared" si="6"/>
        <v>269597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269597</v>
      </c>
      <c r="O25" s="41">
        <f t="shared" si="2"/>
        <v>6.3754108827772127</v>
      </c>
      <c r="P25" s="10"/>
    </row>
    <row r="26" spans="1:119">
      <c r="A26" s="43"/>
      <c r="B26" s="44">
        <v>554</v>
      </c>
      <c r="C26" s="45" t="s">
        <v>48</v>
      </c>
      <c r="D26" s="46">
        <v>0</v>
      </c>
      <c r="E26" s="46">
        <v>269597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269597</v>
      </c>
      <c r="O26" s="47">
        <f t="shared" si="2"/>
        <v>6.3754108827772127</v>
      </c>
      <c r="P26" s="9"/>
    </row>
    <row r="27" spans="1:119" ht="15.75">
      <c r="A27" s="26" t="s">
        <v>39</v>
      </c>
      <c r="B27" s="27"/>
      <c r="C27" s="28"/>
      <c r="D27" s="29">
        <f t="shared" ref="D27:M27" si="7">SUM(D28:D28)</f>
        <v>2835423</v>
      </c>
      <c r="E27" s="29">
        <f t="shared" si="7"/>
        <v>522358</v>
      </c>
      <c r="F27" s="29">
        <f t="shared" si="7"/>
        <v>0</v>
      </c>
      <c r="G27" s="29">
        <f t="shared" si="7"/>
        <v>188374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3546155</v>
      </c>
      <c r="O27" s="41">
        <f t="shared" si="2"/>
        <v>83.859223874949748</v>
      </c>
      <c r="P27" s="9"/>
    </row>
    <row r="28" spans="1:119">
      <c r="A28" s="12"/>
      <c r="B28" s="42">
        <v>572</v>
      </c>
      <c r="C28" s="19" t="s">
        <v>40</v>
      </c>
      <c r="D28" s="46">
        <v>2835423</v>
      </c>
      <c r="E28" s="46">
        <v>522358</v>
      </c>
      <c r="F28" s="46">
        <v>0</v>
      </c>
      <c r="G28" s="46">
        <v>188374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3546155</v>
      </c>
      <c r="O28" s="47">
        <f t="shared" si="2"/>
        <v>83.859223874949748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3418102</v>
      </c>
      <c r="E29" s="29">
        <f t="shared" si="8"/>
        <v>229088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3647190</v>
      </c>
      <c r="O29" s="41">
        <f t="shared" si="2"/>
        <v>86.248492444486487</v>
      </c>
      <c r="P29" s="9"/>
    </row>
    <row r="30" spans="1:119" ht="15.75" thickBot="1">
      <c r="A30" s="12"/>
      <c r="B30" s="42">
        <v>581</v>
      </c>
      <c r="C30" s="19" t="s">
        <v>41</v>
      </c>
      <c r="D30" s="46">
        <v>3418102</v>
      </c>
      <c r="E30" s="46">
        <v>229088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3647190</v>
      </c>
      <c r="O30" s="47">
        <f t="shared" si="2"/>
        <v>86.248492444486487</v>
      </c>
      <c r="P30" s="9"/>
    </row>
    <row r="31" spans="1:119" ht="16.5" thickBot="1">
      <c r="A31" s="13" t="s">
        <v>10</v>
      </c>
      <c r="B31" s="21"/>
      <c r="C31" s="20"/>
      <c r="D31" s="14">
        <f>SUM(D5,D12,D16,D22,D25,D27,D29)</f>
        <v>20766617</v>
      </c>
      <c r="E31" s="14">
        <f t="shared" ref="E31:M31" si="9">SUM(E5,E12,E16,E22,E25,E27,E29)</f>
        <v>6337248</v>
      </c>
      <c r="F31" s="14">
        <f t="shared" si="9"/>
        <v>2048014</v>
      </c>
      <c r="G31" s="14">
        <f t="shared" si="9"/>
        <v>3626872</v>
      </c>
      <c r="H31" s="14">
        <f t="shared" si="9"/>
        <v>0</v>
      </c>
      <c r="I31" s="14">
        <f t="shared" si="9"/>
        <v>7701672</v>
      </c>
      <c r="J31" s="14">
        <f t="shared" si="9"/>
        <v>2157592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42638015</v>
      </c>
      <c r="O31" s="35">
        <f t="shared" si="2"/>
        <v>1008.3007780168846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57</v>
      </c>
      <c r="M33" s="93"/>
      <c r="N33" s="93"/>
      <c r="O33" s="39">
        <v>42287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2994571</v>
      </c>
      <c r="E5" s="24">
        <f t="shared" si="0"/>
        <v>0</v>
      </c>
      <c r="F5" s="24">
        <f t="shared" si="0"/>
        <v>2051895</v>
      </c>
      <c r="G5" s="24">
        <f t="shared" si="0"/>
        <v>0</v>
      </c>
      <c r="H5" s="24">
        <f t="shared" si="0"/>
        <v>3000</v>
      </c>
      <c r="I5" s="24">
        <f t="shared" si="0"/>
        <v>0</v>
      </c>
      <c r="J5" s="24">
        <f t="shared" si="0"/>
        <v>1358679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6408145</v>
      </c>
      <c r="O5" s="30">
        <f t="shared" ref="O5:O33" si="2">(N5/O$35)</f>
        <v>151.60389410679221</v>
      </c>
      <c r="P5" s="6"/>
    </row>
    <row r="6" spans="1:133">
      <c r="A6" s="12"/>
      <c r="B6" s="42">
        <v>511</v>
      </c>
      <c r="C6" s="19" t="s">
        <v>19</v>
      </c>
      <c r="D6" s="46">
        <v>258295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258295</v>
      </c>
      <c r="O6" s="47">
        <f t="shared" si="2"/>
        <v>6.1107430977785135</v>
      </c>
      <c r="P6" s="9"/>
    </row>
    <row r="7" spans="1:133">
      <c r="A7" s="12"/>
      <c r="B7" s="42">
        <v>512</v>
      </c>
      <c r="C7" s="19" t="s">
        <v>20</v>
      </c>
      <c r="D7" s="46">
        <v>921221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921221</v>
      </c>
      <c r="O7" s="47">
        <f t="shared" si="2"/>
        <v>21.794246374411507</v>
      </c>
      <c r="P7" s="9"/>
    </row>
    <row r="8" spans="1:133">
      <c r="A8" s="12"/>
      <c r="B8" s="42">
        <v>513</v>
      </c>
      <c r="C8" s="19" t="s">
        <v>21</v>
      </c>
      <c r="D8" s="46">
        <v>1569745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1569745</v>
      </c>
      <c r="O8" s="47">
        <f t="shared" si="2"/>
        <v>37.137027135725944</v>
      </c>
      <c r="P8" s="9"/>
    </row>
    <row r="9" spans="1:133">
      <c r="A9" s="12"/>
      <c r="B9" s="42">
        <v>514</v>
      </c>
      <c r="C9" s="19" t="s">
        <v>22</v>
      </c>
      <c r="D9" s="46">
        <v>245310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245310</v>
      </c>
      <c r="O9" s="47">
        <f t="shared" si="2"/>
        <v>5.803543968392912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2051895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2051895</v>
      </c>
      <c r="O10" s="47">
        <f t="shared" si="2"/>
        <v>48.543731812912533</v>
      </c>
      <c r="P10" s="9"/>
    </row>
    <row r="11" spans="1:133">
      <c r="A11" s="12"/>
      <c r="B11" s="42">
        <v>519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3000</v>
      </c>
      <c r="I11" s="46">
        <v>0</v>
      </c>
      <c r="J11" s="46">
        <v>1358679</v>
      </c>
      <c r="K11" s="46">
        <v>0</v>
      </c>
      <c r="L11" s="46">
        <v>0</v>
      </c>
      <c r="M11" s="46">
        <v>0</v>
      </c>
      <c r="N11" s="46">
        <f t="shared" si="1"/>
        <v>1361679</v>
      </c>
      <c r="O11" s="47">
        <f t="shared" si="2"/>
        <v>32.214601717570794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9291729</v>
      </c>
      <c r="E12" s="29">
        <f t="shared" si="3"/>
        <v>4539965</v>
      </c>
      <c r="F12" s="29">
        <f t="shared" si="3"/>
        <v>0</v>
      </c>
      <c r="G12" s="29">
        <f t="shared" si="3"/>
        <v>3260742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17092436</v>
      </c>
      <c r="O12" s="41">
        <f t="shared" si="2"/>
        <v>404.37285007925431</v>
      </c>
      <c r="P12" s="10"/>
    </row>
    <row r="13" spans="1:133">
      <c r="A13" s="12"/>
      <c r="B13" s="42">
        <v>521</v>
      </c>
      <c r="C13" s="19" t="s">
        <v>26</v>
      </c>
      <c r="D13" s="46">
        <v>7757699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7757699</v>
      </c>
      <c r="O13" s="47">
        <f t="shared" si="2"/>
        <v>183.53164257493671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4439965</v>
      </c>
      <c r="F14" s="46">
        <v>0</v>
      </c>
      <c r="G14" s="46">
        <v>3260742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7700707</v>
      </c>
      <c r="O14" s="47">
        <f t="shared" si="2"/>
        <v>182.18332584163335</v>
      </c>
      <c r="P14" s="9"/>
    </row>
    <row r="15" spans="1:133">
      <c r="A15" s="12"/>
      <c r="B15" s="42">
        <v>524</v>
      </c>
      <c r="C15" s="19" t="s">
        <v>28</v>
      </c>
      <c r="D15" s="46">
        <v>1494570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1494570</v>
      </c>
      <c r="O15" s="47">
        <f t="shared" si="2"/>
        <v>35.358536989282925</v>
      </c>
      <c r="P15" s="9"/>
    </row>
    <row r="16" spans="1:133">
      <c r="A16" s="12"/>
      <c r="B16" s="42">
        <v>525</v>
      </c>
      <c r="C16" s="19" t="s">
        <v>73</v>
      </c>
      <c r="D16" s="46">
        <v>39460</v>
      </c>
      <c r="E16" s="46">
        <v>100000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139460</v>
      </c>
      <c r="O16" s="47">
        <f t="shared" si="2"/>
        <v>3.2993446734013108</v>
      </c>
      <c r="P16" s="9"/>
    </row>
    <row r="17" spans="1:16" ht="15.75">
      <c r="A17" s="26" t="s">
        <v>29</v>
      </c>
      <c r="B17" s="27"/>
      <c r="C17" s="28"/>
      <c r="D17" s="29">
        <f t="shared" ref="D17:M17" si="4">SUM(D18:D22)</f>
        <v>975436</v>
      </c>
      <c r="E17" s="29">
        <f t="shared" si="4"/>
        <v>0</v>
      </c>
      <c r="F17" s="29">
        <f t="shared" si="4"/>
        <v>0</v>
      </c>
      <c r="G17" s="29">
        <f t="shared" si="4"/>
        <v>80751</v>
      </c>
      <c r="H17" s="29">
        <f t="shared" si="4"/>
        <v>0</v>
      </c>
      <c r="I17" s="29">
        <f t="shared" si="4"/>
        <v>7399610</v>
      </c>
      <c r="J17" s="29">
        <f t="shared" si="4"/>
        <v>463531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8919328</v>
      </c>
      <c r="O17" s="41">
        <f t="shared" si="2"/>
        <v>211.01346140197307</v>
      </c>
      <c r="P17" s="10"/>
    </row>
    <row r="18" spans="1:16">
      <c r="A18" s="12"/>
      <c r="B18" s="42">
        <v>533</v>
      </c>
      <c r="C18" s="19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2025245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2025245</v>
      </c>
      <c r="O18" s="47">
        <f t="shared" si="2"/>
        <v>47.913246114173511</v>
      </c>
      <c r="P18" s="9"/>
    </row>
    <row r="19" spans="1:16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2631692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2631692</v>
      </c>
      <c r="O19" s="47">
        <f t="shared" si="2"/>
        <v>62.26056921147886</v>
      </c>
      <c r="P19" s="9"/>
    </row>
    <row r="20" spans="1:16">
      <c r="A20" s="12"/>
      <c r="B20" s="42">
        <v>536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2208388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2208388</v>
      </c>
      <c r="O20" s="47">
        <f t="shared" si="2"/>
        <v>52.246043199507916</v>
      </c>
      <c r="P20" s="9"/>
    </row>
    <row r="21" spans="1:16">
      <c r="A21" s="12"/>
      <c r="B21" s="42">
        <v>538</v>
      </c>
      <c r="C21" s="19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534285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534285</v>
      </c>
      <c r="O21" s="47">
        <f t="shared" si="2"/>
        <v>12.64011450471977</v>
      </c>
      <c r="P21" s="9"/>
    </row>
    <row r="22" spans="1:16">
      <c r="A22" s="12"/>
      <c r="B22" s="42">
        <v>539</v>
      </c>
      <c r="C22" s="19" t="s">
        <v>34</v>
      </c>
      <c r="D22" s="46">
        <v>975436</v>
      </c>
      <c r="E22" s="46">
        <v>0</v>
      </c>
      <c r="F22" s="46">
        <v>0</v>
      </c>
      <c r="G22" s="46">
        <v>80751</v>
      </c>
      <c r="H22" s="46">
        <v>0</v>
      </c>
      <c r="I22" s="46">
        <v>0</v>
      </c>
      <c r="J22" s="46">
        <v>463531</v>
      </c>
      <c r="K22" s="46">
        <v>0</v>
      </c>
      <c r="L22" s="46">
        <v>0</v>
      </c>
      <c r="M22" s="46">
        <v>0</v>
      </c>
      <c r="N22" s="46">
        <f t="shared" si="1"/>
        <v>1519718</v>
      </c>
      <c r="O22" s="47">
        <f t="shared" si="2"/>
        <v>35.953488372093027</v>
      </c>
      <c r="P22" s="9"/>
    </row>
    <row r="23" spans="1:16" ht="15.75">
      <c r="A23" s="26" t="s">
        <v>35</v>
      </c>
      <c r="B23" s="27"/>
      <c r="C23" s="28"/>
      <c r="D23" s="29">
        <f t="shared" ref="D23:M23" si="5">SUM(D24:D25)</f>
        <v>1007422</v>
      </c>
      <c r="E23" s="29">
        <f t="shared" si="5"/>
        <v>416017</v>
      </c>
      <c r="F23" s="29">
        <f t="shared" si="5"/>
        <v>0</v>
      </c>
      <c r="G23" s="29">
        <f t="shared" si="5"/>
        <v>224825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1648264</v>
      </c>
      <c r="O23" s="41">
        <f t="shared" si="2"/>
        <v>38.994629634010742</v>
      </c>
      <c r="P23" s="10"/>
    </row>
    <row r="24" spans="1:16">
      <c r="A24" s="12"/>
      <c r="B24" s="42">
        <v>541</v>
      </c>
      <c r="C24" s="19" t="s">
        <v>36</v>
      </c>
      <c r="D24" s="46">
        <v>621405</v>
      </c>
      <c r="E24" s="46">
        <v>0</v>
      </c>
      <c r="F24" s="46">
        <v>0</v>
      </c>
      <c r="G24" s="46">
        <v>224825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846230</v>
      </c>
      <c r="O24" s="47">
        <f t="shared" si="2"/>
        <v>20.020109299959781</v>
      </c>
      <c r="P24" s="9"/>
    </row>
    <row r="25" spans="1:16">
      <c r="A25" s="12"/>
      <c r="B25" s="42">
        <v>543</v>
      </c>
      <c r="C25" s="19" t="s">
        <v>37</v>
      </c>
      <c r="D25" s="46">
        <v>386017</v>
      </c>
      <c r="E25" s="46">
        <v>416017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802034</v>
      </c>
      <c r="O25" s="47">
        <f t="shared" si="2"/>
        <v>18.974520334050958</v>
      </c>
      <c r="P25" s="9"/>
    </row>
    <row r="26" spans="1:16" ht="15.75">
      <c r="A26" s="26" t="s">
        <v>47</v>
      </c>
      <c r="B26" s="27"/>
      <c r="C26" s="28"/>
      <c r="D26" s="29">
        <f t="shared" ref="D26:M26" si="6">SUM(D27:D27)</f>
        <v>0</v>
      </c>
      <c r="E26" s="29">
        <f t="shared" si="6"/>
        <v>419737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1"/>
        <v>419737</v>
      </c>
      <c r="O26" s="41">
        <f t="shared" si="2"/>
        <v>9.9301379261397233</v>
      </c>
      <c r="P26" s="10"/>
    </row>
    <row r="27" spans="1:16">
      <c r="A27" s="43"/>
      <c r="B27" s="44">
        <v>554</v>
      </c>
      <c r="C27" s="45" t="s">
        <v>48</v>
      </c>
      <c r="D27" s="46">
        <v>0</v>
      </c>
      <c r="E27" s="46">
        <v>419737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419737</v>
      </c>
      <c r="O27" s="47">
        <f t="shared" si="2"/>
        <v>9.9301379261397233</v>
      </c>
      <c r="P27" s="9"/>
    </row>
    <row r="28" spans="1:16" ht="15.75">
      <c r="A28" s="26" t="s">
        <v>39</v>
      </c>
      <c r="B28" s="27"/>
      <c r="C28" s="28"/>
      <c r="D28" s="29">
        <f t="shared" ref="D28:M28" si="7">SUM(D29:D29)</f>
        <v>3115877</v>
      </c>
      <c r="E28" s="29">
        <f t="shared" si="7"/>
        <v>372883</v>
      </c>
      <c r="F28" s="29">
        <f t="shared" si="7"/>
        <v>0</v>
      </c>
      <c r="G28" s="29">
        <f t="shared" si="7"/>
        <v>233086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3721846</v>
      </c>
      <c r="O28" s="41">
        <f t="shared" si="2"/>
        <v>88.051432491897131</v>
      </c>
      <c r="P28" s="9"/>
    </row>
    <row r="29" spans="1:16">
      <c r="A29" s="12"/>
      <c r="B29" s="42">
        <v>572</v>
      </c>
      <c r="C29" s="19" t="s">
        <v>40</v>
      </c>
      <c r="D29" s="46">
        <v>3115877</v>
      </c>
      <c r="E29" s="46">
        <v>372883</v>
      </c>
      <c r="F29" s="46">
        <v>0</v>
      </c>
      <c r="G29" s="46">
        <v>233086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3721846</v>
      </c>
      <c r="O29" s="47">
        <f t="shared" si="2"/>
        <v>88.051432491897131</v>
      </c>
      <c r="P29" s="9"/>
    </row>
    <row r="30" spans="1:16" ht="15.75">
      <c r="A30" s="26" t="s">
        <v>43</v>
      </c>
      <c r="B30" s="27"/>
      <c r="C30" s="28"/>
      <c r="D30" s="29">
        <f t="shared" ref="D30:M30" si="8">SUM(D31:D32)</f>
        <v>3936751</v>
      </c>
      <c r="E30" s="29">
        <f t="shared" si="8"/>
        <v>379388</v>
      </c>
      <c r="F30" s="29">
        <f t="shared" si="8"/>
        <v>0</v>
      </c>
      <c r="G30" s="29">
        <f t="shared" si="8"/>
        <v>48000</v>
      </c>
      <c r="H30" s="29">
        <f t="shared" si="8"/>
        <v>519159</v>
      </c>
      <c r="I30" s="29">
        <f t="shared" si="8"/>
        <v>248200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1"/>
        <v>5131498</v>
      </c>
      <c r="O30" s="41">
        <f t="shared" si="2"/>
        <v>121.40097944119805</v>
      </c>
      <c r="P30" s="9"/>
    </row>
    <row r="31" spans="1:16">
      <c r="A31" s="12"/>
      <c r="B31" s="42">
        <v>581</v>
      </c>
      <c r="C31" s="19" t="s">
        <v>41</v>
      </c>
      <c r="D31" s="46">
        <v>3282401</v>
      </c>
      <c r="E31" s="46">
        <v>229088</v>
      </c>
      <c r="F31" s="46">
        <v>0</v>
      </c>
      <c r="G31" s="46">
        <v>48000</v>
      </c>
      <c r="H31" s="46">
        <v>519159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4078648</v>
      </c>
      <c r="O31" s="47">
        <f t="shared" si="2"/>
        <v>96.492654191014694</v>
      </c>
      <c r="P31" s="9"/>
    </row>
    <row r="32" spans="1:16" ht="15.75" thickBot="1">
      <c r="A32" s="12"/>
      <c r="B32" s="42">
        <v>590</v>
      </c>
      <c r="C32" s="19" t="s">
        <v>42</v>
      </c>
      <c r="D32" s="46">
        <v>654350</v>
      </c>
      <c r="E32" s="46">
        <v>150300</v>
      </c>
      <c r="F32" s="46">
        <v>0</v>
      </c>
      <c r="G32" s="46">
        <v>0</v>
      </c>
      <c r="H32" s="46">
        <v>0</v>
      </c>
      <c r="I32" s="46">
        <v>248200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1052850</v>
      </c>
      <c r="O32" s="47">
        <f t="shared" si="2"/>
        <v>24.908325250183349</v>
      </c>
      <c r="P32" s="9"/>
    </row>
    <row r="33" spans="1:119" ht="16.5" thickBot="1">
      <c r="A33" s="13" t="s">
        <v>10</v>
      </c>
      <c r="B33" s="21"/>
      <c r="C33" s="20"/>
      <c r="D33" s="14">
        <f>SUM(D5,D12,D17,D23,D26,D28,D30)</f>
        <v>21321786</v>
      </c>
      <c r="E33" s="14">
        <f t="shared" ref="E33:M33" si="9">SUM(E5,E12,E17,E23,E26,E28,E30)</f>
        <v>6127990</v>
      </c>
      <c r="F33" s="14">
        <f t="shared" si="9"/>
        <v>2051895</v>
      </c>
      <c r="G33" s="14">
        <f t="shared" si="9"/>
        <v>3847404</v>
      </c>
      <c r="H33" s="14">
        <f t="shared" si="9"/>
        <v>522159</v>
      </c>
      <c r="I33" s="14">
        <f t="shared" si="9"/>
        <v>7647810</v>
      </c>
      <c r="J33" s="14">
        <f t="shared" si="9"/>
        <v>1822210</v>
      </c>
      <c r="K33" s="14">
        <f t="shared" si="9"/>
        <v>0</v>
      </c>
      <c r="L33" s="14">
        <f t="shared" si="9"/>
        <v>0</v>
      </c>
      <c r="M33" s="14">
        <f t="shared" si="9"/>
        <v>0</v>
      </c>
      <c r="N33" s="14">
        <f t="shared" si="1"/>
        <v>43341254</v>
      </c>
      <c r="O33" s="35">
        <f t="shared" si="2"/>
        <v>1025.3673850812652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74</v>
      </c>
      <c r="M35" s="93"/>
      <c r="N35" s="93"/>
      <c r="O35" s="39">
        <v>42269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4518546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2245032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6763578</v>
      </c>
      <c r="P5" s="30">
        <f t="shared" ref="P5:P31" si="1">(O5/P$33)</f>
        <v>150.04498968431795</v>
      </c>
      <c r="Q5" s="6"/>
    </row>
    <row r="6" spans="1:134">
      <c r="A6" s="12"/>
      <c r="B6" s="42">
        <v>511</v>
      </c>
      <c r="C6" s="19" t="s">
        <v>19</v>
      </c>
      <c r="D6" s="46">
        <v>541314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541314</v>
      </c>
      <c r="P6" s="47">
        <f t="shared" si="1"/>
        <v>12.008651862368836</v>
      </c>
      <c r="Q6" s="9"/>
    </row>
    <row r="7" spans="1:134">
      <c r="A7" s="12"/>
      <c r="B7" s="42">
        <v>512</v>
      </c>
      <c r="C7" s="19" t="s">
        <v>20</v>
      </c>
      <c r="D7" s="46">
        <v>845168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845168</v>
      </c>
      <c r="P7" s="47">
        <f t="shared" si="1"/>
        <v>18.749428755241031</v>
      </c>
      <c r="Q7" s="9"/>
    </row>
    <row r="8" spans="1:134">
      <c r="A8" s="12"/>
      <c r="B8" s="42">
        <v>513</v>
      </c>
      <c r="C8" s="19" t="s">
        <v>21</v>
      </c>
      <c r="D8" s="46">
        <v>1569819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1569819</v>
      </c>
      <c r="P8" s="47">
        <f t="shared" si="1"/>
        <v>34.82527674867449</v>
      </c>
      <c r="Q8" s="9"/>
    </row>
    <row r="9" spans="1:134">
      <c r="A9" s="12"/>
      <c r="B9" s="42">
        <v>514</v>
      </c>
      <c r="C9" s="19" t="s">
        <v>22</v>
      </c>
      <c r="D9" s="46">
        <v>460115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460115</v>
      </c>
      <c r="P9" s="47">
        <f t="shared" si="1"/>
        <v>10.20731193291479</v>
      </c>
      <c r="Q9" s="9"/>
    </row>
    <row r="10" spans="1:134">
      <c r="A10" s="12"/>
      <c r="B10" s="42">
        <v>519</v>
      </c>
      <c r="C10" s="19" t="s">
        <v>24</v>
      </c>
      <c r="D10" s="46">
        <v>1102130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2245032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3347162</v>
      </c>
      <c r="P10" s="47">
        <f t="shared" si="1"/>
        <v>74.254320385118803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14879683</v>
      </c>
      <c r="E11" s="29">
        <f t="shared" si="3"/>
        <v>9673030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24552713</v>
      </c>
      <c r="P11" s="41">
        <f t="shared" si="1"/>
        <v>544.68382989107522</v>
      </c>
      <c r="Q11" s="10"/>
    </row>
    <row r="12" spans="1:134">
      <c r="A12" s="12"/>
      <c r="B12" s="42">
        <v>521</v>
      </c>
      <c r="C12" s="19" t="s">
        <v>26</v>
      </c>
      <c r="D12" s="46">
        <v>11911751</v>
      </c>
      <c r="E12" s="46">
        <v>44079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11955830</v>
      </c>
      <c r="P12" s="47">
        <f t="shared" si="1"/>
        <v>265.23127093639772</v>
      </c>
      <c r="Q12" s="9"/>
    </row>
    <row r="13" spans="1:134">
      <c r="A13" s="12"/>
      <c r="B13" s="42">
        <v>522</v>
      </c>
      <c r="C13" s="19" t="s">
        <v>27</v>
      </c>
      <c r="D13" s="46">
        <v>24755</v>
      </c>
      <c r="E13" s="46">
        <v>9628951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9653706</v>
      </c>
      <c r="P13" s="47">
        <f t="shared" si="1"/>
        <v>214.16034784923576</v>
      </c>
      <c r="Q13" s="9"/>
    </row>
    <row r="14" spans="1:134">
      <c r="A14" s="12"/>
      <c r="B14" s="42">
        <v>524</v>
      </c>
      <c r="C14" s="19" t="s">
        <v>28</v>
      </c>
      <c r="D14" s="46">
        <v>2943177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2943177</v>
      </c>
      <c r="P14" s="47">
        <f t="shared" si="1"/>
        <v>65.292211105441794</v>
      </c>
      <c r="Q14" s="9"/>
    </row>
    <row r="15" spans="1:134" ht="15.75">
      <c r="A15" s="26" t="s">
        <v>29</v>
      </c>
      <c r="B15" s="27"/>
      <c r="C15" s="28"/>
      <c r="D15" s="29">
        <f t="shared" ref="D15:N15" si="5">SUM(D16:D21)</f>
        <v>5544025</v>
      </c>
      <c r="E15" s="29">
        <f t="shared" si="5"/>
        <v>0</v>
      </c>
      <c r="F15" s="29">
        <f t="shared" si="5"/>
        <v>0</v>
      </c>
      <c r="G15" s="29">
        <f t="shared" si="5"/>
        <v>95513</v>
      </c>
      <c r="H15" s="29">
        <f t="shared" si="5"/>
        <v>0</v>
      </c>
      <c r="I15" s="29">
        <f t="shared" si="5"/>
        <v>12634545</v>
      </c>
      <c r="J15" s="29">
        <f t="shared" si="5"/>
        <v>143626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18417709</v>
      </c>
      <c r="P15" s="41">
        <f t="shared" si="1"/>
        <v>408.58329081349689</v>
      </c>
      <c r="Q15" s="10"/>
    </row>
    <row r="16" spans="1:134">
      <c r="A16" s="12"/>
      <c r="B16" s="42">
        <v>533</v>
      </c>
      <c r="C16" s="19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4591569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8" si="6">SUM(D16:N16)</f>
        <v>4591569</v>
      </c>
      <c r="P16" s="47">
        <f t="shared" si="1"/>
        <v>101.86057191028684</v>
      </c>
      <c r="Q16" s="9"/>
    </row>
    <row r="17" spans="1:120">
      <c r="A17" s="12"/>
      <c r="B17" s="42">
        <v>534</v>
      </c>
      <c r="C17" s="19" t="s">
        <v>59</v>
      </c>
      <c r="D17" s="46">
        <v>3385459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3385459</v>
      </c>
      <c r="P17" s="47">
        <f t="shared" si="1"/>
        <v>75.103911085475957</v>
      </c>
      <c r="Q17" s="9"/>
    </row>
    <row r="18" spans="1:120">
      <c r="A18" s="12"/>
      <c r="B18" s="42">
        <v>535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5626631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5626631</v>
      </c>
      <c r="P18" s="47">
        <f t="shared" si="1"/>
        <v>124.82265900570135</v>
      </c>
      <c r="Q18" s="9"/>
    </row>
    <row r="19" spans="1:120">
      <c r="A19" s="12"/>
      <c r="B19" s="42">
        <v>536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1435934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1435934</v>
      </c>
      <c r="P19" s="47">
        <f t="shared" si="1"/>
        <v>31.855136765978216</v>
      </c>
      <c r="Q19" s="9"/>
    </row>
    <row r="20" spans="1:120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980411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980411</v>
      </c>
      <c r="P20" s="47">
        <f t="shared" si="1"/>
        <v>21.749694966390841</v>
      </c>
      <c r="Q20" s="9"/>
    </row>
    <row r="21" spans="1:120">
      <c r="A21" s="12"/>
      <c r="B21" s="42">
        <v>539</v>
      </c>
      <c r="C21" s="19" t="s">
        <v>34</v>
      </c>
      <c r="D21" s="46">
        <v>2158566</v>
      </c>
      <c r="E21" s="46">
        <v>0</v>
      </c>
      <c r="F21" s="46">
        <v>0</v>
      </c>
      <c r="G21" s="46">
        <v>95513</v>
      </c>
      <c r="H21" s="46">
        <v>0</v>
      </c>
      <c r="I21" s="46">
        <v>0</v>
      </c>
      <c r="J21" s="46">
        <v>143626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2397705</v>
      </c>
      <c r="P21" s="47">
        <f t="shared" si="1"/>
        <v>53.191317079663683</v>
      </c>
      <c r="Q21" s="9"/>
    </row>
    <row r="22" spans="1:120" ht="15.75">
      <c r="A22" s="26" t="s">
        <v>35</v>
      </c>
      <c r="B22" s="27"/>
      <c r="C22" s="28"/>
      <c r="D22" s="29">
        <f t="shared" ref="D22:N22" si="7">SUM(D23:D24)</f>
        <v>1137175</v>
      </c>
      <c r="E22" s="29">
        <f t="shared" si="7"/>
        <v>3600198</v>
      </c>
      <c r="F22" s="29">
        <f t="shared" si="7"/>
        <v>0</v>
      </c>
      <c r="G22" s="29">
        <f t="shared" si="7"/>
        <v>994786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5732159</v>
      </c>
      <c r="P22" s="41">
        <f t="shared" si="1"/>
        <v>127.16371985713334</v>
      </c>
      <c r="Q22" s="10"/>
    </row>
    <row r="23" spans="1:120">
      <c r="A23" s="12"/>
      <c r="B23" s="42">
        <v>541</v>
      </c>
      <c r="C23" s="19" t="s">
        <v>36</v>
      </c>
      <c r="D23" s="46">
        <v>402866</v>
      </c>
      <c r="E23" s="46">
        <v>2575232</v>
      </c>
      <c r="F23" s="46">
        <v>0</v>
      </c>
      <c r="G23" s="46">
        <v>994786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3972884</v>
      </c>
      <c r="P23" s="47">
        <f t="shared" si="1"/>
        <v>88.135501475253449</v>
      </c>
      <c r="Q23" s="9"/>
    </row>
    <row r="24" spans="1:120">
      <c r="A24" s="12"/>
      <c r="B24" s="42">
        <v>543</v>
      </c>
      <c r="C24" s="19" t="s">
        <v>37</v>
      </c>
      <c r="D24" s="46">
        <v>734309</v>
      </c>
      <c r="E24" s="46">
        <v>1024966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1759275</v>
      </c>
      <c r="P24" s="47">
        <f t="shared" si="1"/>
        <v>39.028218381879896</v>
      </c>
      <c r="Q24" s="9"/>
    </row>
    <row r="25" spans="1:120" ht="15.75">
      <c r="A25" s="26" t="s">
        <v>47</v>
      </c>
      <c r="B25" s="27"/>
      <c r="C25" s="28"/>
      <c r="D25" s="29">
        <f t="shared" ref="D25:N25" si="8">SUM(D26:D26)</f>
        <v>0</v>
      </c>
      <c r="E25" s="29">
        <f t="shared" si="8"/>
        <v>151606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6"/>
        <v>151606</v>
      </c>
      <c r="P25" s="41">
        <f t="shared" si="1"/>
        <v>3.363267298178672</v>
      </c>
      <c r="Q25" s="10"/>
    </row>
    <row r="26" spans="1:120">
      <c r="A26" s="43"/>
      <c r="B26" s="44">
        <v>559</v>
      </c>
      <c r="C26" s="45" t="s">
        <v>54</v>
      </c>
      <c r="D26" s="46">
        <v>0</v>
      </c>
      <c r="E26" s="46">
        <v>151606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151606</v>
      </c>
      <c r="P26" s="47">
        <f t="shared" si="1"/>
        <v>3.363267298178672</v>
      </c>
      <c r="Q26" s="9"/>
    </row>
    <row r="27" spans="1:120" ht="15.75">
      <c r="A27" s="26" t="s">
        <v>39</v>
      </c>
      <c r="B27" s="27"/>
      <c r="C27" s="28"/>
      <c r="D27" s="29">
        <f t="shared" ref="D27:N27" si="9">SUM(D28:D28)</f>
        <v>4886108</v>
      </c>
      <c r="E27" s="29">
        <f t="shared" si="9"/>
        <v>0</v>
      </c>
      <c r="F27" s="29">
        <f t="shared" si="9"/>
        <v>0</v>
      </c>
      <c r="G27" s="29">
        <f t="shared" si="9"/>
        <v>409932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5296040</v>
      </c>
      <c r="P27" s="41">
        <f t="shared" si="1"/>
        <v>117.48874148678927</v>
      </c>
      <c r="Q27" s="9"/>
    </row>
    <row r="28" spans="1:120">
      <c r="A28" s="12"/>
      <c r="B28" s="42">
        <v>572</v>
      </c>
      <c r="C28" s="19" t="s">
        <v>40</v>
      </c>
      <c r="D28" s="46">
        <v>4886108</v>
      </c>
      <c r="E28" s="46">
        <v>0</v>
      </c>
      <c r="F28" s="46">
        <v>0</v>
      </c>
      <c r="G28" s="46">
        <v>409932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5296040</v>
      </c>
      <c r="P28" s="47">
        <f t="shared" si="1"/>
        <v>117.48874148678927</v>
      </c>
      <c r="Q28" s="9"/>
    </row>
    <row r="29" spans="1:120" ht="15.75">
      <c r="A29" s="26" t="s">
        <v>43</v>
      </c>
      <c r="B29" s="27"/>
      <c r="C29" s="28"/>
      <c r="D29" s="29">
        <f t="shared" ref="D29:N29" si="10">SUM(D30:D30)</f>
        <v>3554683</v>
      </c>
      <c r="E29" s="29">
        <f t="shared" si="10"/>
        <v>0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0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10"/>
        <v>0</v>
      </c>
      <c r="O29" s="29">
        <f>SUM(D29:N29)</f>
        <v>3554683</v>
      </c>
      <c r="P29" s="41">
        <f t="shared" si="1"/>
        <v>78.858020720101166</v>
      </c>
      <c r="Q29" s="9"/>
    </row>
    <row r="30" spans="1:120" ht="15.75" thickBot="1">
      <c r="A30" s="12"/>
      <c r="B30" s="42">
        <v>581</v>
      </c>
      <c r="C30" s="19" t="s">
        <v>91</v>
      </c>
      <c r="D30" s="46">
        <v>3554683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3554683</v>
      </c>
      <c r="P30" s="47">
        <f t="shared" si="1"/>
        <v>78.858020720101166</v>
      </c>
      <c r="Q30" s="9"/>
    </row>
    <row r="31" spans="1:120" ht="16.5" thickBot="1">
      <c r="A31" s="13" t="s">
        <v>10</v>
      </c>
      <c r="B31" s="21"/>
      <c r="C31" s="20"/>
      <c r="D31" s="14">
        <f>SUM(D5,D11,D15,D22,D25,D27,D29)</f>
        <v>34520220</v>
      </c>
      <c r="E31" s="14">
        <f t="shared" ref="E31:N31" si="11">SUM(E5,E11,E15,E22,E25,E27,E29)</f>
        <v>13424834</v>
      </c>
      <c r="F31" s="14">
        <f t="shared" si="11"/>
        <v>0</v>
      </c>
      <c r="G31" s="14">
        <f t="shared" si="11"/>
        <v>1500231</v>
      </c>
      <c r="H31" s="14">
        <f t="shared" si="11"/>
        <v>0</v>
      </c>
      <c r="I31" s="14">
        <f t="shared" si="11"/>
        <v>12634545</v>
      </c>
      <c r="J31" s="14">
        <f t="shared" si="11"/>
        <v>2388658</v>
      </c>
      <c r="K31" s="14">
        <f t="shared" si="11"/>
        <v>0</v>
      </c>
      <c r="L31" s="14">
        <f t="shared" si="11"/>
        <v>0</v>
      </c>
      <c r="M31" s="14">
        <f t="shared" si="11"/>
        <v>0</v>
      </c>
      <c r="N31" s="14">
        <f t="shared" si="11"/>
        <v>0</v>
      </c>
      <c r="O31" s="14">
        <f>SUM(D31:N31)</f>
        <v>64468488</v>
      </c>
      <c r="P31" s="35">
        <f t="shared" si="1"/>
        <v>1430.1858597510925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3" t="s">
        <v>94</v>
      </c>
      <c r="N33" s="93"/>
      <c r="O33" s="93"/>
      <c r="P33" s="39">
        <v>45077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3586642</v>
      </c>
      <c r="E5" s="24">
        <f t="shared" si="0"/>
        <v>6950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1935773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6" si="1">SUM(D5:N5)</f>
        <v>5529365</v>
      </c>
      <c r="P5" s="30">
        <f t="shared" ref="P5:P32" si="2">(O5/P$34)</f>
        <v>123.27198751532717</v>
      </c>
      <c r="Q5" s="6"/>
    </row>
    <row r="6" spans="1:134">
      <c r="A6" s="12"/>
      <c r="B6" s="42">
        <v>511</v>
      </c>
      <c r="C6" s="19" t="s">
        <v>19</v>
      </c>
      <c r="D6" s="46">
        <v>489306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489306</v>
      </c>
      <c r="P6" s="47">
        <f t="shared" si="2"/>
        <v>10.908616653661799</v>
      </c>
      <c r="Q6" s="9"/>
    </row>
    <row r="7" spans="1:134">
      <c r="A7" s="12"/>
      <c r="B7" s="42">
        <v>512</v>
      </c>
      <c r="C7" s="19" t="s">
        <v>20</v>
      </c>
      <c r="D7" s="46">
        <v>805113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805113</v>
      </c>
      <c r="P7" s="47">
        <f t="shared" si="2"/>
        <v>17.949236428491808</v>
      </c>
      <c r="Q7" s="9"/>
    </row>
    <row r="8" spans="1:134">
      <c r="A8" s="12"/>
      <c r="B8" s="42">
        <v>513</v>
      </c>
      <c r="C8" s="19" t="s">
        <v>21</v>
      </c>
      <c r="D8" s="46">
        <v>1370157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1370157</v>
      </c>
      <c r="P8" s="47">
        <f t="shared" si="2"/>
        <v>30.546360494928102</v>
      </c>
      <c r="Q8" s="9"/>
    </row>
    <row r="9" spans="1:134">
      <c r="A9" s="12"/>
      <c r="B9" s="42">
        <v>514</v>
      </c>
      <c r="C9" s="19" t="s">
        <v>22</v>
      </c>
      <c r="D9" s="46">
        <v>334536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334536</v>
      </c>
      <c r="P9" s="47">
        <f t="shared" si="2"/>
        <v>7.4581651989744735</v>
      </c>
      <c r="Q9" s="9"/>
    </row>
    <row r="10" spans="1:134">
      <c r="A10" s="12"/>
      <c r="B10" s="42">
        <v>517</v>
      </c>
      <c r="C10" s="19" t="s">
        <v>23</v>
      </c>
      <c r="D10" s="46">
        <v>12788</v>
      </c>
      <c r="E10" s="46">
        <v>6950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19738</v>
      </c>
      <c r="P10" s="47">
        <f t="shared" si="2"/>
        <v>0.4400401293055401</v>
      </c>
      <c r="Q10" s="9"/>
    </row>
    <row r="11" spans="1:134">
      <c r="A11" s="12"/>
      <c r="B11" s="42">
        <v>519</v>
      </c>
      <c r="C11" s="19" t="s">
        <v>24</v>
      </c>
      <c r="D11" s="46">
        <v>574742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1935773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2510515</v>
      </c>
      <c r="P11" s="47">
        <f t="shared" si="2"/>
        <v>55.969568609965442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14651957</v>
      </c>
      <c r="E12" s="29">
        <f t="shared" si="3"/>
        <v>8723633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23375590</v>
      </c>
      <c r="P12" s="41">
        <f t="shared" si="2"/>
        <v>521.13677404971577</v>
      </c>
      <c r="Q12" s="10"/>
    </row>
    <row r="13" spans="1:134">
      <c r="A13" s="12"/>
      <c r="B13" s="42">
        <v>521</v>
      </c>
      <c r="C13" s="19" t="s">
        <v>26</v>
      </c>
      <c r="D13" s="46">
        <v>10986456</v>
      </c>
      <c r="E13" s="46">
        <v>2500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10988956</v>
      </c>
      <c r="P13" s="47">
        <f t="shared" si="2"/>
        <v>244.98842938356927</v>
      </c>
      <c r="Q13" s="9"/>
    </row>
    <row r="14" spans="1:134">
      <c r="A14" s="12"/>
      <c r="B14" s="42">
        <v>522</v>
      </c>
      <c r="C14" s="19" t="s">
        <v>27</v>
      </c>
      <c r="D14" s="46">
        <v>0</v>
      </c>
      <c r="E14" s="46">
        <v>8721133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8721133</v>
      </c>
      <c r="P14" s="47">
        <f t="shared" si="2"/>
        <v>194.4294504514547</v>
      </c>
      <c r="Q14" s="9"/>
    </row>
    <row r="15" spans="1:134">
      <c r="A15" s="12"/>
      <c r="B15" s="42">
        <v>524</v>
      </c>
      <c r="C15" s="19" t="s">
        <v>28</v>
      </c>
      <c r="D15" s="46">
        <v>3665501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3665501</v>
      </c>
      <c r="P15" s="47">
        <f t="shared" si="2"/>
        <v>81.718894214691787</v>
      </c>
      <c r="Q15" s="9"/>
    </row>
    <row r="16" spans="1:134" ht="15.75">
      <c r="A16" s="26" t="s">
        <v>29</v>
      </c>
      <c r="B16" s="27"/>
      <c r="C16" s="28"/>
      <c r="D16" s="29">
        <f t="shared" ref="D16:N16" si="4">SUM(D17:D22)</f>
        <v>3238898</v>
      </c>
      <c r="E16" s="29">
        <f t="shared" si="4"/>
        <v>64319</v>
      </c>
      <c r="F16" s="29">
        <f t="shared" si="4"/>
        <v>0</v>
      </c>
      <c r="G16" s="29">
        <f t="shared" si="4"/>
        <v>58157</v>
      </c>
      <c r="H16" s="29">
        <f t="shared" si="4"/>
        <v>0</v>
      </c>
      <c r="I16" s="29">
        <f t="shared" si="4"/>
        <v>12194239</v>
      </c>
      <c r="J16" s="29">
        <f t="shared" si="4"/>
        <v>140543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15696156</v>
      </c>
      <c r="P16" s="41">
        <f t="shared" si="2"/>
        <v>349.93102218258832</v>
      </c>
      <c r="Q16" s="10"/>
    </row>
    <row r="17" spans="1:120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4414396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5">SUM(D17:N17)</f>
        <v>4414396</v>
      </c>
      <c r="P17" s="47">
        <f t="shared" si="2"/>
        <v>98.414803254932565</v>
      </c>
      <c r="Q17" s="9"/>
    </row>
    <row r="18" spans="1:120">
      <c r="A18" s="12"/>
      <c r="B18" s="42">
        <v>534</v>
      </c>
      <c r="C18" s="19" t="s">
        <v>59</v>
      </c>
      <c r="D18" s="46">
        <v>1245241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1245241</v>
      </c>
      <c r="P18" s="47">
        <f t="shared" si="2"/>
        <v>27.761475866681529</v>
      </c>
      <c r="Q18" s="9"/>
    </row>
    <row r="19" spans="1:120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5398156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5398156</v>
      </c>
      <c r="P19" s="47">
        <f t="shared" si="2"/>
        <v>120.34680637610077</v>
      </c>
      <c r="Q19" s="9"/>
    </row>
    <row r="20" spans="1:120">
      <c r="A20" s="12"/>
      <c r="B20" s="42">
        <v>536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1259080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1259080</v>
      </c>
      <c r="P20" s="47">
        <f t="shared" si="2"/>
        <v>28.070003344108795</v>
      </c>
      <c r="Q20" s="9"/>
    </row>
    <row r="21" spans="1:120">
      <c r="A21" s="12"/>
      <c r="B21" s="42">
        <v>538</v>
      </c>
      <c r="C21" s="19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1122607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1122607</v>
      </c>
      <c r="P21" s="47">
        <f t="shared" si="2"/>
        <v>25.027466280236318</v>
      </c>
      <c r="Q21" s="9"/>
    </row>
    <row r="22" spans="1:120">
      <c r="A22" s="12"/>
      <c r="B22" s="42">
        <v>539</v>
      </c>
      <c r="C22" s="19" t="s">
        <v>34</v>
      </c>
      <c r="D22" s="46">
        <v>1993657</v>
      </c>
      <c r="E22" s="46">
        <v>64319</v>
      </c>
      <c r="F22" s="46">
        <v>0</v>
      </c>
      <c r="G22" s="46">
        <v>58157</v>
      </c>
      <c r="H22" s="46">
        <v>0</v>
      </c>
      <c r="I22" s="46">
        <v>0</v>
      </c>
      <c r="J22" s="46">
        <v>140543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2256676</v>
      </c>
      <c r="P22" s="47">
        <f t="shared" si="2"/>
        <v>50.310467060528367</v>
      </c>
      <c r="Q22" s="9"/>
    </row>
    <row r="23" spans="1:120" ht="15.75">
      <c r="A23" s="26" t="s">
        <v>35</v>
      </c>
      <c r="B23" s="27"/>
      <c r="C23" s="28"/>
      <c r="D23" s="29">
        <f t="shared" ref="D23:N23" si="6">SUM(D24:D25)</f>
        <v>985424</v>
      </c>
      <c r="E23" s="29">
        <f t="shared" si="6"/>
        <v>1494313</v>
      </c>
      <c r="F23" s="29">
        <f t="shared" si="6"/>
        <v>0</v>
      </c>
      <c r="G23" s="29">
        <f t="shared" si="6"/>
        <v>695149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ref="O23:O32" si="7">SUM(D23:N23)</f>
        <v>3174886</v>
      </c>
      <c r="P23" s="41">
        <f t="shared" si="2"/>
        <v>70.781094638278901</v>
      </c>
      <c r="Q23" s="10"/>
    </row>
    <row r="24" spans="1:120">
      <c r="A24" s="12"/>
      <c r="B24" s="42">
        <v>541</v>
      </c>
      <c r="C24" s="19" t="s">
        <v>36</v>
      </c>
      <c r="D24" s="46">
        <v>344155</v>
      </c>
      <c r="E24" s="46">
        <v>566514</v>
      </c>
      <c r="F24" s="46">
        <v>0</v>
      </c>
      <c r="G24" s="46">
        <v>695149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1605818</v>
      </c>
      <c r="P24" s="47">
        <f t="shared" si="2"/>
        <v>35.800200646527699</v>
      </c>
      <c r="Q24" s="9"/>
    </row>
    <row r="25" spans="1:120">
      <c r="A25" s="12"/>
      <c r="B25" s="42">
        <v>543</v>
      </c>
      <c r="C25" s="19" t="s">
        <v>37</v>
      </c>
      <c r="D25" s="46">
        <v>641269</v>
      </c>
      <c r="E25" s="46">
        <v>927799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1569068</v>
      </c>
      <c r="P25" s="47">
        <f t="shared" si="2"/>
        <v>34.980893991751195</v>
      </c>
      <c r="Q25" s="9"/>
    </row>
    <row r="26" spans="1:120" ht="15.75">
      <c r="A26" s="26" t="s">
        <v>47</v>
      </c>
      <c r="B26" s="27"/>
      <c r="C26" s="28"/>
      <c r="D26" s="29">
        <f t="shared" ref="D26:N26" si="8">SUM(D27:D27)</f>
        <v>0</v>
      </c>
      <c r="E26" s="29">
        <f t="shared" si="8"/>
        <v>278523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7"/>
        <v>278523</v>
      </c>
      <c r="P26" s="41">
        <f t="shared" si="2"/>
        <v>6.209408092743284</v>
      </c>
      <c r="Q26" s="10"/>
    </row>
    <row r="27" spans="1:120">
      <c r="A27" s="43"/>
      <c r="B27" s="44">
        <v>559</v>
      </c>
      <c r="C27" s="45" t="s">
        <v>54</v>
      </c>
      <c r="D27" s="46">
        <v>0</v>
      </c>
      <c r="E27" s="46">
        <v>278523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278523</v>
      </c>
      <c r="P27" s="47">
        <f t="shared" si="2"/>
        <v>6.209408092743284</v>
      </c>
      <c r="Q27" s="9"/>
    </row>
    <row r="28" spans="1:120" ht="15.75">
      <c r="A28" s="26" t="s">
        <v>39</v>
      </c>
      <c r="B28" s="27"/>
      <c r="C28" s="28"/>
      <c r="D28" s="29">
        <f t="shared" ref="D28:N28" si="9">SUM(D29:D29)</f>
        <v>4730032</v>
      </c>
      <c r="E28" s="29">
        <f t="shared" si="9"/>
        <v>0</v>
      </c>
      <c r="F28" s="29">
        <f t="shared" si="9"/>
        <v>0</v>
      </c>
      <c r="G28" s="29">
        <f t="shared" si="9"/>
        <v>67252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 t="shared" si="7"/>
        <v>4797284</v>
      </c>
      <c r="P28" s="41">
        <f t="shared" si="2"/>
        <v>106.95093077694794</v>
      </c>
      <c r="Q28" s="9"/>
    </row>
    <row r="29" spans="1:120">
      <c r="A29" s="12"/>
      <c r="B29" s="42">
        <v>572</v>
      </c>
      <c r="C29" s="19" t="s">
        <v>40</v>
      </c>
      <c r="D29" s="46">
        <v>4730032</v>
      </c>
      <c r="E29" s="46">
        <v>0</v>
      </c>
      <c r="F29" s="46">
        <v>0</v>
      </c>
      <c r="G29" s="46">
        <v>67252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4797284</v>
      </c>
      <c r="P29" s="47">
        <f t="shared" si="2"/>
        <v>106.95093077694794</v>
      </c>
      <c r="Q29" s="9"/>
    </row>
    <row r="30" spans="1:120" ht="15.75">
      <c r="A30" s="26" t="s">
        <v>43</v>
      </c>
      <c r="B30" s="27"/>
      <c r="C30" s="28"/>
      <c r="D30" s="29">
        <f t="shared" ref="D30:N30" si="10">SUM(D31:D31)</f>
        <v>3062530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 t="shared" si="7"/>
        <v>3062530</v>
      </c>
      <c r="P30" s="41">
        <f t="shared" si="2"/>
        <v>68.276223386467507</v>
      </c>
      <c r="Q30" s="9"/>
    </row>
    <row r="31" spans="1:120" ht="15.75" thickBot="1">
      <c r="A31" s="12"/>
      <c r="B31" s="42">
        <v>581</v>
      </c>
      <c r="C31" s="19" t="s">
        <v>91</v>
      </c>
      <c r="D31" s="46">
        <v>3062530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3062530</v>
      </c>
      <c r="P31" s="47">
        <f t="shared" si="2"/>
        <v>68.276223386467507</v>
      </c>
      <c r="Q31" s="9"/>
    </row>
    <row r="32" spans="1:120" ht="16.5" thickBot="1">
      <c r="A32" s="13" t="s">
        <v>10</v>
      </c>
      <c r="B32" s="21"/>
      <c r="C32" s="20"/>
      <c r="D32" s="14">
        <f>SUM(D5,D12,D16,D23,D26,D28,D30)</f>
        <v>30255483</v>
      </c>
      <c r="E32" s="14">
        <f t="shared" ref="E32:N32" si="11">SUM(E5,E12,E16,E23,E26,E28,E30)</f>
        <v>10567738</v>
      </c>
      <c r="F32" s="14">
        <f t="shared" si="11"/>
        <v>0</v>
      </c>
      <c r="G32" s="14">
        <f t="shared" si="11"/>
        <v>820558</v>
      </c>
      <c r="H32" s="14">
        <f t="shared" si="11"/>
        <v>0</v>
      </c>
      <c r="I32" s="14">
        <f t="shared" si="11"/>
        <v>12194239</v>
      </c>
      <c r="J32" s="14">
        <f t="shared" si="11"/>
        <v>2076316</v>
      </c>
      <c r="K32" s="14">
        <f t="shared" si="11"/>
        <v>0</v>
      </c>
      <c r="L32" s="14">
        <f t="shared" si="11"/>
        <v>0</v>
      </c>
      <c r="M32" s="14">
        <f t="shared" si="11"/>
        <v>0</v>
      </c>
      <c r="N32" s="14">
        <f t="shared" si="11"/>
        <v>0</v>
      </c>
      <c r="O32" s="14">
        <f t="shared" si="7"/>
        <v>55914334</v>
      </c>
      <c r="P32" s="35">
        <f t="shared" si="2"/>
        <v>1246.557440642069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92</v>
      </c>
      <c r="N34" s="93"/>
      <c r="O34" s="93"/>
      <c r="P34" s="39">
        <v>44855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4034779</v>
      </c>
      <c r="E5" s="24">
        <f t="shared" si="0"/>
        <v>0</v>
      </c>
      <c r="F5" s="24">
        <f t="shared" si="0"/>
        <v>359222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1909694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6303695</v>
      </c>
      <c r="O5" s="30">
        <f t="shared" ref="O5:O32" si="2">(N5/O$34)</f>
        <v>138.39370787503569</v>
      </c>
      <c r="P5" s="6"/>
    </row>
    <row r="6" spans="1:133">
      <c r="A6" s="12"/>
      <c r="B6" s="42">
        <v>511</v>
      </c>
      <c r="C6" s="19" t="s">
        <v>19</v>
      </c>
      <c r="D6" s="46">
        <v>483366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483366</v>
      </c>
      <c r="O6" s="47">
        <f t="shared" si="2"/>
        <v>10.612000263452545</v>
      </c>
      <c r="P6" s="9"/>
    </row>
    <row r="7" spans="1:133">
      <c r="A7" s="12"/>
      <c r="B7" s="42">
        <v>512</v>
      </c>
      <c r="C7" s="19" t="s">
        <v>20</v>
      </c>
      <c r="D7" s="46">
        <v>748437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748437</v>
      </c>
      <c r="O7" s="47">
        <f t="shared" si="2"/>
        <v>16.431469406573139</v>
      </c>
      <c r="P7" s="9"/>
    </row>
    <row r="8" spans="1:133">
      <c r="A8" s="12"/>
      <c r="B8" s="42">
        <v>513</v>
      </c>
      <c r="C8" s="19" t="s">
        <v>21</v>
      </c>
      <c r="D8" s="46">
        <v>1348807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1348807</v>
      </c>
      <c r="O8" s="47">
        <f t="shared" si="2"/>
        <v>29.612219807240553</v>
      </c>
      <c r="P8" s="9"/>
    </row>
    <row r="9" spans="1:133">
      <c r="A9" s="12"/>
      <c r="B9" s="42">
        <v>514</v>
      </c>
      <c r="C9" s="19" t="s">
        <v>22</v>
      </c>
      <c r="D9" s="46">
        <v>314377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314377</v>
      </c>
      <c r="O9" s="47">
        <f t="shared" si="2"/>
        <v>6.9019517442753955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359222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359222</v>
      </c>
      <c r="O10" s="47">
        <f t="shared" si="2"/>
        <v>7.8864958615995961</v>
      </c>
      <c r="P10" s="9"/>
    </row>
    <row r="11" spans="1:133">
      <c r="A11" s="12"/>
      <c r="B11" s="42">
        <v>519</v>
      </c>
      <c r="C11" s="19" t="s">
        <v>62</v>
      </c>
      <c r="D11" s="46">
        <v>1139792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1909694</v>
      </c>
      <c r="K11" s="46">
        <v>0</v>
      </c>
      <c r="L11" s="46">
        <v>0</v>
      </c>
      <c r="M11" s="46">
        <v>0</v>
      </c>
      <c r="N11" s="46">
        <f t="shared" si="1"/>
        <v>3049486</v>
      </c>
      <c r="O11" s="47">
        <f t="shared" si="2"/>
        <v>66.949570791894445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13267848</v>
      </c>
      <c r="E12" s="29">
        <f t="shared" si="3"/>
        <v>7761375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21029223</v>
      </c>
      <c r="O12" s="41">
        <f t="shared" si="2"/>
        <v>461.68352762958574</v>
      </c>
      <c r="P12" s="10"/>
    </row>
    <row r="13" spans="1:133">
      <c r="A13" s="12"/>
      <c r="B13" s="42">
        <v>521</v>
      </c>
      <c r="C13" s="19" t="s">
        <v>26</v>
      </c>
      <c r="D13" s="46">
        <v>10404450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10404450</v>
      </c>
      <c r="O13" s="47">
        <f t="shared" si="2"/>
        <v>228.42323651452281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7761375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7761375</v>
      </c>
      <c r="O14" s="47">
        <f t="shared" si="2"/>
        <v>170.39616676546137</v>
      </c>
      <c r="P14" s="9"/>
    </row>
    <row r="15" spans="1:133">
      <c r="A15" s="12"/>
      <c r="B15" s="42">
        <v>524</v>
      </c>
      <c r="C15" s="19" t="s">
        <v>28</v>
      </c>
      <c r="D15" s="46">
        <v>2863398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2863398</v>
      </c>
      <c r="O15" s="47">
        <f t="shared" si="2"/>
        <v>62.864124349601525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2558871</v>
      </c>
      <c r="E16" s="29">
        <f t="shared" si="4"/>
        <v>0</v>
      </c>
      <c r="F16" s="29">
        <f t="shared" si="4"/>
        <v>0</v>
      </c>
      <c r="G16" s="29">
        <f t="shared" si="4"/>
        <v>612429</v>
      </c>
      <c r="H16" s="29">
        <f t="shared" si="4"/>
        <v>0</v>
      </c>
      <c r="I16" s="29">
        <f t="shared" si="4"/>
        <v>11148496</v>
      </c>
      <c r="J16" s="29">
        <f t="shared" si="4"/>
        <v>195759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14515555</v>
      </c>
      <c r="O16" s="41">
        <f t="shared" si="2"/>
        <v>318.6799929745988</v>
      </c>
      <c r="P16" s="10"/>
    </row>
    <row r="17" spans="1:119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4329228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4329228</v>
      </c>
      <c r="O17" s="47">
        <f t="shared" si="2"/>
        <v>95.045511427254169</v>
      </c>
      <c r="P17" s="9"/>
    </row>
    <row r="18" spans="1:119">
      <c r="A18" s="12"/>
      <c r="B18" s="42">
        <v>534</v>
      </c>
      <c r="C18" s="19" t="s">
        <v>63</v>
      </c>
      <c r="D18" s="46">
        <v>1382258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1382258</v>
      </c>
      <c r="O18" s="47">
        <f t="shared" si="2"/>
        <v>30.34661573250785</v>
      </c>
      <c r="P18" s="9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4628759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4628759</v>
      </c>
      <c r="O19" s="47">
        <f t="shared" si="2"/>
        <v>101.62152846385212</v>
      </c>
      <c r="P19" s="9"/>
    </row>
    <row r="20" spans="1:119">
      <c r="A20" s="12"/>
      <c r="B20" s="42">
        <v>536</v>
      </c>
      <c r="C20" s="19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1304149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1304149</v>
      </c>
      <c r="O20" s="47">
        <f t="shared" si="2"/>
        <v>28.631781158752112</v>
      </c>
      <c r="P20" s="9"/>
    </row>
    <row r="21" spans="1:119">
      <c r="A21" s="12"/>
      <c r="B21" s="42">
        <v>538</v>
      </c>
      <c r="C21" s="19" t="s">
        <v>65</v>
      </c>
      <c r="D21" s="46">
        <v>0</v>
      </c>
      <c r="E21" s="46">
        <v>0</v>
      </c>
      <c r="F21" s="46">
        <v>0</v>
      </c>
      <c r="G21" s="46">
        <v>428228</v>
      </c>
      <c r="H21" s="46">
        <v>0</v>
      </c>
      <c r="I21" s="46">
        <v>886360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1314588</v>
      </c>
      <c r="O21" s="47">
        <f t="shared" si="2"/>
        <v>28.860962919054206</v>
      </c>
      <c r="P21" s="9"/>
    </row>
    <row r="22" spans="1:119">
      <c r="A22" s="12"/>
      <c r="B22" s="42">
        <v>539</v>
      </c>
      <c r="C22" s="19" t="s">
        <v>34</v>
      </c>
      <c r="D22" s="46">
        <v>1176613</v>
      </c>
      <c r="E22" s="46">
        <v>0</v>
      </c>
      <c r="F22" s="46">
        <v>0</v>
      </c>
      <c r="G22" s="46">
        <v>184201</v>
      </c>
      <c r="H22" s="46">
        <v>0</v>
      </c>
      <c r="I22" s="46">
        <v>0</v>
      </c>
      <c r="J22" s="46">
        <v>195759</v>
      </c>
      <c r="K22" s="46">
        <v>0</v>
      </c>
      <c r="L22" s="46">
        <v>0</v>
      </c>
      <c r="M22" s="46">
        <v>0</v>
      </c>
      <c r="N22" s="46">
        <f t="shared" si="5"/>
        <v>1556573</v>
      </c>
      <c r="O22" s="47">
        <f t="shared" si="2"/>
        <v>34.173593273178334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2210033</v>
      </c>
      <c r="E23" s="29">
        <f t="shared" si="6"/>
        <v>338027</v>
      </c>
      <c r="F23" s="29">
        <f t="shared" si="6"/>
        <v>0</v>
      </c>
      <c r="G23" s="29">
        <f t="shared" si="6"/>
        <v>11275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2" si="7">SUM(D23:M23)</f>
        <v>2559335</v>
      </c>
      <c r="O23" s="41">
        <f t="shared" si="2"/>
        <v>56.188610068278116</v>
      </c>
      <c r="P23" s="10"/>
    </row>
    <row r="24" spans="1:119">
      <c r="A24" s="12"/>
      <c r="B24" s="42">
        <v>541</v>
      </c>
      <c r="C24" s="19" t="s">
        <v>66</v>
      </c>
      <c r="D24" s="46">
        <v>1353388</v>
      </c>
      <c r="E24" s="46">
        <v>0</v>
      </c>
      <c r="F24" s="46">
        <v>0</v>
      </c>
      <c r="G24" s="46">
        <v>11275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1364663</v>
      </c>
      <c r="O24" s="47">
        <f t="shared" si="2"/>
        <v>29.96032843750686</v>
      </c>
      <c r="P24" s="9"/>
    </row>
    <row r="25" spans="1:119">
      <c r="A25" s="12"/>
      <c r="B25" s="42">
        <v>543</v>
      </c>
      <c r="C25" s="19" t="s">
        <v>67</v>
      </c>
      <c r="D25" s="46">
        <v>856645</v>
      </c>
      <c r="E25" s="46">
        <v>338027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1194672</v>
      </c>
      <c r="O25" s="47">
        <f t="shared" si="2"/>
        <v>26.228281630771257</v>
      </c>
      <c r="P25" s="9"/>
    </row>
    <row r="26" spans="1:119" ht="15.75">
      <c r="A26" s="26" t="s">
        <v>47</v>
      </c>
      <c r="B26" s="27"/>
      <c r="C26" s="28"/>
      <c r="D26" s="29">
        <f t="shared" ref="D26:M26" si="8">SUM(D27:D27)</f>
        <v>0</v>
      </c>
      <c r="E26" s="29">
        <f t="shared" si="8"/>
        <v>217942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217942</v>
      </c>
      <c r="O26" s="41">
        <f t="shared" si="2"/>
        <v>4.7847812246152497</v>
      </c>
      <c r="P26" s="10"/>
    </row>
    <row r="27" spans="1:119">
      <c r="A27" s="43"/>
      <c r="B27" s="44">
        <v>559</v>
      </c>
      <c r="C27" s="45" t="s">
        <v>54</v>
      </c>
      <c r="D27" s="46">
        <v>0</v>
      </c>
      <c r="E27" s="46">
        <v>217942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217942</v>
      </c>
      <c r="O27" s="47">
        <f t="shared" si="2"/>
        <v>4.7847812246152497</v>
      </c>
      <c r="P27" s="9"/>
    </row>
    <row r="28" spans="1:119" ht="15.75">
      <c r="A28" s="26" t="s">
        <v>39</v>
      </c>
      <c r="B28" s="27"/>
      <c r="C28" s="28"/>
      <c r="D28" s="29">
        <f t="shared" ref="D28:M28" si="9">SUM(D29:D29)</f>
        <v>4255063</v>
      </c>
      <c r="E28" s="29">
        <f t="shared" si="9"/>
        <v>0</v>
      </c>
      <c r="F28" s="29">
        <f t="shared" si="9"/>
        <v>0</v>
      </c>
      <c r="G28" s="29">
        <f t="shared" si="9"/>
        <v>252662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4507725</v>
      </c>
      <c r="O28" s="41">
        <f t="shared" si="2"/>
        <v>98.964302180069808</v>
      </c>
      <c r="P28" s="9"/>
    </row>
    <row r="29" spans="1:119">
      <c r="A29" s="12"/>
      <c r="B29" s="42">
        <v>572</v>
      </c>
      <c r="C29" s="19" t="s">
        <v>68</v>
      </c>
      <c r="D29" s="46">
        <v>4255063</v>
      </c>
      <c r="E29" s="46">
        <v>0</v>
      </c>
      <c r="F29" s="46">
        <v>0</v>
      </c>
      <c r="G29" s="46">
        <v>252662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4507725</v>
      </c>
      <c r="O29" s="47">
        <f t="shared" si="2"/>
        <v>98.964302180069808</v>
      </c>
      <c r="P29" s="9"/>
    </row>
    <row r="30" spans="1:119" ht="15.75">
      <c r="A30" s="26" t="s">
        <v>69</v>
      </c>
      <c r="B30" s="27"/>
      <c r="C30" s="28"/>
      <c r="D30" s="29">
        <f t="shared" ref="D30:M30" si="10">SUM(D31:D31)</f>
        <v>4884269</v>
      </c>
      <c r="E30" s="29">
        <f t="shared" si="10"/>
        <v>9124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7"/>
        <v>4893393</v>
      </c>
      <c r="O30" s="41">
        <f t="shared" si="2"/>
        <v>107.43140354343674</v>
      </c>
      <c r="P30" s="9"/>
    </row>
    <row r="31" spans="1:119" ht="15.75" thickBot="1">
      <c r="A31" s="12"/>
      <c r="B31" s="42">
        <v>581</v>
      </c>
      <c r="C31" s="19" t="s">
        <v>70</v>
      </c>
      <c r="D31" s="46">
        <v>4884269</v>
      </c>
      <c r="E31" s="46">
        <v>9124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4893393</v>
      </c>
      <c r="O31" s="47">
        <f t="shared" si="2"/>
        <v>107.43140354343674</v>
      </c>
      <c r="P31" s="9"/>
    </row>
    <row r="32" spans="1:119" ht="16.5" thickBot="1">
      <c r="A32" s="13" t="s">
        <v>10</v>
      </c>
      <c r="B32" s="21"/>
      <c r="C32" s="20"/>
      <c r="D32" s="14">
        <f>SUM(D5,D12,D16,D23,D26,D28,D30)</f>
        <v>31210863</v>
      </c>
      <c r="E32" s="14">
        <f t="shared" ref="E32:M32" si="11">SUM(E5,E12,E16,E23,E26,E28,E30)</f>
        <v>8326468</v>
      </c>
      <c r="F32" s="14">
        <f t="shared" si="11"/>
        <v>359222</v>
      </c>
      <c r="G32" s="14">
        <f t="shared" si="11"/>
        <v>876366</v>
      </c>
      <c r="H32" s="14">
        <f t="shared" si="11"/>
        <v>0</v>
      </c>
      <c r="I32" s="14">
        <f t="shared" si="11"/>
        <v>11148496</v>
      </c>
      <c r="J32" s="14">
        <f t="shared" si="11"/>
        <v>2105453</v>
      </c>
      <c r="K32" s="14">
        <f t="shared" si="11"/>
        <v>0</v>
      </c>
      <c r="L32" s="14">
        <f t="shared" si="11"/>
        <v>0</v>
      </c>
      <c r="M32" s="14">
        <f t="shared" si="11"/>
        <v>0</v>
      </c>
      <c r="N32" s="14">
        <f t="shared" si="7"/>
        <v>54026868</v>
      </c>
      <c r="O32" s="35">
        <f t="shared" si="2"/>
        <v>1186.12632549562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86</v>
      </c>
      <c r="M34" s="93"/>
      <c r="N34" s="93"/>
      <c r="O34" s="39">
        <v>45549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3088690</v>
      </c>
      <c r="E5" s="24">
        <f t="shared" si="0"/>
        <v>0</v>
      </c>
      <c r="F5" s="24">
        <f t="shared" si="0"/>
        <v>715144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1590985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5394819</v>
      </c>
      <c r="O5" s="30">
        <f t="shared" ref="O5:O33" si="2">(N5/O$35)</f>
        <v>119.33592142809742</v>
      </c>
      <c r="P5" s="6"/>
    </row>
    <row r="6" spans="1:133">
      <c r="A6" s="12"/>
      <c r="B6" s="42">
        <v>511</v>
      </c>
      <c r="C6" s="19" t="s">
        <v>19</v>
      </c>
      <c r="D6" s="46">
        <v>416234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416234</v>
      </c>
      <c r="O6" s="47">
        <f t="shared" si="2"/>
        <v>9.2072909062755777</v>
      </c>
      <c r="P6" s="9"/>
    </row>
    <row r="7" spans="1:133">
      <c r="A7" s="12"/>
      <c r="B7" s="42">
        <v>512</v>
      </c>
      <c r="C7" s="19" t="s">
        <v>20</v>
      </c>
      <c r="D7" s="46">
        <v>736763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736763</v>
      </c>
      <c r="O7" s="47">
        <f t="shared" si="2"/>
        <v>16.297542415997523</v>
      </c>
      <c r="P7" s="9"/>
    </row>
    <row r="8" spans="1:133">
      <c r="A8" s="12"/>
      <c r="B8" s="42">
        <v>513</v>
      </c>
      <c r="C8" s="19" t="s">
        <v>21</v>
      </c>
      <c r="D8" s="46">
        <v>1116785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1116785</v>
      </c>
      <c r="O8" s="47">
        <f t="shared" si="2"/>
        <v>24.703806932554691</v>
      </c>
      <c r="P8" s="9"/>
    </row>
    <row r="9" spans="1:133">
      <c r="A9" s="12"/>
      <c r="B9" s="42">
        <v>514</v>
      </c>
      <c r="C9" s="19" t="s">
        <v>22</v>
      </c>
      <c r="D9" s="46">
        <v>340180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340180</v>
      </c>
      <c r="O9" s="47">
        <f t="shared" si="2"/>
        <v>7.5249408277479155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715144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715144</v>
      </c>
      <c r="O10" s="47">
        <f t="shared" si="2"/>
        <v>15.819320016811556</v>
      </c>
      <c r="P10" s="9"/>
    </row>
    <row r="11" spans="1:133">
      <c r="A11" s="12"/>
      <c r="B11" s="42">
        <v>519</v>
      </c>
      <c r="C11" s="19" t="s">
        <v>62</v>
      </c>
      <c r="D11" s="46">
        <v>478728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1590985</v>
      </c>
      <c r="K11" s="46">
        <v>0</v>
      </c>
      <c r="L11" s="46">
        <v>0</v>
      </c>
      <c r="M11" s="46">
        <v>0</v>
      </c>
      <c r="N11" s="46">
        <f t="shared" si="1"/>
        <v>2069713</v>
      </c>
      <c r="O11" s="47">
        <f t="shared" si="2"/>
        <v>45.783020328710158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12799734</v>
      </c>
      <c r="E12" s="29">
        <f t="shared" si="3"/>
        <v>7274867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20074601</v>
      </c>
      <c r="O12" s="41">
        <f t="shared" si="2"/>
        <v>444.05957042051011</v>
      </c>
      <c r="P12" s="10"/>
    </row>
    <row r="13" spans="1:133">
      <c r="A13" s="12"/>
      <c r="B13" s="42">
        <v>521</v>
      </c>
      <c r="C13" s="19" t="s">
        <v>26</v>
      </c>
      <c r="D13" s="46">
        <v>10131708</v>
      </c>
      <c r="E13" s="46">
        <v>74432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10206140</v>
      </c>
      <c r="O13" s="47">
        <f t="shared" si="2"/>
        <v>225.76459397880859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7200435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7200435</v>
      </c>
      <c r="O14" s="47">
        <f t="shared" si="2"/>
        <v>159.27699250116132</v>
      </c>
      <c r="P14" s="9"/>
    </row>
    <row r="15" spans="1:133">
      <c r="A15" s="12"/>
      <c r="B15" s="42">
        <v>524</v>
      </c>
      <c r="C15" s="19" t="s">
        <v>28</v>
      </c>
      <c r="D15" s="46">
        <v>2668026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2668026</v>
      </c>
      <c r="O15" s="47">
        <f t="shared" si="2"/>
        <v>59.017983940540184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2629155</v>
      </c>
      <c r="E16" s="29">
        <f t="shared" si="4"/>
        <v>0</v>
      </c>
      <c r="F16" s="29">
        <f t="shared" si="4"/>
        <v>0</v>
      </c>
      <c r="G16" s="29">
        <f t="shared" si="4"/>
        <v>140650</v>
      </c>
      <c r="H16" s="29">
        <f t="shared" si="4"/>
        <v>0</v>
      </c>
      <c r="I16" s="29">
        <f t="shared" si="4"/>
        <v>12552198</v>
      </c>
      <c r="J16" s="29">
        <f t="shared" si="4"/>
        <v>191238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15513241</v>
      </c>
      <c r="O16" s="41">
        <f t="shared" si="2"/>
        <v>343.16015218882029</v>
      </c>
      <c r="P16" s="10"/>
    </row>
    <row r="17" spans="1:16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4699219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4699219</v>
      </c>
      <c r="O17" s="47">
        <f t="shared" si="2"/>
        <v>103.94892383922844</v>
      </c>
      <c r="P17" s="9"/>
    </row>
    <row r="18" spans="1:16">
      <c r="A18" s="12"/>
      <c r="B18" s="42">
        <v>534</v>
      </c>
      <c r="C18" s="19" t="s">
        <v>63</v>
      </c>
      <c r="D18" s="46">
        <v>1337814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1337814</v>
      </c>
      <c r="O18" s="47">
        <f t="shared" si="2"/>
        <v>29.593071869400756</v>
      </c>
      <c r="P18" s="9"/>
    </row>
    <row r="19" spans="1:16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5642235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5642235</v>
      </c>
      <c r="O19" s="47">
        <f t="shared" si="2"/>
        <v>124.80887915588293</v>
      </c>
      <c r="P19" s="9"/>
    </row>
    <row r="20" spans="1:16">
      <c r="A20" s="12"/>
      <c r="B20" s="42">
        <v>536</v>
      </c>
      <c r="C20" s="19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1308453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1308453</v>
      </c>
      <c r="O20" s="47">
        <f t="shared" si="2"/>
        <v>28.943592806423784</v>
      </c>
      <c r="P20" s="9"/>
    </row>
    <row r="21" spans="1:16">
      <c r="A21" s="12"/>
      <c r="B21" s="42">
        <v>538</v>
      </c>
      <c r="C21" s="19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902291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902291</v>
      </c>
      <c r="O21" s="47">
        <f t="shared" si="2"/>
        <v>19.959099254540227</v>
      </c>
      <c r="P21" s="9"/>
    </row>
    <row r="22" spans="1:16">
      <c r="A22" s="12"/>
      <c r="B22" s="42">
        <v>539</v>
      </c>
      <c r="C22" s="19" t="s">
        <v>34</v>
      </c>
      <c r="D22" s="46">
        <v>1291341</v>
      </c>
      <c r="E22" s="46">
        <v>0</v>
      </c>
      <c r="F22" s="46">
        <v>0</v>
      </c>
      <c r="G22" s="46">
        <v>140650</v>
      </c>
      <c r="H22" s="46">
        <v>0</v>
      </c>
      <c r="I22" s="46">
        <v>0</v>
      </c>
      <c r="J22" s="46">
        <v>191238</v>
      </c>
      <c r="K22" s="46">
        <v>0</v>
      </c>
      <c r="L22" s="46">
        <v>0</v>
      </c>
      <c r="M22" s="46">
        <v>0</v>
      </c>
      <c r="N22" s="46">
        <f t="shared" si="5"/>
        <v>1623229</v>
      </c>
      <c r="O22" s="47">
        <f t="shared" si="2"/>
        <v>35.906585263344169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SUM(D24:D25)</f>
        <v>2754097</v>
      </c>
      <c r="E23" s="29">
        <f t="shared" si="6"/>
        <v>1236519</v>
      </c>
      <c r="F23" s="29">
        <f t="shared" si="6"/>
        <v>0</v>
      </c>
      <c r="G23" s="29">
        <f t="shared" si="6"/>
        <v>473144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8" si="7">SUM(D23:M23)</f>
        <v>4463760</v>
      </c>
      <c r="O23" s="41">
        <f t="shared" si="2"/>
        <v>98.740460548145194</v>
      </c>
      <c r="P23" s="10"/>
    </row>
    <row r="24" spans="1:16">
      <c r="A24" s="12"/>
      <c r="B24" s="42">
        <v>541</v>
      </c>
      <c r="C24" s="19" t="s">
        <v>66</v>
      </c>
      <c r="D24" s="46">
        <v>1440041</v>
      </c>
      <c r="E24" s="46">
        <v>0</v>
      </c>
      <c r="F24" s="46">
        <v>0</v>
      </c>
      <c r="G24" s="46">
        <v>473144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1913185</v>
      </c>
      <c r="O24" s="47">
        <f t="shared" si="2"/>
        <v>42.320547702789391</v>
      </c>
      <c r="P24" s="9"/>
    </row>
    <row r="25" spans="1:16">
      <c r="A25" s="12"/>
      <c r="B25" s="42">
        <v>543</v>
      </c>
      <c r="C25" s="19" t="s">
        <v>67</v>
      </c>
      <c r="D25" s="46">
        <v>1314056</v>
      </c>
      <c r="E25" s="46">
        <v>1236519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2550575</v>
      </c>
      <c r="O25" s="47">
        <f t="shared" si="2"/>
        <v>56.41991284535581</v>
      </c>
      <c r="P25" s="9"/>
    </row>
    <row r="26" spans="1:16" ht="15.75">
      <c r="A26" s="26" t="s">
        <v>47</v>
      </c>
      <c r="B26" s="27"/>
      <c r="C26" s="28"/>
      <c r="D26" s="29">
        <f t="shared" ref="D26:M26" si="8">SUM(D27:D28)</f>
        <v>0</v>
      </c>
      <c r="E26" s="29">
        <f t="shared" si="8"/>
        <v>114972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114972</v>
      </c>
      <c r="O26" s="41">
        <f t="shared" si="2"/>
        <v>2.5432344548410644</v>
      </c>
      <c r="P26" s="10"/>
    </row>
    <row r="27" spans="1:16" ht="15" customHeight="1">
      <c r="A27" s="43"/>
      <c r="B27" s="44">
        <v>554</v>
      </c>
      <c r="C27" s="45" t="s">
        <v>48</v>
      </c>
      <c r="D27" s="46">
        <v>0</v>
      </c>
      <c r="E27" s="46">
        <v>544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544</v>
      </c>
      <c r="O27" s="47">
        <f t="shared" si="2"/>
        <v>1.2033534629592762E-2</v>
      </c>
      <c r="P27" s="9"/>
    </row>
    <row r="28" spans="1:16" ht="15" customHeight="1">
      <c r="A28" s="43"/>
      <c r="B28" s="44">
        <v>559</v>
      </c>
      <c r="C28" s="45" t="s">
        <v>54</v>
      </c>
      <c r="D28" s="46">
        <v>0</v>
      </c>
      <c r="E28" s="46">
        <v>114428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114428</v>
      </c>
      <c r="O28" s="47">
        <f t="shared" si="2"/>
        <v>2.5312009202114716</v>
      </c>
      <c r="P28" s="9"/>
    </row>
    <row r="29" spans="1:16" ht="15.75">
      <c r="A29" s="26" t="s">
        <v>39</v>
      </c>
      <c r="B29" s="27"/>
      <c r="C29" s="28"/>
      <c r="D29" s="29">
        <f t="shared" ref="D29:M29" si="9">SUM(D30:D30)</f>
        <v>4672921</v>
      </c>
      <c r="E29" s="29">
        <f t="shared" si="9"/>
        <v>0</v>
      </c>
      <c r="F29" s="29">
        <f t="shared" si="9"/>
        <v>0</v>
      </c>
      <c r="G29" s="29">
        <f t="shared" si="9"/>
        <v>399961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>SUM(D29:M29)</f>
        <v>5072882</v>
      </c>
      <c r="O29" s="41">
        <f t="shared" si="2"/>
        <v>112.21452429933417</v>
      </c>
      <c r="P29" s="9"/>
    </row>
    <row r="30" spans="1:16">
      <c r="A30" s="12"/>
      <c r="B30" s="42">
        <v>572</v>
      </c>
      <c r="C30" s="19" t="s">
        <v>68</v>
      </c>
      <c r="D30" s="46">
        <v>4672921</v>
      </c>
      <c r="E30" s="46">
        <v>0</v>
      </c>
      <c r="F30" s="46">
        <v>0</v>
      </c>
      <c r="G30" s="46">
        <v>399961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5072882</v>
      </c>
      <c r="O30" s="47">
        <f t="shared" si="2"/>
        <v>112.21452429933417</v>
      </c>
      <c r="P30" s="9"/>
    </row>
    <row r="31" spans="1:16" ht="15.75">
      <c r="A31" s="26" t="s">
        <v>69</v>
      </c>
      <c r="B31" s="27"/>
      <c r="C31" s="28"/>
      <c r="D31" s="29">
        <f t="shared" ref="D31:M31" si="10">SUM(D32:D32)</f>
        <v>9490550</v>
      </c>
      <c r="E31" s="29">
        <f t="shared" si="10"/>
        <v>55000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0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>SUM(D31:M31)</f>
        <v>9545550</v>
      </c>
      <c r="O31" s="41">
        <f t="shared" si="2"/>
        <v>211.15203397703897</v>
      </c>
      <c r="P31" s="9"/>
    </row>
    <row r="32" spans="1:16" ht="15.75" thickBot="1">
      <c r="A32" s="12"/>
      <c r="B32" s="42">
        <v>581</v>
      </c>
      <c r="C32" s="19" t="s">
        <v>70</v>
      </c>
      <c r="D32" s="46">
        <v>9490550</v>
      </c>
      <c r="E32" s="46">
        <v>55000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9545550</v>
      </c>
      <c r="O32" s="47">
        <f t="shared" si="2"/>
        <v>211.15203397703897</v>
      </c>
      <c r="P32" s="9"/>
    </row>
    <row r="33" spans="1:119" ht="16.5" thickBot="1">
      <c r="A33" s="13" t="s">
        <v>10</v>
      </c>
      <c r="B33" s="21"/>
      <c r="C33" s="20"/>
      <c r="D33" s="14">
        <f>SUM(D5,D12,D16,D23,D26,D29,D31)</f>
        <v>35435147</v>
      </c>
      <c r="E33" s="14">
        <f t="shared" ref="E33:M33" si="11">SUM(E5,E12,E16,E23,E26,E29,E31)</f>
        <v>8681358</v>
      </c>
      <c r="F33" s="14">
        <f t="shared" si="11"/>
        <v>715144</v>
      </c>
      <c r="G33" s="14">
        <f t="shared" si="11"/>
        <v>1013755</v>
      </c>
      <c r="H33" s="14">
        <f t="shared" si="11"/>
        <v>0</v>
      </c>
      <c r="I33" s="14">
        <f t="shared" si="11"/>
        <v>12552198</v>
      </c>
      <c r="J33" s="14">
        <f t="shared" si="11"/>
        <v>1782223</v>
      </c>
      <c r="K33" s="14">
        <f t="shared" si="11"/>
        <v>0</v>
      </c>
      <c r="L33" s="14">
        <f t="shared" si="11"/>
        <v>0</v>
      </c>
      <c r="M33" s="14">
        <f t="shared" si="11"/>
        <v>0</v>
      </c>
      <c r="N33" s="14">
        <f>SUM(D33:M33)</f>
        <v>60179825</v>
      </c>
      <c r="O33" s="35">
        <f t="shared" si="2"/>
        <v>1331.2058973167873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84</v>
      </c>
      <c r="M35" s="93"/>
      <c r="N35" s="93"/>
      <c r="O35" s="39">
        <v>45207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2902973</v>
      </c>
      <c r="E5" s="24">
        <f t="shared" si="0"/>
        <v>0</v>
      </c>
      <c r="F5" s="24">
        <f t="shared" si="0"/>
        <v>719269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1388074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5010316</v>
      </c>
      <c r="O5" s="30">
        <f t="shared" ref="O5:O33" si="2">(N5/O$35)</f>
        <v>111.7351530964965</v>
      </c>
      <c r="P5" s="6"/>
    </row>
    <row r="6" spans="1:133">
      <c r="A6" s="12"/>
      <c r="B6" s="42">
        <v>511</v>
      </c>
      <c r="C6" s="19" t="s">
        <v>19</v>
      </c>
      <c r="D6" s="46">
        <v>386694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386694</v>
      </c>
      <c r="O6" s="47">
        <f t="shared" si="2"/>
        <v>8.6236703017327887</v>
      </c>
      <c r="P6" s="9"/>
    </row>
    <row r="7" spans="1:133">
      <c r="A7" s="12"/>
      <c r="B7" s="42">
        <v>512</v>
      </c>
      <c r="C7" s="19" t="s">
        <v>20</v>
      </c>
      <c r="D7" s="46">
        <v>708661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708661</v>
      </c>
      <c r="O7" s="47">
        <f t="shared" si="2"/>
        <v>15.803862536517919</v>
      </c>
      <c r="P7" s="9"/>
    </row>
    <row r="8" spans="1:133">
      <c r="A8" s="12"/>
      <c r="B8" s="42">
        <v>513</v>
      </c>
      <c r="C8" s="19" t="s">
        <v>21</v>
      </c>
      <c r="D8" s="46">
        <v>1072076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1072076</v>
      </c>
      <c r="O8" s="47">
        <f t="shared" si="2"/>
        <v>23.908387413304787</v>
      </c>
      <c r="P8" s="9"/>
    </row>
    <row r="9" spans="1:133">
      <c r="A9" s="12"/>
      <c r="B9" s="42">
        <v>514</v>
      </c>
      <c r="C9" s="19" t="s">
        <v>22</v>
      </c>
      <c r="D9" s="46">
        <v>237131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237131</v>
      </c>
      <c r="O9" s="47">
        <f t="shared" si="2"/>
        <v>5.2882629736178943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719269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719269</v>
      </c>
      <c r="O10" s="47">
        <f t="shared" si="2"/>
        <v>16.040431747730871</v>
      </c>
      <c r="P10" s="9"/>
    </row>
    <row r="11" spans="1:133">
      <c r="A11" s="12"/>
      <c r="B11" s="42">
        <v>519</v>
      </c>
      <c r="C11" s="19" t="s">
        <v>62</v>
      </c>
      <c r="D11" s="46">
        <v>498411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1388074</v>
      </c>
      <c r="K11" s="46">
        <v>0</v>
      </c>
      <c r="L11" s="46">
        <v>0</v>
      </c>
      <c r="M11" s="46">
        <v>0</v>
      </c>
      <c r="N11" s="46">
        <f t="shared" si="1"/>
        <v>1886485</v>
      </c>
      <c r="O11" s="47">
        <f t="shared" si="2"/>
        <v>42.07053812359225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12572556</v>
      </c>
      <c r="E12" s="29">
        <f t="shared" si="3"/>
        <v>6641099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19213655</v>
      </c>
      <c r="O12" s="41">
        <f t="shared" si="2"/>
        <v>428.48408822283176</v>
      </c>
      <c r="P12" s="10"/>
    </row>
    <row r="13" spans="1:133">
      <c r="A13" s="12"/>
      <c r="B13" s="42">
        <v>521</v>
      </c>
      <c r="C13" s="19" t="s">
        <v>26</v>
      </c>
      <c r="D13" s="46">
        <v>9988009</v>
      </c>
      <c r="E13" s="46">
        <v>3379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9991388</v>
      </c>
      <c r="O13" s="47">
        <f t="shared" si="2"/>
        <v>222.81813518877811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6637720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6637720</v>
      </c>
      <c r="O14" s="47">
        <f t="shared" si="2"/>
        <v>148.02792087598402</v>
      </c>
      <c r="P14" s="9"/>
    </row>
    <row r="15" spans="1:133">
      <c r="A15" s="12"/>
      <c r="B15" s="42">
        <v>524</v>
      </c>
      <c r="C15" s="19" t="s">
        <v>28</v>
      </c>
      <c r="D15" s="46">
        <v>2584547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2584547</v>
      </c>
      <c r="O15" s="47">
        <f t="shared" si="2"/>
        <v>57.63803215806962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3637139</v>
      </c>
      <c r="E16" s="29">
        <f t="shared" si="4"/>
        <v>0</v>
      </c>
      <c r="F16" s="29">
        <f t="shared" si="4"/>
        <v>0</v>
      </c>
      <c r="G16" s="29">
        <f t="shared" si="4"/>
        <v>17987</v>
      </c>
      <c r="H16" s="29">
        <f t="shared" si="4"/>
        <v>0</v>
      </c>
      <c r="I16" s="29">
        <f t="shared" si="4"/>
        <v>11784436</v>
      </c>
      <c r="J16" s="29">
        <f t="shared" si="4"/>
        <v>185821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15625383</v>
      </c>
      <c r="O16" s="41">
        <f t="shared" si="2"/>
        <v>348.46196561182848</v>
      </c>
      <c r="P16" s="10"/>
    </row>
    <row r="17" spans="1:16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4110373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4110373</v>
      </c>
      <c r="O17" s="47">
        <f t="shared" si="2"/>
        <v>91.665507013670521</v>
      </c>
      <c r="P17" s="9"/>
    </row>
    <row r="18" spans="1:16">
      <c r="A18" s="12"/>
      <c r="B18" s="42">
        <v>534</v>
      </c>
      <c r="C18" s="19" t="s">
        <v>63</v>
      </c>
      <c r="D18" s="46">
        <v>2631366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2631366</v>
      </c>
      <c r="O18" s="47">
        <f t="shared" si="2"/>
        <v>58.682143573961334</v>
      </c>
      <c r="P18" s="9"/>
    </row>
    <row r="19" spans="1:16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5446219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5446219</v>
      </c>
      <c r="O19" s="47">
        <f t="shared" si="2"/>
        <v>121.45623424990522</v>
      </c>
      <c r="P19" s="9"/>
    </row>
    <row r="20" spans="1:16">
      <c r="A20" s="12"/>
      <c r="B20" s="42">
        <v>536</v>
      </c>
      <c r="C20" s="19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1325033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1325033</v>
      </c>
      <c r="O20" s="47">
        <f t="shared" si="2"/>
        <v>29.549586316094647</v>
      </c>
      <c r="P20" s="9"/>
    </row>
    <row r="21" spans="1:16">
      <c r="A21" s="12"/>
      <c r="B21" s="42">
        <v>538</v>
      </c>
      <c r="C21" s="19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902811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902811</v>
      </c>
      <c r="O21" s="47">
        <f t="shared" si="2"/>
        <v>20.133605405767042</v>
      </c>
      <c r="P21" s="9"/>
    </row>
    <row r="22" spans="1:16">
      <c r="A22" s="12"/>
      <c r="B22" s="42">
        <v>539</v>
      </c>
      <c r="C22" s="19" t="s">
        <v>34</v>
      </c>
      <c r="D22" s="46">
        <v>1005773</v>
      </c>
      <c r="E22" s="46">
        <v>0</v>
      </c>
      <c r="F22" s="46">
        <v>0</v>
      </c>
      <c r="G22" s="46">
        <v>17987</v>
      </c>
      <c r="H22" s="46">
        <v>0</v>
      </c>
      <c r="I22" s="46">
        <v>0</v>
      </c>
      <c r="J22" s="46">
        <v>185821</v>
      </c>
      <c r="K22" s="46">
        <v>0</v>
      </c>
      <c r="L22" s="46">
        <v>0</v>
      </c>
      <c r="M22" s="46">
        <v>0</v>
      </c>
      <c r="N22" s="46">
        <f t="shared" si="5"/>
        <v>1209581</v>
      </c>
      <c r="O22" s="47">
        <f t="shared" si="2"/>
        <v>26.974889052429695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SUM(D24:D25)</f>
        <v>2815307</v>
      </c>
      <c r="E23" s="29">
        <f t="shared" si="6"/>
        <v>851055</v>
      </c>
      <c r="F23" s="29">
        <f t="shared" si="6"/>
        <v>0</v>
      </c>
      <c r="G23" s="29">
        <f t="shared" si="6"/>
        <v>106468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8" si="7">SUM(D23:M23)</f>
        <v>3772830</v>
      </c>
      <c r="O23" s="41">
        <f t="shared" si="2"/>
        <v>84.137954104502569</v>
      </c>
      <c r="P23" s="10"/>
    </row>
    <row r="24" spans="1:16">
      <c r="A24" s="12"/>
      <c r="B24" s="42">
        <v>541</v>
      </c>
      <c r="C24" s="19" t="s">
        <v>66</v>
      </c>
      <c r="D24" s="46">
        <v>1823996</v>
      </c>
      <c r="E24" s="46">
        <v>0</v>
      </c>
      <c r="F24" s="46">
        <v>0</v>
      </c>
      <c r="G24" s="46">
        <v>106468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1930464</v>
      </c>
      <c r="O24" s="47">
        <f t="shared" si="2"/>
        <v>43.05131464507928</v>
      </c>
      <c r="P24" s="9"/>
    </row>
    <row r="25" spans="1:16">
      <c r="A25" s="12"/>
      <c r="B25" s="42">
        <v>543</v>
      </c>
      <c r="C25" s="19" t="s">
        <v>67</v>
      </c>
      <c r="D25" s="46">
        <v>991311</v>
      </c>
      <c r="E25" s="46">
        <v>851055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1842366</v>
      </c>
      <c r="O25" s="47">
        <f t="shared" si="2"/>
        <v>41.086639459423296</v>
      </c>
      <c r="P25" s="9"/>
    </row>
    <row r="26" spans="1:16" ht="15.75">
      <c r="A26" s="26" t="s">
        <v>47</v>
      </c>
      <c r="B26" s="27"/>
      <c r="C26" s="28"/>
      <c r="D26" s="29">
        <f t="shared" ref="D26:M26" si="8">SUM(D27:D28)</f>
        <v>0</v>
      </c>
      <c r="E26" s="29">
        <f t="shared" si="8"/>
        <v>542972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542972</v>
      </c>
      <c r="O26" s="41">
        <f t="shared" si="2"/>
        <v>12.108828973484089</v>
      </c>
      <c r="P26" s="10"/>
    </row>
    <row r="27" spans="1:16">
      <c r="A27" s="43"/>
      <c r="B27" s="44">
        <v>554</v>
      </c>
      <c r="C27" s="45" t="s">
        <v>48</v>
      </c>
      <c r="D27" s="46">
        <v>0</v>
      </c>
      <c r="E27" s="46">
        <v>58679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58679</v>
      </c>
      <c r="O27" s="47">
        <f t="shared" si="2"/>
        <v>1.3086015030886911</v>
      </c>
      <c r="P27" s="9"/>
    </row>
    <row r="28" spans="1:16">
      <c r="A28" s="43"/>
      <c r="B28" s="44">
        <v>559</v>
      </c>
      <c r="C28" s="45" t="s">
        <v>54</v>
      </c>
      <c r="D28" s="46">
        <v>0</v>
      </c>
      <c r="E28" s="46">
        <v>484293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484293</v>
      </c>
      <c r="O28" s="47">
        <f t="shared" si="2"/>
        <v>10.800227470395397</v>
      </c>
      <c r="P28" s="9"/>
    </row>
    <row r="29" spans="1:16" ht="15.75">
      <c r="A29" s="26" t="s">
        <v>39</v>
      </c>
      <c r="B29" s="27"/>
      <c r="C29" s="28"/>
      <c r="D29" s="29">
        <f t="shared" ref="D29:M29" si="9">SUM(D30:D30)</f>
        <v>4610276</v>
      </c>
      <c r="E29" s="29">
        <f t="shared" si="9"/>
        <v>0</v>
      </c>
      <c r="F29" s="29">
        <f t="shared" si="9"/>
        <v>0</v>
      </c>
      <c r="G29" s="29">
        <f t="shared" si="9"/>
        <v>851423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>SUM(D29:M29)</f>
        <v>5461699</v>
      </c>
      <c r="O29" s="41">
        <f t="shared" si="2"/>
        <v>121.80145402644901</v>
      </c>
      <c r="P29" s="9"/>
    </row>
    <row r="30" spans="1:16">
      <c r="A30" s="12"/>
      <c r="B30" s="42">
        <v>572</v>
      </c>
      <c r="C30" s="19" t="s">
        <v>68</v>
      </c>
      <c r="D30" s="46">
        <v>4610276</v>
      </c>
      <c r="E30" s="46">
        <v>0</v>
      </c>
      <c r="F30" s="46">
        <v>0</v>
      </c>
      <c r="G30" s="46">
        <v>851423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5461699</v>
      </c>
      <c r="O30" s="47">
        <f t="shared" si="2"/>
        <v>121.80145402644901</v>
      </c>
      <c r="P30" s="9"/>
    </row>
    <row r="31" spans="1:16" ht="15.75">
      <c r="A31" s="26" t="s">
        <v>69</v>
      </c>
      <c r="B31" s="27"/>
      <c r="C31" s="28"/>
      <c r="D31" s="29">
        <f t="shared" ref="D31:M31" si="10">SUM(D32:D32)</f>
        <v>4496040</v>
      </c>
      <c r="E31" s="29">
        <f t="shared" si="10"/>
        <v>0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0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>SUM(D31:M31)</f>
        <v>4496040</v>
      </c>
      <c r="O31" s="41">
        <f t="shared" si="2"/>
        <v>100.26627416872951</v>
      </c>
      <c r="P31" s="9"/>
    </row>
    <row r="32" spans="1:16" ht="15.75" thickBot="1">
      <c r="A32" s="12"/>
      <c r="B32" s="42">
        <v>581</v>
      </c>
      <c r="C32" s="19" t="s">
        <v>70</v>
      </c>
      <c r="D32" s="46">
        <v>4496040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4496040</v>
      </c>
      <c r="O32" s="47">
        <f t="shared" si="2"/>
        <v>100.26627416872951</v>
      </c>
      <c r="P32" s="9"/>
    </row>
    <row r="33" spans="1:119" ht="16.5" thickBot="1">
      <c r="A33" s="13" t="s">
        <v>10</v>
      </c>
      <c r="B33" s="21"/>
      <c r="C33" s="20"/>
      <c r="D33" s="14">
        <f>SUM(D5,D12,D16,D23,D26,D29,D31)</f>
        <v>31034291</v>
      </c>
      <c r="E33" s="14">
        <f t="shared" ref="E33:M33" si="11">SUM(E5,E12,E16,E23,E26,E29,E31)</f>
        <v>8035126</v>
      </c>
      <c r="F33" s="14">
        <f t="shared" si="11"/>
        <v>719269</v>
      </c>
      <c r="G33" s="14">
        <f t="shared" si="11"/>
        <v>975878</v>
      </c>
      <c r="H33" s="14">
        <f t="shared" si="11"/>
        <v>0</v>
      </c>
      <c r="I33" s="14">
        <f t="shared" si="11"/>
        <v>11784436</v>
      </c>
      <c r="J33" s="14">
        <f t="shared" si="11"/>
        <v>1573895</v>
      </c>
      <c r="K33" s="14">
        <f t="shared" si="11"/>
        <v>0</v>
      </c>
      <c r="L33" s="14">
        <f t="shared" si="11"/>
        <v>0</v>
      </c>
      <c r="M33" s="14">
        <f t="shared" si="11"/>
        <v>0</v>
      </c>
      <c r="N33" s="14">
        <f>SUM(D33:M33)</f>
        <v>54122895</v>
      </c>
      <c r="O33" s="35">
        <f t="shared" si="2"/>
        <v>1206.995718204322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82</v>
      </c>
      <c r="M35" s="93"/>
      <c r="N35" s="93"/>
      <c r="O35" s="39">
        <v>44841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2906125</v>
      </c>
      <c r="E5" s="24">
        <f t="shared" si="0"/>
        <v>0</v>
      </c>
      <c r="F5" s="24">
        <f t="shared" si="0"/>
        <v>715144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1321670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4942939</v>
      </c>
      <c r="O5" s="30">
        <f t="shared" ref="O5:O33" si="2">(N5/O$35)</f>
        <v>111.30739956764548</v>
      </c>
      <c r="P5" s="6"/>
    </row>
    <row r="6" spans="1:133">
      <c r="A6" s="12"/>
      <c r="B6" s="42">
        <v>511</v>
      </c>
      <c r="C6" s="19" t="s">
        <v>19</v>
      </c>
      <c r="D6" s="46">
        <v>383231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383231</v>
      </c>
      <c r="O6" s="47">
        <f t="shared" si="2"/>
        <v>8.6297739146099808</v>
      </c>
      <c r="P6" s="9"/>
    </row>
    <row r="7" spans="1:133">
      <c r="A7" s="12"/>
      <c r="B7" s="42">
        <v>512</v>
      </c>
      <c r="C7" s="19" t="s">
        <v>20</v>
      </c>
      <c r="D7" s="46">
        <v>698710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698710</v>
      </c>
      <c r="O7" s="47">
        <f t="shared" si="2"/>
        <v>15.733876778958747</v>
      </c>
      <c r="P7" s="9"/>
    </row>
    <row r="8" spans="1:133">
      <c r="A8" s="12"/>
      <c r="B8" s="42">
        <v>513</v>
      </c>
      <c r="C8" s="19" t="s">
        <v>21</v>
      </c>
      <c r="D8" s="46">
        <v>1072810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1072810</v>
      </c>
      <c r="O8" s="47">
        <f t="shared" si="2"/>
        <v>24.158034588362458</v>
      </c>
      <c r="P8" s="9"/>
    </row>
    <row r="9" spans="1:133">
      <c r="A9" s="12"/>
      <c r="B9" s="42">
        <v>514</v>
      </c>
      <c r="C9" s="19" t="s">
        <v>22</v>
      </c>
      <c r="D9" s="46">
        <v>255221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255221</v>
      </c>
      <c r="O9" s="47">
        <f t="shared" si="2"/>
        <v>5.7471851918573229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715144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715144</v>
      </c>
      <c r="O10" s="47">
        <f t="shared" si="2"/>
        <v>16.103945235092777</v>
      </c>
      <c r="P10" s="9"/>
    </row>
    <row r="11" spans="1:133">
      <c r="A11" s="12"/>
      <c r="B11" s="42">
        <v>519</v>
      </c>
      <c r="C11" s="19" t="s">
        <v>62</v>
      </c>
      <c r="D11" s="46">
        <v>496153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1321670</v>
      </c>
      <c r="K11" s="46">
        <v>0</v>
      </c>
      <c r="L11" s="46">
        <v>0</v>
      </c>
      <c r="M11" s="46">
        <v>0</v>
      </c>
      <c r="N11" s="46">
        <f t="shared" si="1"/>
        <v>1817823</v>
      </c>
      <c r="O11" s="47">
        <f t="shared" si="2"/>
        <v>40.934583858764185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11420526</v>
      </c>
      <c r="E12" s="29">
        <f t="shared" si="3"/>
        <v>6320403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17740929</v>
      </c>
      <c r="O12" s="41">
        <f t="shared" si="2"/>
        <v>399.4984912628355</v>
      </c>
      <c r="P12" s="10"/>
    </row>
    <row r="13" spans="1:133">
      <c r="A13" s="12"/>
      <c r="B13" s="42">
        <v>521</v>
      </c>
      <c r="C13" s="19" t="s">
        <v>26</v>
      </c>
      <c r="D13" s="46">
        <v>9361542</v>
      </c>
      <c r="E13" s="46">
        <v>43058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9404600</v>
      </c>
      <c r="O13" s="47">
        <f t="shared" si="2"/>
        <v>211.77715726896054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6277345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6277345</v>
      </c>
      <c r="O14" s="47">
        <f t="shared" si="2"/>
        <v>141.35617456314176</v>
      </c>
      <c r="P14" s="9"/>
    </row>
    <row r="15" spans="1:133">
      <c r="A15" s="12"/>
      <c r="B15" s="42">
        <v>524</v>
      </c>
      <c r="C15" s="19" t="s">
        <v>28</v>
      </c>
      <c r="D15" s="46">
        <v>2058984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2058984</v>
      </c>
      <c r="O15" s="47">
        <f t="shared" si="2"/>
        <v>46.3651594307332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2216196</v>
      </c>
      <c r="E16" s="29">
        <f t="shared" si="4"/>
        <v>0</v>
      </c>
      <c r="F16" s="29">
        <f t="shared" si="4"/>
        <v>0</v>
      </c>
      <c r="G16" s="29">
        <f t="shared" si="4"/>
        <v>24501</v>
      </c>
      <c r="H16" s="29">
        <f t="shared" si="4"/>
        <v>0</v>
      </c>
      <c r="I16" s="29">
        <f t="shared" si="4"/>
        <v>11336224</v>
      </c>
      <c r="J16" s="29">
        <f t="shared" si="4"/>
        <v>201907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13778828</v>
      </c>
      <c r="O16" s="41">
        <f t="shared" si="2"/>
        <v>310.27805800756619</v>
      </c>
      <c r="P16" s="10"/>
    </row>
    <row r="17" spans="1:16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3244489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3244489</v>
      </c>
      <c r="O17" s="47">
        <f t="shared" si="2"/>
        <v>73.060912448207532</v>
      </c>
      <c r="P17" s="9"/>
    </row>
    <row r="18" spans="1:16">
      <c r="A18" s="12"/>
      <c r="B18" s="42">
        <v>534</v>
      </c>
      <c r="C18" s="19" t="s">
        <v>63</v>
      </c>
      <c r="D18" s="46">
        <v>1331838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1331838</v>
      </c>
      <c r="O18" s="47">
        <f t="shared" si="2"/>
        <v>29.990947577013152</v>
      </c>
      <c r="P18" s="9"/>
    </row>
    <row r="19" spans="1:16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4766663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4766663</v>
      </c>
      <c r="O19" s="47">
        <f t="shared" si="2"/>
        <v>107.33793460637723</v>
      </c>
      <c r="P19" s="9"/>
    </row>
    <row r="20" spans="1:16">
      <c r="A20" s="12"/>
      <c r="B20" s="42">
        <v>536</v>
      </c>
      <c r="C20" s="19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2344800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2344800</v>
      </c>
      <c r="O20" s="47">
        <f t="shared" si="2"/>
        <v>52.801297063592145</v>
      </c>
      <c r="P20" s="9"/>
    </row>
    <row r="21" spans="1:16">
      <c r="A21" s="12"/>
      <c r="B21" s="42">
        <v>538</v>
      </c>
      <c r="C21" s="19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980272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980272</v>
      </c>
      <c r="O21" s="47">
        <f t="shared" si="2"/>
        <v>22.074220861106106</v>
      </c>
      <c r="P21" s="9"/>
    </row>
    <row r="22" spans="1:16">
      <c r="A22" s="12"/>
      <c r="B22" s="42">
        <v>539</v>
      </c>
      <c r="C22" s="19" t="s">
        <v>34</v>
      </c>
      <c r="D22" s="46">
        <v>884358</v>
      </c>
      <c r="E22" s="46">
        <v>0</v>
      </c>
      <c r="F22" s="46">
        <v>0</v>
      </c>
      <c r="G22" s="46">
        <v>24501</v>
      </c>
      <c r="H22" s="46">
        <v>0</v>
      </c>
      <c r="I22" s="46">
        <v>0</v>
      </c>
      <c r="J22" s="46">
        <v>201907</v>
      </c>
      <c r="K22" s="46">
        <v>0</v>
      </c>
      <c r="L22" s="46">
        <v>0</v>
      </c>
      <c r="M22" s="46">
        <v>0</v>
      </c>
      <c r="N22" s="46">
        <f t="shared" si="5"/>
        <v>1110766</v>
      </c>
      <c r="O22" s="47">
        <f t="shared" si="2"/>
        <v>25.012745451270042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SUM(D24:D25)</f>
        <v>1633285</v>
      </c>
      <c r="E23" s="29">
        <f t="shared" si="6"/>
        <v>686573</v>
      </c>
      <c r="F23" s="29">
        <f t="shared" si="6"/>
        <v>0</v>
      </c>
      <c r="G23" s="29">
        <f t="shared" si="6"/>
        <v>63202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8" si="7">SUM(D23:M23)</f>
        <v>2383060</v>
      </c>
      <c r="O23" s="41">
        <f t="shared" si="2"/>
        <v>53.66285353990272</v>
      </c>
      <c r="P23" s="10"/>
    </row>
    <row r="24" spans="1:16">
      <c r="A24" s="12"/>
      <c r="B24" s="42">
        <v>541</v>
      </c>
      <c r="C24" s="19" t="s">
        <v>66</v>
      </c>
      <c r="D24" s="46">
        <v>1181041</v>
      </c>
      <c r="E24" s="46">
        <v>0</v>
      </c>
      <c r="F24" s="46">
        <v>0</v>
      </c>
      <c r="G24" s="46">
        <v>63202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1244243</v>
      </c>
      <c r="O24" s="47">
        <f t="shared" si="2"/>
        <v>28.018442622950818</v>
      </c>
      <c r="P24" s="9"/>
    </row>
    <row r="25" spans="1:16">
      <c r="A25" s="12"/>
      <c r="B25" s="42">
        <v>543</v>
      </c>
      <c r="C25" s="19" t="s">
        <v>67</v>
      </c>
      <c r="D25" s="46">
        <v>452244</v>
      </c>
      <c r="E25" s="46">
        <v>686573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1138817</v>
      </c>
      <c r="O25" s="47">
        <f t="shared" si="2"/>
        <v>25.644410916951902</v>
      </c>
      <c r="P25" s="9"/>
    </row>
    <row r="26" spans="1:16" ht="15.75">
      <c r="A26" s="26" t="s">
        <v>47</v>
      </c>
      <c r="B26" s="27"/>
      <c r="C26" s="28"/>
      <c r="D26" s="29">
        <f t="shared" ref="D26:M26" si="8">SUM(D27:D28)</f>
        <v>0</v>
      </c>
      <c r="E26" s="29">
        <f t="shared" si="8"/>
        <v>303501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303501</v>
      </c>
      <c r="O26" s="41">
        <f t="shared" si="2"/>
        <v>6.8343766888848858</v>
      </c>
      <c r="P26" s="10"/>
    </row>
    <row r="27" spans="1:16">
      <c r="A27" s="43"/>
      <c r="B27" s="44">
        <v>554</v>
      </c>
      <c r="C27" s="45" t="s">
        <v>48</v>
      </c>
      <c r="D27" s="46">
        <v>0</v>
      </c>
      <c r="E27" s="46">
        <v>57366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57366</v>
      </c>
      <c r="O27" s="47">
        <f t="shared" si="2"/>
        <v>1.2917942713024679</v>
      </c>
      <c r="P27" s="9"/>
    </row>
    <row r="28" spans="1:16">
      <c r="A28" s="43"/>
      <c r="B28" s="44">
        <v>559</v>
      </c>
      <c r="C28" s="45" t="s">
        <v>54</v>
      </c>
      <c r="D28" s="46">
        <v>0</v>
      </c>
      <c r="E28" s="46">
        <v>246135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246135</v>
      </c>
      <c r="O28" s="47">
        <f t="shared" si="2"/>
        <v>5.5425824175824179</v>
      </c>
      <c r="P28" s="9"/>
    </row>
    <row r="29" spans="1:16" ht="15.75">
      <c r="A29" s="26" t="s">
        <v>39</v>
      </c>
      <c r="B29" s="27"/>
      <c r="C29" s="28"/>
      <c r="D29" s="29">
        <f t="shared" ref="D29:M29" si="9">SUM(D30:D30)</f>
        <v>4493280</v>
      </c>
      <c r="E29" s="29">
        <f t="shared" si="9"/>
        <v>53239</v>
      </c>
      <c r="F29" s="29">
        <f t="shared" si="9"/>
        <v>0</v>
      </c>
      <c r="G29" s="29">
        <f t="shared" si="9"/>
        <v>556327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>SUM(D29:M29)</f>
        <v>5102846</v>
      </c>
      <c r="O29" s="41">
        <f t="shared" si="2"/>
        <v>114.90825977301387</v>
      </c>
      <c r="P29" s="9"/>
    </row>
    <row r="30" spans="1:16">
      <c r="A30" s="12"/>
      <c r="B30" s="42">
        <v>572</v>
      </c>
      <c r="C30" s="19" t="s">
        <v>68</v>
      </c>
      <c r="D30" s="46">
        <v>4493280</v>
      </c>
      <c r="E30" s="46">
        <v>53239</v>
      </c>
      <c r="F30" s="46">
        <v>0</v>
      </c>
      <c r="G30" s="46">
        <v>556327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5102846</v>
      </c>
      <c r="O30" s="47">
        <f t="shared" si="2"/>
        <v>114.90825977301387</v>
      </c>
      <c r="P30" s="9"/>
    </row>
    <row r="31" spans="1:16" ht="15.75">
      <c r="A31" s="26" t="s">
        <v>69</v>
      </c>
      <c r="B31" s="27"/>
      <c r="C31" s="28"/>
      <c r="D31" s="29">
        <f t="shared" ref="D31:M31" si="10">SUM(D32:D32)</f>
        <v>3993320</v>
      </c>
      <c r="E31" s="29">
        <f t="shared" si="10"/>
        <v>11937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0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>SUM(D31:M31)</f>
        <v>4005257</v>
      </c>
      <c r="O31" s="41">
        <f t="shared" si="2"/>
        <v>90.192240136912261</v>
      </c>
      <c r="P31" s="9"/>
    </row>
    <row r="32" spans="1:16" ht="15.75" thickBot="1">
      <c r="A32" s="12"/>
      <c r="B32" s="42">
        <v>581</v>
      </c>
      <c r="C32" s="19" t="s">
        <v>70</v>
      </c>
      <c r="D32" s="46">
        <v>3993320</v>
      </c>
      <c r="E32" s="46">
        <v>11937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4005257</v>
      </c>
      <c r="O32" s="47">
        <f t="shared" si="2"/>
        <v>90.192240136912261</v>
      </c>
      <c r="P32" s="9"/>
    </row>
    <row r="33" spans="1:119" ht="16.5" thickBot="1">
      <c r="A33" s="13" t="s">
        <v>10</v>
      </c>
      <c r="B33" s="21"/>
      <c r="C33" s="20"/>
      <c r="D33" s="14">
        <f>SUM(D5,D12,D16,D23,D26,D29,D31)</f>
        <v>26662732</v>
      </c>
      <c r="E33" s="14">
        <f t="shared" ref="E33:M33" si="11">SUM(E5,E12,E16,E23,E26,E29,E31)</f>
        <v>7375653</v>
      </c>
      <c r="F33" s="14">
        <f t="shared" si="11"/>
        <v>715144</v>
      </c>
      <c r="G33" s="14">
        <f t="shared" si="11"/>
        <v>644030</v>
      </c>
      <c r="H33" s="14">
        <f t="shared" si="11"/>
        <v>0</v>
      </c>
      <c r="I33" s="14">
        <f t="shared" si="11"/>
        <v>11336224</v>
      </c>
      <c r="J33" s="14">
        <f t="shared" si="11"/>
        <v>1523577</v>
      </c>
      <c r="K33" s="14">
        <f t="shared" si="11"/>
        <v>0</v>
      </c>
      <c r="L33" s="14">
        <f t="shared" si="11"/>
        <v>0</v>
      </c>
      <c r="M33" s="14">
        <f t="shared" si="11"/>
        <v>0</v>
      </c>
      <c r="N33" s="14">
        <f>SUM(D33:M33)</f>
        <v>48257360</v>
      </c>
      <c r="O33" s="35">
        <f t="shared" si="2"/>
        <v>1086.6816789767608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80</v>
      </c>
      <c r="M35" s="93"/>
      <c r="N35" s="93"/>
      <c r="O35" s="39">
        <v>44408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2802828</v>
      </c>
      <c r="E5" s="24">
        <f t="shared" si="0"/>
        <v>0</v>
      </c>
      <c r="F5" s="24">
        <f t="shared" si="0"/>
        <v>715143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1225795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4743766</v>
      </c>
      <c r="O5" s="30">
        <f t="shared" ref="O5:O33" si="2">(N5/O$35)</f>
        <v>107.6562726942629</v>
      </c>
      <c r="P5" s="6"/>
    </row>
    <row r="6" spans="1:133">
      <c r="A6" s="12"/>
      <c r="B6" s="42">
        <v>511</v>
      </c>
      <c r="C6" s="19" t="s">
        <v>19</v>
      </c>
      <c r="D6" s="46">
        <v>394898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394898</v>
      </c>
      <c r="O6" s="47">
        <f t="shared" si="2"/>
        <v>8.9619190268700066</v>
      </c>
      <c r="P6" s="9"/>
    </row>
    <row r="7" spans="1:133">
      <c r="A7" s="12"/>
      <c r="B7" s="42">
        <v>512</v>
      </c>
      <c r="C7" s="19" t="s">
        <v>20</v>
      </c>
      <c r="D7" s="46">
        <v>654275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654275</v>
      </c>
      <c r="O7" s="47">
        <f t="shared" si="2"/>
        <v>14.848288852578069</v>
      </c>
      <c r="P7" s="9"/>
    </row>
    <row r="8" spans="1:133">
      <c r="A8" s="12"/>
      <c r="B8" s="42">
        <v>513</v>
      </c>
      <c r="C8" s="19" t="s">
        <v>21</v>
      </c>
      <c r="D8" s="46">
        <v>1011909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1011909</v>
      </c>
      <c r="O8" s="47">
        <f t="shared" si="2"/>
        <v>22.964528867102395</v>
      </c>
      <c r="P8" s="9"/>
    </row>
    <row r="9" spans="1:133">
      <c r="A9" s="12"/>
      <c r="B9" s="42">
        <v>514</v>
      </c>
      <c r="C9" s="19" t="s">
        <v>22</v>
      </c>
      <c r="D9" s="46">
        <v>258786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258786</v>
      </c>
      <c r="O9" s="47">
        <f t="shared" si="2"/>
        <v>5.8729575163398691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715143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715143</v>
      </c>
      <c r="O10" s="47">
        <f t="shared" si="2"/>
        <v>16.229643246187365</v>
      </c>
      <c r="P10" s="9"/>
    </row>
    <row r="11" spans="1:133">
      <c r="A11" s="12"/>
      <c r="B11" s="42">
        <v>519</v>
      </c>
      <c r="C11" s="19" t="s">
        <v>62</v>
      </c>
      <c r="D11" s="46">
        <v>482960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1225795</v>
      </c>
      <c r="K11" s="46">
        <v>0</v>
      </c>
      <c r="L11" s="46">
        <v>0</v>
      </c>
      <c r="M11" s="46">
        <v>0</v>
      </c>
      <c r="N11" s="46">
        <f t="shared" si="1"/>
        <v>1708755</v>
      </c>
      <c r="O11" s="47">
        <f t="shared" si="2"/>
        <v>38.778935185185183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11246463</v>
      </c>
      <c r="E12" s="29">
        <f t="shared" si="3"/>
        <v>6373483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17619946</v>
      </c>
      <c r="O12" s="41">
        <f t="shared" si="2"/>
        <v>399.87168663761798</v>
      </c>
      <c r="P12" s="10"/>
    </row>
    <row r="13" spans="1:133">
      <c r="A13" s="12"/>
      <c r="B13" s="42">
        <v>521</v>
      </c>
      <c r="C13" s="19" t="s">
        <v>26</v>
      </c>
      <c r="D13" s="46">
        <v>9201848</v>
      </c>
      <c r="E13" s="46">
        <v>101538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9303386</v>
      </c>
      <c r="O13" s="47">
        <f t="shared" si="2"/>
        <v>211.13348765432099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6271945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6271945</v>
      </c>
      <c r="O14" s="47">
        <f t="shared" si="2"/>
        <v>142.33716866376179</v>
      </c>
      <c r="P14" s="9"/>
    </row>
    <row r="15" spans="1:133">
      <c r="A15" s="12"/>
      <c r="B15" s="42">
        <v>524</v>
      </c>
      <c r="C15" s="19" t="s">
        <v>28</v>
      </c>
      <c r="D15" s="46">
        <v>2044615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2044615</v>
      </c>
      <c r="O15" s="47">
        <f t="shared" si="2"/>
        <v>46.401030319535224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2023842</v>
      </c>
      <c r="E16" s="29">
        <f t="shared" si="4"/>
        <v>0</v>
      </c>
      <c r="F16" s="29">
        <f t="shared" si="4"/>
        <v>0</v>
      </c>
      <c r="G16" s="29">
        <f t="shared" si="4"/>
        <v>23864</v>
      </c>
      <c r="H16" s="29">
        <f t="shared" si="4"/>
        <v>0</v>
      </c>
      <c r="I16" s="29">
        <f t="shared" si="4"/>
        <v>11365295</v>
      </c>
      <c r="J16" s="29">
        <f t="shared" si="4"/>
        <v>220760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13633761</v>
      </c>
      <c r="O16" s="41">
        <f t="shared" si="2"/>
        <v>309.40815631808277</v>
      </c>
      <c r="P16" s="10"/>
    </row>
    <row r="17" spans="1:16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3945305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3945305</v>
      </c>
      <c r="O17" s="47">
        <f t="shared" si="2"/>
        <v>89.535788852578065</v>
      </c>
      <c r="P17" s="9"/>
    </row>
    <row r="18" spans="1:16">
      <c r="A18" s="12"/>
      <c r="B18" s="42">
        <v>534</v>
      </c>
      <c r="C18" s="19" t="s">
        <v>63</v>
      </c>
      <c r="D18" s="46">
        <v>1127942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1127942</v>
      </c>
      <c r="O18" s="47">
        <f t="shared" si="2"/>
        <v>25.597812273057372</v>
      </c>
      <c r="P18" s="9"/>
    </row>
    <row r="19" spans="1:16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4021569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4021569</v>
      </c>
      <c r="O19" s="47">
        <f t="shared" si="2"/>
        <v>91.266544117647058</v>
      </c>
      <c r="P19" s="9"/>
    </row>
    <row r="20" spans="1:16">
      <c r="A20" s="12"/>
      <c r="B20" s="42">
        <v>536</v>
      </c>
      <c r="C20" s="19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2562979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2562979</v>
      </c>
      <c r="O20" s="47">
        <f t="shared" si="2"/>
        <v>58.164919208424109</v>
      </c>
      <c r="P20" s="9"/>
    </row>
    <row r="21" spans="1:16">
      <c r="A21" s="12"/>
      <c r="B21" s="42">
        <v>538</v>
      </c>
      <c r="C21" s="19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835442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835442</v>
      </c>
      <c r="O21" s="47">
        <f t="shared" si="2"/>
        <v>18.959740377632535</v>
      </c>
      <c r="P21" s="9"/>
    </row>
    <row r="22" spans="1:16">
      <c r="A22" s="12"/>
      <c r="B22" s="42">
        <v>539</v>
      </c>
      <c r="C22" s="19" t="s">
        <v>34</v>
      </c>
      <c r="D22" s="46">
        <v>895900</v>
      </c>
      <c r="E22" s="46">
        <v>0</v>
      </c>
      <c r="F22" s="46">
        <v>0</v>
      </c>
      <c r="G22" s="46">
        <v>23864</v>
      </c>
      <c r="H22" s="46">
        <v>0</v>
      </c>
      <c r="I22" s="46">
        <v>0</v>
      </c>
      <c r="J22" s="46">
        <v>220760</v>
      </c>
      <c r="K22" s="46">
        <v>0</v>
      </c>
      <c r="L22" s="46">
        <v>0</v>
      </c>
      <c r="M22" s="46">
        <v>0</v>
      </c>
      <c r="N22" s="46">
        <f t="shared" si="5"/>
        <v>1140524</v>
      </c>
      <c r="O22" s="47">
        <f t="shared" si="2"/>
        <v>25.883351488743646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SUM(D24:D25)</f>
        <v>1816555</v>
      </c>
      <c r="E23" s="29">
        <f t="shared" si="6"/>
        <v>679661</v>
      </c>
      <c r="F23" s="29">
        <f t="shared" si="6"/>
        <v>0</v>
      </c>
      <c r="G23" s="29">
        <f t="shared" si="6"/>
        <v>206839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8" si="7">SUM(D23:M23)</f>
        <v>2703055</v>
      </c>
      <c r="O23" s="41">
        <f t="shared" si="2"/>
        <v>61.343840777051561</v>
      </c>
      <c r="P23" s="10"/>
    </row>
    <row r="24" spans="1:16">
      <c r="A24" s="12"/>
      <c r="B24" s="42">
        <v>541</v>
      </c>
      <c r="C24" s="19" t="s">
        <v>66</v>
      </c>
      <c r="D24" s="46">
        <v>1375639</v>
      </c>
      <c r="E24" s="46">
        <v>0</v>
      </c>
      <c r="F24" s="46">
        <v>0</v>
      </c>
      <c r="G24" s="46">
        <v>206839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1582478</v>
      </c>
      <c r="O24" s="47">
        <f t="shared" si="2"/>
        <v>35.913171750181554</v>
      </c>
      <c r="P24" s="9"/>
    </row>
    <row r="25" spans="1:16">
      <c r="A25" s="12"/>
      <c r="B25" s="42">
        <v>543</v>
      </c>
      <c r="C25" s="19" t="s">
        <v>67</v>
      </c>
      <c r="D25" s="46">
        <v>440916</v>
      </c>
      <c r="E25" s="46">
        <v>679661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1120577</v>
      </c>
      <c r="O25" s="47">
        <f t="shared" si="2"/>
        <v>25.430669026870007</v>
      </c>
      <c r="P25" s="9"/>
    </row>
    <row r="26" spans="1:16" ht="15.75">
      <c r="A26" s="26" t="s">
        <v>47</v>
      </c>
      <c r="B26" s="27"/>
      <c r="C26" s="28"/>
      <c r="D26" s="29">
        <f t="shared" ref="D26:M26" si="8">SUM(D27:D28)</f>
        <v>0</v>
      </c>
      <c r="E26" s="29">
        <f t="shared" si="8"/>
        <v>728931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728931</v>
      </c>
      <c r="O26" s="41">
        <f t="shared" si="2"/>
        <v>16.54255174291939</v>
      </c>
      <c r="P26" s="10"/>
    </row>
    <row r="27" spans="1:16">
      <c r="A27" s="43"/>
      <c r="B27" s="44">
        <v>554</v>
      </c>
      <c r="C27" s="45" t="s">
        <v>48</v>
      </c>
      <c r="D27" s="46">
        <v>0</v>
      </c>
      <c r="E27" s="46">
        <v>315976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315976</v>
      </c>
      <c r="O27" s="47">
        <f t="shared" si="2"/>
        <v>7.1708424110384898</v>
      </c>
      <c r="P27" s="9"/>
    </row>
    <row r="28" spans="1:16">
      <c r="A28" s="43"/>
      <c r="B28" s="44">
        <v>559</v>
      </c>
      <c r="C28" s="45" t="s">
        <v>54</v>
      </c>
      <c r="D28" s="46">
        <v>0</v>
      </c>
      <c r="E28" s="46">
        <v>412955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412955</v>
      </c>
      <c r="O28" s="47">
        <f t="shared" si="2"/>
        <v>9.3717093318809006</v>
      </c>
      <c r="P28" s="9"/>
    </row>
    <row r="29" spans="1:16" ht="15.75">
      <c r="A29" s="26" t="s">
        <v>39</v>
      </c>
      <c r="B29" s="27"/>
      <c r="C29" s="28"/>
      <c r="D29" s="29">
        <f t="shared" ref="D29:M29" si="9">SUM(D30:D30)</f>
        <v>4385119</v>
      </c>
      <c r="E29" s="29">
        <f t="shared" si="9"/>
        <v>112324</v>
      </c>
      <c r="F29" s="29">
        <f t="shared" si="9"/>
        <v>0</v>
      </c>
      <c r="G29" s="29">
        <f t="shared" si="9"/>
        <v>644208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>SUM(D29:M29)</f>
        <v>5141651</v>
      </c>
      <c r="O29" s="41">
        <f t="shared" si="2"/>
        <v>116.68597948438635</v>
      </c>
      <c r="P29" s="9"/>
    </row>
    <row r="30" spans="1:16">
      <c r="A30" s="12"/>
      <c r="B30" s="42">
        <v>572</v>
      </c>
      <c r="C30" s="19" t="s">
        <v>68</v>
      </c>
      <c r="D30" s="46">
        <v>4385119</v>
      </c>
      <c r="E30" s="46">
        <v>112324</v>
      </c>
      <c r="F30" s="46">
        <v>0</v>
      </c>
      <c r="G30" s="46">
        <v>644208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5141651</v>
      </c>
      <c r="O30" s="47">
        <f t="shared" si="2"/>
        <v>116.68597948438635</v>
      </c>
      <c r="P30" s="9"/>
    </row>
    <row r="31" spans="1:16" ht="15.75">
      <c r="A31" s="26" t="s">
        <v>69</v>
      </c>
      <c r="B31" s="27"/>
      <c r="C31" s="28"/>
      <c r="D31" s="29">
        <f t="shared" ref="D31:M31" si="10">SUM(D32:D32)</f>
        <v>3180839</v>
      </c>
      <c r="E31" s="29">
        <f t="shared" si="10"/>
        <v>0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0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>SUM(D31:M31)</f>
        <v>3180839</v>
      </c>
      <c r="O31" s="41">
        <f t="shared" si="2"/>
        <v>72.186796477850393</v>
      </c>
      <c r="P31" s="9"/>
    </row>
    <row r="32" spans="1:16" ht="15.75" thickBot="1">
      <c r="A32" s="12"/>
      <c r="B32" s="42">
        <v>581</v>
      </c>
      <c r="C32" s="19" t="s">
        <v>70</v>
      </c>
      <c r="D32" s="46">
        <v>3180839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3180839</v>
      </c>
      <c r="O32" s="47">
        <f t="shared" si="2"/>
        <v>72.186796477850393</v>
      </c>
      <c r="P32" s="9"/>
    </row>
    <row r="33" spans="1:119" ht="16.5" thickBot="1">
      <c r="A33" s="13" t="s">
        <v>10</v>
      </c>
      <c r="B33" s="21"/>
      <c r="C33" s="20"/>
      <c r="D33" s="14">
        <f>SUM(D5,D12,D16,D23,D26,D29,D31)</f>
        <v>25455646</v>
      </c>
      <c r="E33" s="14">
        <f t="shared" ref="E33:M33" si="11">SUM(E5,E12,E16,E23,E26,E29,E31)</f>
        <v>7894399</v>
      </c>
      <c r="F33" s="14">
        <f t="shared" si="11"/>
        <v>715143</v>
      </c>
      <c r="G33" s="14">
        <f t="shared" si="11"/>
        <v>874911</v>
      </c>
      <c r="H33" s="14">
        <f t="shared" si="11"/>
        <v>0</v>
      </c>
      <c r="I33" s="14">
        <f t="shared" si="11"/>
        <v>11365295</v>
      </c>
      <c r="J33" s="14">
        <f t="shared" si="11"/>
        <v>1446555</v>
      </c>
      <c r="K33" s="14">
        <f t="shared" si="11"/>
        <v>0</v>
      </c>
      <c r="L33" s="14">
        <f t="shared" si="11"/>
        <v>0</v>
      </c>
      <c r="M33" s="14">
        <f t="shared" si="11"/>
        <v>0</v>
      </c>
      <c r="N33" s="14">
        <f>SUM(D33:M33)</f>
        <v>47751949</v>
      </c>
      <c r="O33" s="35">
        <f t="shared" si="2"/>
        <v>1083.6952841321713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78</v>
      </c>
      <c r="M35" s="93"/>
      <c r="N35" s="93"/>
      <c r="O35" s="39">
        <v>44064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2911343</v>
      </c>
      <c r="E5" s="24">
        <f t="shared" si="0"/>
        <v>0</v>
      </c>
      <c r="F5" s="24">
        <f t="shared" si="0"/>
        <v>715143</v>
      </c>
      <c r="G5" s="24">
        <f t="shared" si="0"/>
        <v>499707</v>
      </c>
      <c r="H5" s="24">
        <f t="shared" si="0"/>
        <v>0</v>
      </c>
      <c r="I5" s="24">
        <f t="shared" si="0"/>
        <v>0</v>
      </c>
      <c r="J5" s="24">
        <f t="shared" si="0"/>
        <v>1400138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5526331</v>
      </c>
      <c r="O5" s="30">
        <f t="shared" ref="O5:O32" si="2">(N5/O$34)</f>
        <v>127.82964008142118</v>
      </c>
      <c r="P5" s="6"/>
    </row>
    <row r="6" spans="1:133">
      <c r="A6" s="12"/>
      <c r="B6" s="42">
        <v>511</v>
      </c>
      <c r="C6" s="19" t="s">
        <v>19</v>
      </c>
      <c r="D6" s="46">
        <v>382772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382772</v>
      </c>
      <c r="O6" s="47">
        <f t="shared" si="2"/>
        <v>8.8539045151739444</v>
      </c>
      <c r="P6" s="9"/>
    </row>
    <row r="7" spans="1:133">
      <c r="A7" s="12"/>
      <c r="B7" s="42">
        <v>512</v>
      </c>
      <c r="C7" s="19" t="s">
        <v>20</v>
      </c>
      <c r="D7" s="46">
        <v>638247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638247</v>
      </c>
      <c r="O7" s="47">
        <f t="shared" si="2"/>
        <v>14.763300333086603</v>
      </c>
      <c r="P7" s="9"/>
    </row>
    <row r="8" spans="1:133">
      <c r="A8" s="12"/>
      <c r="B8" s="42">
        <v>513</v>
      </c>
      <c r="C8" s="19" t="s">
        <v>21</v>
      </c>
      <c r="D8" s="46">
        <v>1168390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1168390</v>
      </c>
      <c r="O8" s="47">
        <f t="shared" si="2"/>
        <v>27.026045521835677</v>
      </c>
      <c r="P8" s="9"/>
    </row>
    <row r="9" spans="1:133">
      <c r="A9" s="12"/>
      <c r="B9" s="42">
        <v>514</v>
      </c>
      <c r="C9" s="19" t="s">
        <v>22</v>
      </c>
      <c r="D9" s="46">
        <v>246709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246709</v>
      </c>
      <c r="O9" s="47">
        <f t="shared" si="2"/>
        <v>5.7066293486306439</v>
      </c>
      <c r="P9" s="9"/>
    </row>
    <row r="10" spans="1:133">
      <c r="A10" s="12"/>
      <c r="B10" s="42">
        <v>517</v>
      </c>
      <c r="C10" s="19" t="s">
        <v>23</v>
      </c>
      <c r="D10" s="46">
        <v>0</v>
      </c>
      <c r="E10" s="46">
        <v>0</v>
      </c>
      <c r="F10" s="46">
        <v>715143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715143</v>
      </c>
      <c r="O10" s="47">
        <f t="shared" si="2"/>
        <v>16.541982790525537</v>
      </c>
      <c r="P10" s="9"/>
    </row>
    <row r="11" spans="1:133">
      <c r="A11" s="12"/>
      <c r="B11" s="42">
        <v>519</v>
      </c>
      <c r="C11" s="19" t="s">
        <v>62</v>
      </c>
      <c r="D11" s="46">
        <v>475225</v>
      </c>
      <c r="E11" s="46">
        <v>0</v>
      </c>
      <c r="F11" s="46">
        <v>0</v>
      </c>
      <c r="G11" s="46">
        <v>499707</v>
      </c>
      <c r="H11" s="46">
        <v>0</v>
      </c>
      <c r="I11" s="46">
        <v>0</v>
      </c>
      <c r="J11" s="46">
        <v>1400138</v>
      </c>
      <c r="K11" s="46">
        <v>0</v>
      </c>
      <c r="L11" s="46">
        <v>0</v>
      </c>
      <c r="M11" s="46">
        <v>0</v>
      </c>
      <c r="N11" s="46">
        <f t="shared" si="1"/>
        <v>2375070</v>
      </c>
      <c r="O11" s="47">
        <f t="shared" si="2"/>
        <v>54.937777572168763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11046258</v>
      </c>
      <c r="E12" s="29">
        <f t="shared" si="3"/>
        <v>5815424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16861682</v>
      </c>
      <c r="O12" s="41">
        <f t="shared" si="2"/>
        <v>390.0278034789045</v>
      </c>
      <c r="P12" s="10"/>
    </row>
    <row r="13" spans="1:133">
      <c r="A13" s="12"/>
      <c r="B13" s="42">
        <v>521</v>
      </c>
      <c r="C13" s="19" t="s">
        <v>26</v>
      </c>
      <c r="D13" s="46">
        <v>9263901</v>
      </c>
      <c r="E13" s="46">
        <v>121086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9384987</v>
      </c>
      <c r="O13" s="47">
        <f t="shared" si="2"/>
        <v>217.08426628423391</v>
      </c>
      <c r="P13" s="9"/>
    </row>
    <row r="14" spans="1:133">
      <c r="A14" s="12"/>
      <c r="B14" s="42">
        <v>522</v>
      </c>
      <c r="C14" s="19" t="s">
        <v>27</v>
      </c>
      <c r="D14" s="46">
        <v>0</v>
      </c>
      <c r="E14" s="46">
        <v>5694338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5694338</v>
      </c>
      <c r="O14" s="47">
        <f t="shared" si="2"/>
        <v>131.71581236121392</v>
      </c>
      <c r="P14" s="9"/>
    </row>
    <row r="15" spans="1:133">
      <c r="A15" s="12"/>
      <c r="B15" s="42">
        <v>524</v>
      </c>
      <c r="C15" s="19" t="s">
        <v>28</v>
      </c>
      <c r="D15" s="46">
        <v>1782357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1782357</v>
      </c>
      <c r="O15" s="47">
        <f t="shared" si="2"/>
        <v>41.227724833456698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2035143</v>
      </c>
      <c r="E16" s="29">
        <f t="shared" si="4"/>
        <v>0</v>
      </c>
      <c r="F16" s="29">
        <f t="shared" si="4"/>
        <v>0</v>
      </c>
      <c r="G16" s="29">
        <f t="shared" si="4"/>
        <v>5288</v>
      </c>
      <c r="H16" s="29">
        <f t="shared" si="4"/>
        <v>0</v>
      </c>
      <c r="I16" s="29">
        <f t="shared" si="4"/>
        <v>10717845</v>
      </c>
      <c r="J16" s="29">
        <f t="shared" si="4"/>
        <v>181567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12939843</v>
      </c>
      <c r="O16" s="41">
        <f t="shared" si="2"/>
        <v>299.31169041450778</v>
      </c>
      <c r="P16" s="10"/>
    </row>
    <row r="17" spans="1:119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3431948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3431948</v>
      </c>
      <c r="O17" s="47">
        <f t="shared" si="2"/>
        <v>79.384437453737974</v>
      </c>
      <c r="P17" s="9"/>
    </row>
    <row r="18" spans="1:119">
      <c r="A18" s="12"/>
      <c r="B18" s="42">
        <v>534</v>
      </c>
      <c r="C18" s="19" t="s">
        <v>63</v>
      </c>
      <c r="D18" s="46">
        <v>1120400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1120400</v>
      </c>
      <c r="O18" s="47">
        <f t="shared" si="2"/>
        <v>25.9159881569208</v>
      </c>
      <c r="P18" s="9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4011363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4011363</v>
      </c>
      <c r="O19" s="47">
        <f t="shared" si="2"/>
        <v>92.786893967431538</v>
      </c>
      <c r="P19" s="9"/>
    </row>
    <row r="20" spans="1:119">
      <c r="A20" s="12"/>
      <c r="B20" s="42">
        <v>536</v>
      </c>
      <c r="C20" s="19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2410841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2410841</v>
      </c>
      <c r="O20" s="47">
        <f t="shared" si="2"/>
        <v>55.765197076239822</v>
      </c>
      <c r="P20" s="9"/>
    </row>
    <row r="21" spans="1:119">
      <c r="A21" s="12"/>
      <c r="B21" s="42">
        <v>538</v>
      </c>
      <c r="C21" s="19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863693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863693</v>
      </c>
      <c r="O21" s="47">
        <f t="shared" si="2"/>
        <v>19.978094929681717</v>
      </c>
      <c r="P21" s="9"/>
    </row>
    <row r="22" spans="1:119">
      <c r="A22" s="12"/>
      <c r="B22" s="42">
        <v>539</v>
      </c>
      <c r="C22" s="19" t="s">
        <v>34</v>
      </c>
      <c r="D22" s="46">
        <v>914743</v>
      </c>
      <c r="E22" s="46">
        <v>0</v>
      </c>
      <c r="F22" s="46">
        <v>0</v>
      </c>
      <c r="G22" s="46">
        <v>5288</v>
      </c>
      <c r="H22" s="46">
        <v>0</v>
      </c>
      <c r="I22" s="46">
        <v>0</v>
      </c>
      <c r="J22" s="46">
        <v>181567</v>
      </c>
      <c r="K22" s="46">
        <v>0</v>
      </c>
      <c r="L22" s="46">
        <v>0</v>
      </c>
      <c r="M22" s="46">
        <v>0</v>
      </c>
      <c r="N22" s="46">
        <f t="shared" si="5"/>
        <v>1101598</v>
      </c>
      <c r="O22" s="47">
        <f t="shared" si="2"/>
        <v>25.481078830495928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1367007</v>
      </c>
      <c r="E23" s="29">
        <f t="shared" si="6"/>
        <v>567905</v>
      </c>
      <c r="F23" s="29">
        <f t="shared" si="6"/>
        <v>0</v>
      </c>
      <c r="G23" s="29">
        <f t="shared" si="6"/>
        <v>1496410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2" si="7">SUM(D23:M23)</f>
        <v>3431322</v>
      </c>
      <c r="O23" s="41">
        <f t="shared" si="2"/>
        <v>79.369957438934122</v>
      </c>
      <c r="P23" s="10"/>
    </row>
    <row r="24" spans="1:119">
      <c r="A24" s="12"/>
      <c r="B24" s="42">
        <v>541</v>
      </c>
      <c r="C24" s="19" t="s">
        <v>66</v>
      </c>
      <c r="D24" s="46">
        <v>958095</v>
      </c>
      <c r="E24" s="46">
        <v>0</v>
      </c>
      <c r="F24" s="46">
        <v>0</v>
      </c>
      <c r="G24" s="46">
        <v>1496410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2454505</v>
      </c>
      <c r="O24" s="47">
        <f t="shared" si="2"/>
        <v>56.775189674315321</v>
      </c>
      <c r="P24" s="9"/>
    </row>
    <row r="25" spans="1:119">
      <c r="A25" s="12"/>
      <c r="B25" s="42">
        <v>543</v>
      </c>
      <c r="C25" s="19" t="s">
        <v>67</v>
      </c>
      <c r="D25" s="46">
        <v>408912</v>
      </c>
      <c r="E25" s="46">
        <v>567905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976817</v>
      </c>
      <c r="O25" s="47">
        <f t="shared" si="2"/>
        <v>22.594767764618801</v>
      </c>
      <c r="P25" s="9"/>
    </row>
    <row r="26" spans="1:119" ht="15.75">
      <c r="A26" s="26" t="s">
        <v>47</v>
      </c>
      <c r="B26" s="27"/>
      <c r="C26" s="28"/>
      <c r="D26" s="29">
        <f t="shared" ref="D26:M26" si="8">SUM(D27:D27)</f>
        <v>0</v>
      </c>
      <c r="E26" s="29">
        <f t="shared" si="8"/>
        <v>487359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487359</v>
      </c>
      <c r="O26" s="41">
        <f t="shared" si="2"/>
        <v>11.273107883049592</v>
      </c>
      <c r="P26" s="10"/>
    </row>
    <row r="27" spans="1:119">
      <c r="A27" s="43"/>
      <c r="B27" s="44">
        <v>554</v>
      </c>
      <c r="C27" s="45" t="s">
        <v>48</v>
      </c>
      <c r="D27" s="46">
        <v>0</v>
      </c>
      <c r="E27" s="46">
        <v>487359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487359</v>
      </c>
      <c r="O27" s="47">
        <f t="shared" si="2"/>
        <v>11.273107883049592</v>
      </c>
      <c r="P27" s="9"/>
    </row>
    <row r="28" spans="1:119" ht="15.75">
      <c r="A28" s="26" t="s">
        <v>39</v>
      </c>
      <c r="B28" s="27"/>
      <c r="C28" s="28"/>
      <c r="D28" s="29">
        <f t="shared" ref="D28:M28" si="9">SUM(D29:D29)</f>
        <v>4049355</v>
      </c>
      <c r="E28" s="29">
        <f t="shared" si="9"/>
        <v>0</v>
      </c>
      <c r="F28" s="29">
        <f t="shared" si="9"/>
        <v>0</v>
      </c>
      <c r="G28" s="29">
        <f t="shared" si="9"/>
        <v>504808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4554163</v>
      </c>
      <c r="O28" s="41">
        <f t="shared" si="2"/>
        <v>105.34240840118431</v>
      </c>
      <c r="P28" s="9"/>
    </row>
    <row r="29" spans="1:119">
      <c r="A29" s="12"/>
      <c r="B29" s="42">
        <v>572</v>
      </c>
      <c r="C29" s="19" t="s">
        <v>68</v>
      </c>
      <c r="D29" s="46">
        <v>4049355</v>
      </c>
      <c r="E29" s="46">
        <v>0</v>
      </c>
      <c r="F29" s="46">
        <v>0</v>
      </c>
      <c r="G29" s="46">
        <v>504808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4554163</v>
      </c>
      <c r="O29" s="47">
        <f t="shared" si="2"/>
        <v>105.34240840118431</v>
      </c>
      <c r="P29" s="9"/>
    </row>
    <row r="30" spans="1:119" ht="15.75">
      <c r="A30" s="26" t="s">
        <v>69</v>
      </c>
      <c r="B30" s="27"/>
      <c r="C30" s="28"/>
      <c r="D30" s="29">
        <f t="shared" ref="D30:M30" si="10">SUM(D31:D31)</f>
        <v>2655164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7"/>
        <v>2655164</v>
      </c>
      <c r="O30" s="41">
        <f t="shared" si="2"/>
        <v>61.416635825314579</v>
      </c>
      <c r="P30" s="9"/>
    </row>
    <row r="31" spans="1:119" ht="15.75" thickBot="1">
      <c r="A31" s="12"/>
      <c r="B31" s="42">
        <v>581</v>
      </c>
      <c r="C31" s="19" t="s">
        <v>70</v>
      </c>
      <c r="D31" s="46">
        <v>2655164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2655164</v>
      </c>
      <c r="O31" s="47">
        <f t="shared" si="2"/>
        <v>61.416635825314579</v>
      </c>
      <c r="P31" s="9"/>
    </row>
    <row r="32" spans="1:119" ht="16.5" thickBot="1">
      <c r="A32" s="13" t="s">
        <v>10</v>
      </c>
      <c r="B32" s="21"/>
      <c r="C32" s="20"/>
      <c r="D32" s="14">
        <f>SUM(D5,D12,D16,D23,D26,D28,D30)</f>
        <v>24064270</v>
      </c>
      <c r="E32" s="14">
        <f t="shared" ref="E32:M32" si="11">SUM(E5,E12,E16,E23,E26,E28,E30)</f>
        <v>6870688</v>
      </c>
      <c r="F32" s="14">
        <f t="shared" si="11"/>
        <v>715143</v>
      </c>
      <c r="G32" s="14">
        <f t="shared" si="11"/>
        <v>2506213</v>
      </c>
      <c r="H32" s="14">
        <f t="shared" si="11"/>
        <v>0</v>
      </c>
      <c r="I32" s="14">
        <f t="shared" si="11"/>
        <v>10717845</v>
      </c>
      <c r="J32" s="14">
        <f t="shared" si="11"/>
        <v>1581705</v>
      </c>
      <c r="K32" s="14">
        <f t="shared" si="11"/>
        <v>0</v>
      </c>
      <c r="L32" s="14">
        <f t="shared" si="11"/>
        <v>0</v>
      </c>
      <c r="M32" s="14">
        <f t="shared" si="11"/>
        <v>0</v>
      </c>
      <c r="N32" s="14">
        <f t="shared" si="7"/>
        <v>46455864</v>
      </c>
      <c r="O32" s="35">
        <f t="shared" si="2"/>
        <v>1074.5712435233161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76</v>
      </c>
      <c r="M34" s="93"/>
      <c r="N34" s="93"/>
      <c r="O34" s="39">
        <v>43232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2024-05-29T21:47:09Z</cp:lastPrinted>
  <dcterms:created xsi:type="dcterms:W3CDTF">2000-08-31T21:26:31Z</dcterms:created>
  <dcterms:modified xsi:type="dcterms:W3CDTF">2024-05-29T21:47:13Z</dcterms:modified>
</cp:coreProperties>
</file>