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'2008'!$A$1:$O$65</definedName>
    <definedName name="_xlnm.Print_Area" localSheetId="14">'2009'!$A$1:$O$63</definedName>
    <definedName name="_xlnm.Print_Area" localSheetId="13">'2010'!$A$1:$O$64</definedName>
    <definedName name="_xlnm.Print_Area" localSheetId="12">'2011'!$A$1:$O$68</definedName>
    <definedName name="_xlnm.Print_Area" localSheetId="11">'2012'!$A$1:$O$63</definedName>
    <definedName name="_xlnm.Print_Area" localSheetId="10">'2013'!$A$1:$O$65</definedName>
    <definedName name="_xlnm.Print_Area" localSheetId="9">'2014'!$A$1:$O$61</definedName>
    <definedName name="_xlnm.Print_Area" localSheetId="8">'2015'!$A$1:$O$58</definedName>
    <definedName name="_xlnm.Print_Area" localSheetId="7">'2016'!$A$1:$O$67</definedName>
    <definedName name="_xlnm.Print_Area" localSheetId="6">'2017'!$A$1:$O$69</definedName>
    <definedName name="_xlnm.Print_Area" localSheetId="5">'2018'!$A$1:$O$67</definedName>
    <definedName name="_xlnm.Print_Area" localSheetId="4">'2019'!$A$1:$O$69</definedName>
    <definedName name="_xlnm.Print_Area" localSheetId="3">'2020'!$A$1:$O$71</definedName>
    <definedName name="_xlnm.Print_Area" localSheetId="2">'2021'!$A$1:$P$71</definedName>
    <definedName name="_xlnm.Print_Area" localSheetId="1">'2022'!$A$1:$P$70</definedName>
    <definedName name="_xlnm.Print_Area" localSheetId="0">'2023'!$A$1:$P$77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2" i="48" l="1"/>
  <c r="P72" i="48" s="1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7" i="48" l="1"/>
  <c r="P67" i="48" s="1"/>
  <c r="O56" i="48"/>
  <c r="P56" i="48" s="1"/>
  <c r="O50" i="48"/>
  <c r="P50" i="48" s="1"/>
  <c r="O35" i="48"/>
  <c r="P35" i="48" s="1"/>
  <c r="O23" i="48"/>
  <c r="P23" i="48" s="1"/>
  <c r="M73" i="48"/>
  <c r="N73" i="48"/>
  <c r="F73" i="48"/>
  <c r="D73" i="48"/>
  <c r="G73" i="48"/>
  <c r="I73" i="48"/>
  <c r="O15" i="48"/>
  <c r="P15" i="48" s="1"/>
  <c r="J73" i="48"/>
  <c r="K73" i="48"/>
  <c r="L73" i="48"/>
  <c r="E73" i="48"/>
  <c r="O5" i="48"/>
  <c r="P5" i="48" s="1"/>
  <c r="H73" i="48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8" l="1"/>
  <c r="P73" i="48" s="1"/>
  <c r="O55" i="47"/>
  <c r="P55" i="47" s="1"/>
  <c r="O49" i="47"/>
  <c r="P49" i="47" s="1"/>
  <c r="O64" i="47"/>
  <c r="P64" i="47" s="1"/>
  <c r="O35" i="47"/>
  <c r="P35" i="47" s="1"/>
  <c r="O21" i="47"/>
  <c r="P21" i="47" s="1"/>
  <c r="J66" i="47"/>
  <c r="K66" i="47"/>
  <c r="E66" i="47"/>
  <c r="F66" i="47"/>
  <c r="N66" i="47"/>
  <c r="M66" i="47"/>
  <c r="G66" i="47"/>
  <c r="H66" i="47"/>
  <c r="I66" i="47"/>
  <c r="D66" i="47"/>
  <c r="L66" i="47"/>
  <c r="O14" i="47"/>
  <c r="P14" i="47" s="1"/>
  <c r="O5" i="47"/>
  <c r="P5" i="47" s="1"/>
  <c r="O66" i="46"/>
  <c r="P66" i="46" s="1"/>
  <c r="O65" i="46"/>
  <c r="P65" i="46"/>
  <c r="O64" i="46"/>
  <c r="P64" i="46"/>
  <c r="O63" i="46"/>
  <c r="P63" i="46" s="1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 s="1"/>
  <c r="O60" i="46"/>
  <c r="P60" i="46" s="1"/>
  <c r="O59" i="46"/>
  <c r="P59" i="46"/>
  <c r="O58" i="46"/>
  <c r="P58" i="46" s="1"/>
  <c r="O57" i="46"/>
  <c r="P57" i="46" s="1"/>
  <c r="O56" i="46"/>
  <c r="P56" i="46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/>
  <c r="O52" i="46"/>
  <c r="P52" i="46" s="1"/>
  <c r="O51" i="46"/>
  <c r="P51" i="46"/>
  <c r="O50" i="46"/>
  <c r="P50" i="46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/>
  <c r="O46" i="46"/>
  <c r="P46" i="46" s="1"/>
  <c r="O45" i="46"/>
  <c r="P45" i="46" s="1"/>
  <c r="O44" i="46"/>
  <c r="P44" i="46"/>
  <c r="O43" i="46"/>
  <c r="P43" i="46" s="1"/>
  <c r="O42" i="46"/>
  <c r="P42" i="46" s="1"/>
  <c r="O41" i="46"/>
  <c r="P41" i="46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/>
  <c r="O31" i="46"/>
  <c r="P31" i="46" s="1"/>
  <c r="O30" i="46"/>
  <c r="P30" i="46"/>
  <c r="O29" i="46"/>
  <c r="P29" i="46"/>
  <c r="O28" i="46"/>
  <c r="P28" i="46"/>
  <c r="O27" i="46"/>
  <c r="P27" i="46" s="1"/>
  <c r="O26" i="46"/>
  <c r="P26" i="46"/>
  <c r="O25" i="46"/>
  <c r="P25" i="46" s="1"/>
  <c r="O24" i="46"/>
  <c r="P24" i="46"/>
  <c r="O23" i="46"/>
  <c r="P23" i="46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 s="1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O14" i="46" s="1"/>
  <c r="P14" i="46" s="1"/>
  <c r="I14" i="46"/>
  <c r="H14" i="46"/>
  <c r="G14" i="46"/>
  <c r="F14" i="46"/>
  <c r="E14" i="46"/>
  <c r="D14" i="46"/>
  <c r="O13" i="46"/>
  <c r="P13" i="46"/>
  <c r="O12" i="46"/>
  <c r="P12" i="46" s="1"/>
  <c r="O11" i="46"/>
  <c r="P11" i="46"/>
  <c r="O10" i="46"/>
  <c r="P10" i="46" s="1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66" i="45"/>
  <c r="O66" i="45" s="1"/>
  <c r="N65" i="45"/>
  <c r="O65" i="45" s="1"/>
  <c r="N64" i="45"/>
  <c r="O64" i="45"/>
  <c r="N63" i="45"/>
  <c r="O63" i="45" s="1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E67" i="45" s="1"/>
  <c r="N67" i="45" s="1"/>
  <c r="O67" i="45" s="1"/>
  <c r="D55" i="45"/>
  <c r="N54" i="45"/>
  <c r="O54" i="45"/>
  <c r="N53" i="45"/>
  <c r="O53" i="45" s="1"/>
  <c r="N52" i="45"/>
  <c r="O52" i="45" s="1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 s="1"/>
  <c r="M35" i="45"/>
  <c r="M67" i="45" s="1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4" i="44"/>
  <c r="O64" i="44" s="1"/>
  <c r="N63" i="44"/>
  <c r="O63" i="44" s="1"/>
  <c r="N62" i="44"/>
  <c r="O62" i="44"/>
  <c r="M61" i="44"/>
  <c r="L61" i="44"/>
  <c r="K61" i="44"/>
  <c r="J61" i="44"/>
  <c r="I61" i="44"/>
  <c r="H61" i="44"/>
  <c r="G61" i="44"/>
  <c r="F61" i="44"/>
  <c r="E61" i="44"/>
  <c r="D61" i="44"/>
  <c r="N60" i="44"/>
  <c r="O60" i="44"/>
  <c r="N59" i="44"/>
  <c r="O59" i="44" s="1"/>
  <c r="N58" i="44"/>
  <c r="O58" i="44" s="1"/>
  <c r="N57" i="44"/>
  <c r="O57" i="44"/>
  <c r="N56" i="44"/>
  <c r="O56" i="44" s="1"/>
  <c r="M55" i="44"/>
  <c r="N55" i="44" s="1"/>
  <c r="O55" i="44" s="1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2" i="43"/>
  <c r="O62" i="43" s="1"/>
  <c r="N61" i="43"/>
  <c r="O61" i="43"/>
  <c r="M60" i="43"/>
  <c r="L60" i="43"/>
  <c r="K60" i="43"/>
  <c r="J60" i="43"/>
  <c r="I60" i="43"/>
  <c r="H60" i="43"/>
  <c r="G60" i="43"/>
  <c r="F60" i="43"/>
  <c r="E60" i="43"/>
  <c r="D60" i="43"/>
  <c r="N59" i="43"/>
  <c r="O59" i="43"/>
  <c r="N58" i="43"/>
  <c r="O58" i="43" s="1"/>
  <c r="N57" i="43"/>
  <c r="O57" i="43" s="1"/>
  <c r="N56" i="43"/>
  <c r="O56" i="43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/>
  <c r="N39" i="43"/>
  <c r="O39" i="43" s="1"/>
  <c r="N38" i="43"/>
  <c r="O38" i="43" s="1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64" i="42"/>
  <c r="O64" i="42" s="1"/>
  <c r="N63" i="42"/>
  <c r="O63" i="42" s="1"/>
  <c r="N62" i="42"/>
  <c r="O62" i="42"/>
  <c r="M61" i="42"/>
  <c r="L61" i="42"/>
  <c r="K61" i="42"/>
  <c r="J61" i="42"/>
  <c r="I61" i="42"/>
  <c r="H61" i="42"/>
  <c r="G61" i="42"/>
  <c r="F61" i="42"/>
  <c r="E61" i="42"/>
  <c r="D61" i="42"/>
  <c r="N60" i="42"/>
  <c r="O60" i="42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2" i="41"/>
  <c r="O62" i="41" s="1"/>
  <c r="N61" i="41"/>
  <c r="O61" i="4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/>
  <c r="N47" i="41"/>
  <c r="O47" i="41" s="1"/>
  <c r="M46" i="41"/>
  <c r="L46" i="41"/>
  <c r="K46" i="41"/>
  <c r="J46" i="41"/>
  <c r="I46" i="41"/>
  <c r="H46" i="41"/>
  <c r="G46" i="41"/>
  <c r="N46" i="41" s="1"/>
  <c r="O46" i="41" s="1"/>
  <c r="F46" i="41"/>
  <c r="E46" i="41"/>
  <c r="D46" i="4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/>
  <c r="M30" i="41"/>
  <c r="L30" i="41"/>
  <c r="K30" i="41"/>
  <c r="N30" i="41" s="1"/>
  <c r="O30" i="41" s="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3" i="40"/>
  <c r="O53" i="40" s="1"/>
  <c r="N52" i="40"/>
  <c r="O52" i="40" s="1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 s="1"/>
  <c r="N47" i="40"/>
  <c r="O47" i="40" s="1"/>
  <c r="N46" i="40"/>
  <c r="O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 s="1"/>
  <c r="M17" i="40"/>
  <c r="L17" i="40"/>
  <c r="K17" i="40"/>
  <c r="J17" i="40"/>
  <c r="I17" i="40"/>
  <c r="H17" i="40"/>
  <c r="G17" i="40"/>
  <c r="G54" i="40" s="1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N13" i="40" s="1"/>
  <c r="O13" i="40" s="1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6" i="39"/>
  <c r="O56" i="39"/>
  <c r="N55" i="39"/>
  <c r="O55" i="39" s="1"/>
  <c r="N54" i="39"/>
  <c r="O54" i="39" s="1"/>
  <c r="N53" i="39"/>
  <c r="O53" i="39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N49" i="39"/>
  <c r="O49" i="39"/>
  <c r="N48" i="39"/>
  <c r="O48" i="39" s="1"/>
  <c r="N47" i="39"/>
  <c r="O47" i="39" s="1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N44" i="39" s="1"/>
  <c r="O44" i="39" s="1"/>
  <c r="E44" i="39"/>
  <c r="D44" i="39"/>
  <c r="N43" i="39"/>
  <c r="O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 s="1"/>
  <c r="N25" i="39"/>
  <c r="O25" i="39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M13" i="39"/>
  <c r="L13" i="39"/>
  <c r="L57" i="39" s="1"/>
  <c r="K13" i="39"/>
  <c r="J13" i="39"/>
  <c r="I13" i="39"/>
  <c r="I57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J57" i="39" s="1"/>
  <c r="I5" i="39"/>
  <c r="H5" i="39"/>
  <c r="H57" i="39" s="1"/>
  <c r="G5" i="39"/>
  <c r="F5" i="39"/>
  <c r="F57" i="39" s="1"/>
  <c r="E5" i="39"/>
  <c r="D5" i="39"/>
  <c r="N60" i="38"/>
  <c r="O60" i="38"/>
  <c r="N59" i="38"/>
  <c r="O59" i="38"/>
  <c r="N58" i="38"/>
  <c r="O58" i="38"/>
  <c r="N57" i="38"/>
  <c r="O57" i="38"/>
  <c r="M56" i="38"/>
  <c r="L56" i="38"/>
  <c r="K56" i="38"/>
  <c r="J56" i="38"/>
  <c r="N56" i="38" s="1"/>
  <c r="O56" i="38" s="1"/>
  <c r="I56" i="38"/>
  <c r="H56" i="38"/>
  <c r="G56" i="38"/>
  <c r="F56" i="38"/>
  <c r="E56" i="38"/>
  <c r="D56" i="38"/>
  <c r="N55" i="38"/>
  <c r="O55" i="38" s="1"/>
  <c r="N54" i="38"/>
  <c r="O54" i="38"/>
  <c r="N53" i="38"/>
  <c r="O53" i="38"/>
  <c r="N52" i="38"/>
  <c r="O52" i="38"/>
  <c r="N51" i="38"/>
  <c r="O51" i="38"/>
  <c r="N50" i="38"/>
  <c r="O50" i="38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7" i="38"/>
  <c r="O47" i="38" s="1"/>
  <c r="N46" i="38"/>
  <c r="O46" i="38"/>
  <c r="N45" i="38"/>
  <c r="O45" i="38"/>
  <c r="N44" i="38"/>
  <c r="O44" i="38"/>
  <c r="N43" i="38"/>
  <c r="O43" i="38"/>
  <c r="M42" i="38"/>
  <c r="L42" i="38"/>
  <c r="K42" i="38"/>
  <c r="J42" i="38"/>
  <c r="I42" i="38"/>
  <c r="H42" i="38"/>
  <c r="G42" i="38"/>
  <c r="G61" i="38"/>
  <c r="F42" i="38"/>
  <c r="E42" i="38"/>
  <c r="D42" i="38"/>
  <c r="N41" i="38"/>
  <c r="O41" i="38" s="1"/>
  <c r="N40" i="38"/>
  <c r="O40" i="38"/>
  <c r="N39" i="38"/>
  <c r="O39" i="38"/>
  <c r="N38" i="38"/>
  <c r="O38" i="38" s="1"/>
  <c r="N37" i="38"/>
  <c r="O37" i="38"/>
  <c r="N36" i="38"/>
  <c r="O36" i="38"/>
  <c r="N35" i="38"/>
  <c r="O35" i="38" s="1"/>
  <c r="N34" i="38"/>
  <c r="O34" i="38"/>
  <c r="N33" i="38"/>
  <c r="O33" i="38"/>
  <c r="N32" i="38"/>
  <c r="O32" i="38" s="1"/>
  <c r="N31" i="38"/>
  <c r="O31" i="38"/>
  <c r="N30" i="38"/>
  <c r="O30" i="38"/>
  <c r="N29" i="38"/>
  <c r="O29" i="38" s="1"/>
  <c r="M28" i="38"/>
  <c r="L28" i="38"/>
  <c r="K28" i="38"/>
  <c r="J28" i="38"/>
  <c r="J61" i="38" s="1"/>
  <c r="I28" i="38"/>
  <c r="H28" i="38"/>
  <c r="H61" i="38"/>
  <c r="G28" i="38"/>
  <c r="F28" i="38"/>
  <c r="E28" i="38"/>
  <c r="D28" i="38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K61" i="38" s="1"/>
  <c r="J5" i="38"/>
  <c r="I5" i="38"/>
  <c r="H5" i="38"/>
  <c r="G5" i="38"/>
  <c r="F5" i="38"/>
  <c r="E5" i="38"/>
  <c r="D5" i="38"/>
  <c r="D61" i="38" s="1"/>
  <c r="N60" i="37"/>
  <c r="O60" i="37"/>
  <c r="N59" i="37"/>
  <c r="O59" i="37"/>
  <c r="N58" i="37"/>
  <c r="O58" i="37" s="1"/>
  <c r="M57" i="37"/>
  <c r="L57" i="37"/>
  <c r="K57" i="37"/>
  <c r="J57" i="37"/>
  <c r="I57" i="37"/>
  <c r="H57" i="37"/>
  <c r="G57" i="37"/>
  <c r="N57" i="37" s="1"/>
  <c r="O57" i="37" s="1"/>
  <c r="F57" i="37"/>
  <c r="E57" i="37"/>
  <c r="D57" i="37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M49" i="37"/>
  <c r="L49" i="37"/>
  <c r="L61" i="37" s="1"/>
  <c r="K49" i="37"/>
  <c r="J49" i="37"/>
  <c r="I49" i="37"/>
  <c r="H49" i="37"/>
  <c r="G49" i="37"/>
  <c r="F49" i="37"/>
  <c r="E49" i="37"/>
  <c r="D49" i="37"/>
  <c r="N48" i="37"/>
  <c r="O48" i="37" s="1"/>
  <c r="N47" i="37"/>
  <c r="O47" i="37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E61" i="37" s="1"/>
  <c r="D19" i="37"/>
  <c r="N18" i="37"/>
  <c r="O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I61" i="37" s="1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61" i="37" s="1"/>
  <c r="I5" i="37"/>
  <c r="H5" i="37"/>
  <c r="H61" i="37" s="1"/>
  <c r="G5" i="37"/>
  <c r="F5" i="37"/>
  <c r="E5" i="37"/>
  <c r="D5" i="37"/>
  <c r="D61" i="37"/>
  <c r="N58" i="36"/>
  <c r="O58" i="36"/>
  <c r="N57" i="36"/>
  <c r="O57" i="36" s="1"/>
  <c r="N56" i="36"/>
  <c r="O56" i="36"/>
  <c r="M55" i="36"/>
  <c r="L55" i="36"/>
  <c r="K55" i="36"/>
  <c r="J55" i="36"/>
  <c r="I55" i="36"/>
  <c r="H55" i="36"/>
  <c r="G55" i="36"/>
  <c r="F55" i="36"/>
  <c r="E55" i="36"/>
  <c r="D55" i="36"/>
  <c r="N55" i="36" s="1"/>
  <c r="O55" i="36" s="1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/>
  <c r="N36" i="36"/>
  <c r="O36" i="36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/>
  <c r="N22" i="36"/>
  <c r="O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D59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L59" i="36" s="1"/>
  <c r="K5" i="36"/>
  <c r="J5" i="36"/>
  <c r="I5" i="36"/>
  <c r="H5" i="36"/>
  <c r="G5" i="36"/>
  <c r="F5" i="36"/>
  <c r="E5" i="36"/>
  <c r="D5" i="36"/>
  <c r="N63" i="35"/>
  <c r="O63" i="35" s="1"/>
  <c r="N62" i="35"/>
  <c r="O62" i="35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9" i="35" s="1"/>
  <c r="O59" i="35" s="1"/>
  <c r="N58" i="35"/>
  <c r="O58" i="35" s="1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 s="1"/>
  <c r="M49" i="35"/>
  <c r="L49" i="35"/>
  <c r="K49" i="35"/>
  <c r="J49" i="35"/>
  <c r="N49" i="35" s="1"/>
  <c r="O49" i="35" s="1"/>
  <c r="I49" i="35"/>
  <c r="H49" i="35"/>
  <c r="G49" i="35"/>
  <c r="F49" i="35"/>
  <c r="E49" i="35"/>
  <c r="D49" i="35"/>
  <c r="N48" i="35"/>
  <c r="O48" i="35" s="1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/>
  <c r="N25" i="35"/>
  <c r="O25" i="35"/>
  <c r="N24" i="35"/>
  <c r="O24" i="35"/>
  <c r="N23" i="35"/>
  <c r="O23" i="35"/>
  <c r="N22" i="35"/>
  <c r="O22" i="35"/>
  <c r="N21" i="35"/>
  <c r="O21" i="35" s="1"/>
  <c r="N20" i="35"/>
  <c r="O20" i="35"/>
  <c r="N19" i="35"/>
  <c r="O19" i="35"/>
  <c r="N18" i="35"/>
  <c r="O18" i="35"/>
  <c r="M17" i="35"/>
  <c r="L17" i="35"/>
  <c r="L64" i="35" s="1"/>
  <c r="K17" i="35"/>
  <c r="J17" i="35"/>
  <c r="J64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H64" i="35" s="1"/>
  <c r="G13" i="35"/>
  <c r="G64" i="35" s="1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K64" i="35" s="1"/>
  <c r="J5" i="35"/>
  <c r="I5" i="35"/>
  <c r="I64" i="35" s="1"/>
  <c r="H5" i="35"/>
  <c r="G5" i="35"/>
  <c r="F5" i="35"/>
  <c r="N5" i="35" s="1"/>
  <c r="O5" i="35" s="1"/>
  <c r="E5" i="35"/>
  <c r="D5" i="35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/>
  <c r="N55" i="34"/>
  <c r="O55" i="34"/>
  <c r="N54" i="34"/>
  <c r="O54" i="34" s="1"/>
  <c r="N53" i="34"/>
  <c r="O53" i="34"/>
  <c r="N52" i="34"/>
  <c r="O52" i="34"/>
  <c r="N51" i="34"/>
  <c r="O51" i="34"/>
  <c r="N50" i="34"/>
  <c r="O50" i="34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/>
  <c r="N45" i="34"/>
  <c r="O45" i="34"/>
  <c r="N44" i="34"/>
  <c r="O44" i="34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E60" i="34" s="1"/>
  <c r="D29" i="34"/>
  <c r="N28" i="34"/>
  <c r="O28" i="34" s="1"/>
  <c r="N27" i="34"/>
  <c r="O27" i="34" s="1"/>
  <c r="N26" i="34"/>
  <c r="O26" i="34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 s="1"/>
  <c r="N14" i="34"/>
  <c r="O14" i="34" s="1"/>
  <c r="M13" i="34"/>
  <c r="L13" i="34"/>
  <c r="L60" i="34"/>
  <c r="K13" i="34"/>
  <c r="K60" i="34" s="1"/>
  <c r="J13" i="34"/>
  <c r="I13" i="34"/>
  <c r="H13" i="34"/>
  <c r="G13" i="34"/>
  <c r="F13" i="34"/>
  <c r="F60" i="34" s="1"/>
  <c r="E13" i="34"/>
  <c r="D13" i="34"/>
  <c r="D60" i="34" s="1"/>
  <c r="N12" i="34"/>
  <c r="O12" i="34"/>
  <c r="N11" i="34"/>
  <c r="O11" i="34" s="1"/>
  <c r="N10" i="34"/>
  <c r="O10" i="34"/>
  <c r="N9" i="34"/>
  <c r="O9" i="34"/>
  <c r="N8" i="34"/>
  <c r="O8" i="34"/>
  <c r="N7" i="34"/>
  <c r="O7" i="34"/>
  <c r="N6" i="34"/>
  <c r="O6" i="34"/>
  <c r="M5" i="34"/>
  <c r="M60" i="34" s="1"/>
  <c r="L5" i="34"/>
  <c r="K5" i="34"/>
  <c r="J5" i="34"/>
  <c r="J60" i="34" s="1"/>
  <c r="I5" i="34"/>
  <c r="H5" i="34"/>
  <c r="H60" i="34"/>
  <c r="G5" i="34"/>
  <c r="F5" i="34"/>
  <c r="E5" i="34"/>
  <c r="D5" i="34"/>
  <c r="N5" i="34" s="1"/>
  <c r="O5" i="34" s="1"/>
  <c r="N56" i="33"/>
  <c r="O56" i="33"/>
  <c r="N57" i="33"/>
  <c r="O57" i="33" s="1"/>
  <c r="N58" i="33"/>
  <c r="O58" i="33" s="1"/>
  <c r="N30" i="33"/>
  <c r="O30" i="33" s="1"/>
  <c r="N31" i="33"/>
  <c r="O31" i="33" s="1"/>
  <c r="N32" i="33"/>
  <c r="O32" i="33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/>
  <c r="N39" i="33"/>
  <c r="O39" i="33"/>
  <c r="N40" i="33"/>
  <c r="O40" i="33" s="1"/>
  <c r="N18" i="33"/>
  <c r="O18" i="33" s="1"/>
  <c r="N19" i="33"/>
  <c r="O19" i="33" s="1"/>
  <c r="N20" i="33"/>
  <c r="O20" i="33" s="1"/>
  <c r="N21" i="33"/>
  <c r="O21" i="33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/>
  <c r="E28" i="33"/>
  <c r="F28" i="33"/>
  <c r="G28" i="33"/>
  <c r="H28" i="33"/>
  <c r="I28" i="33"/>
  <c r="I59" i="33" s="1"/>
  <c r="J28" i="33"/>
  <c r="K28" i="33"/>
  <c r="L28" i="33"/>
  <c r="M28" i="33"/>
  <c r="D28" i="33"/>
  <c r="E17" i="33"/>
  <c r="F17" i="33"/>
  <c r="G17" i="33"/>
  <c r="H17" i="33"/>
  <c r="I17" i="33"/>
  <c r="J17" i="33"/>
  <c r="K17" i="33"/>
  <c r="K59" i="33" s="1"/>
  <c r="L17" i="33"/>
  <c r="M17" i="33"/>
  <c r="D17" i="33"/>
  <c r="N17" i="33" s="1"/>
  <c r="O17" i="33" s="1"/>
  <c r="E13" i="33"/>
  <c r="F13" i="33"/>
  <c r="F59" i="33" s="1"/>
  <c r="G13" i="33"/>
  <c r="H13" i="33"/>
  <c r="I13" i="33"/>
  <c r="J13" i="33"/>
  <c r="K13" i="33"/>
  <c r="L13" i="33"/>
  <c r="M13" i="33"/>
  <c r="M59" i="33" s="1"/>
  <c r="D13" i="33"/>
  <c r="N13" i="33" s="1"/>
  <c r="O13" i="33" s="1"/>
  <c r="E5" i="33"/>
  <c r="E59" i="33" s="1"/>
  <c r="F5" i="33"/>
  <c r="G5" i="33"/>
  <c r="H5" i="33"/>
  <c r="H59" i="33" s="1"/>
  <c r="I5" i="33"/>
  <c r="J5" i="33"/>
  <c r="K5" i="33"/>
  <c r="L5" i="33"/>
  <c r="M5" i="33"/>
  <c r="D5" i="33"/>
  <c r="D59" i="33" s="1"/>
  <c r="N59" i="33" s="1"/>
  <c r="O59" i="33" s="1"/>
  <c r="E54" i="33"/>
  <c r="F54" i="33"/>
  <c r="G54" i="33"/>
  <c r="G59" i="33" s="1"/>
  <c r="H54" i="33"/>
  <c r="I54" i="33"/>
  <c r="J54" i="33"/>
  <c r="K54" i="33"/>
  <c r="L54" i="33"/>
  <c r="M54" i="33"/>
  <c r="D54" i="33"/>
  <c r="N54" i="33" s="1"/>
  <c r="O54" i="33" s="1"/>
  <c r="N55" i="33"/>
  <c r="O55" i="33"/>
  <c r="N49" i="33"/>
  <c r="O49" i="33" s="1"/>
  <c r="N50" i="33"/>
  <c r="O50" i="33"/>
  <c r="N51" i="33"/>
  <c r="O51" i="33"/>
  <c r="N52" i="33"/>
  <c r="O52" i="33"/>
  <c r="N53" i="33"/>
  <c r="O53" i="33"/>
  <c r="N48" i="33"/>
  <c r="O48" i="33"/>
  <c r="E47" i="33"/>
  <c r="F47" i="33"/>
  <c r="G47" i="33"/>
  <c r="H47" i="33"/>
  <c r="I47" i="33"/>
  <c r="J47" i="33"/>
  <c r="K47" i="33"/>
  <c r="L47" i="33"/>
  <c r="L59" i="33" s="1"/>
  <c r="M47" i="33"/>
  <c r="D47" i="33"/>
  <c r="N47" i="33" s="1"/>
  <c r="O47" i="33" s="1"/>
  <c r="E42" i="33"/>
  <c r="F42" i="33"/>
  <c r="G42" i="33"/>
  <c r="H42" i="33"/>
  <c r="I42" i="33"/>
  <c r="N42" i="33" s="1"/>
  <c r="O42" i="33" s="1"/>
  <c r="J42" i="33"/>
  <c r="J59" i="33"/>
  <c r="K42" i="33"/>
  <c r="L42" i="33"/>
  <c r="M42" i="33"/>
  <c r="D42" i="33"/>
  <c r="N44" i="33"/>
  <c r="O44" i="33"/>
  <c r="N45" i="33"/>
  <c r="O45" i="33"/>
  <c r="N46" i="33"/>
  <c r="O46" i="33"/>
  <c r="N43" i="33"/>
  <c r="O43" i="33"/>
  <c r="N29" i="33"/>
  <c r="O29" i="33"/>
  <c r="N41" i="33"/>
  <c r="O41" i="33" s="1"/>
  <c r="N15" i="33"/>
  <c r="O15" i="33"/>
  <c r="N16" i="33"/>
  <c r="O16" i="33"/>
  <c r="N7" i="33"/>
  <c r="O7" i="33"/>
  <c r="N8" i="33"/>
  <c r="O8" i="33"/>
  <c r="N9" i="33"/>
  <c r="O9" i="33"/>
  <c r="N10" i="33"/>
  <c r="O10" i="33" s="1"/>
  <c r="N11" i="33"/>
  <c r="O11" i="33"/>
  <c r="N12" i="33"/>
  <c r="O12" i="33"/>
  <c r="N6" i="33"/>
  <c r="O6" i="33"/>
  <c r="N14" i="33"/>
  <c r="O14" i="33"/>
  <c r="F64" i="35"/>
  <c r="M64" i="35"/>
  <c r="G59" i="36"/>
  <c r="N41" i="36"/>
  <c r="O41" i="36"/>
  <c r="J59" i="36"/>
  <c r="K59" i="36"/>
  <c r="E59" i="36"/>
  <c r="N13" i="36"/>
  <c r="O13" i="36"/>
  <c r="M59" i="36"/>
  <c r="I59" i="36"/>
  <c r="N27" i="36"/>
  <c r="O27" i="36"/>
  <c r="G61" i="37"/>
  <c r="K61" i="37"/>
  <c r="N49" i="37"/>
  <c r="O49" i="37" s="1"/>
  <c r="N29" i="37"/>
  <c r="O29" i="37" s="1"/>
  <c r="N13" i="37"/>
  <c r="O13" i="37" s="1"/>
  <c r="E61" i="38"/>
  <c r="M61" i="38"/>
  <c r="I61" i="38"/>
  <c r="K57" i="39"/>
  <c r="N5" i="39"/>
  <c r="O5" i="39" s="1"/>
  <c r="G57" i="39"/>
  <c r="N17" i="39"/>
  <c r="O17" i="39"/>
  <c r="N40" i="39"/>
  <c r="O40" i="39"/>
  <c r="N13" i="39"/>
  <c r="O13" i="39" s="1"/>
  <c r="N28" i="33"/>
  <c r="O28" i="33" s="1"/>
  <c r="F61" i="37"/>
  <c r="N44" i="37"/>
  <c r="O44" i="37" s="1"/>
  <c r="N28" i="38"/>
  <c r="O28" i="38"/>
  <c r="N5" i="36"/>
  <c r="O5" i="36"/>
  <c r="N48" i="38"/>
  <c r="O48" i="38"/>
  <c r="D57" i="39"/>
  <c r="N5" i="37"/>
  <c r="O5" i="37" s="1"/>
  <c r="N5" i="33"/>
  <c r="O5" i="33" s="1"/>
  <c r="I60" i="34"/>
  <c r="F59" i="36"/>
  <c r="G60" i="34"/>
  <c r="N43" i="34"/>
  <c r="O43" i="34" s="1"/>
  <c r="N17" i="36"/>
  <c r="O17" i="36" s="1"/>
  <c r="L54" i="40"/>
  <c r="F54" i="40"/>
  <c r="J54" i="40"/>
  <c r="H54" i="40"/>
  <c r="N17" i="40"/>
  <c r="O17" i="40" s="1"/>
  <c r="N5" i="40"/>
  <c r="O5" i="40" s="1"/>
  <c r="I54" i="40"/>
  <c r="M54" i="40"/>
  <c r="N39" i="40"/>
  <c r="O39" i="40" s="1"/>
  <c r="N50" i="40"/>
  <c r="O50" i="40" s="1"/>
  <c r="N43" i="40"/>
  <c r="O43" i="40" s="1"/>
  <c r="E54" i="40"/>
  <c r="N26" i="40"/>
  <c r="O26" i="40"/>
  <c r="D54" i="40"/>
  <c r="E63" i="41"/>
  <c r="N59" i="41"/>
  <c r="O59" i="41"/>
  <c r="M63" i="41"/>
  <c r="K63" i="41"/>
  <c r="J63" i="41"/>
  <c r="N13" i="41"/>
  <c r="O13" i="41" s="1"/>
  <c r="L63" i="41"/>
  <c r="F63" i="41"/>
  <c r="H63" i="41"/>
  <c r="N51" i="41"/>
  <c r="O51" i="41" s="1"/>
  <c r="I63" i="41"/>
  <c r="N17" i="41"/>
  <c r="O17" i="41"/>
  <c r="D63" i="41"/>
  <c r="N5" i="41"/>
  <c r="O5" i="41"/>
  <c r="N61" i="42"/>
  <c r="O61" i="42" s="1"/>
  <c r="L65" i="42"/>
  <c r="J65" i="42"/>
  <c r="M65" i="42"/>
  <c r="K65" i="42"/>
  <c r="N5" i="42"/>
  <c r="O5" i="42"/>
  <c r="N46" i="42"/>
  <c r="O46" i="42"/>
  <c r="N13" i="42"/>
  <c r="O13" i="42" s="1"/>
  <c r="F65" i="42"/>
  <c r="N65" i="42" s="1"/>
  <c r="O65" i="42" s="1"/>
  <c r="G65" i="42"/>
  <c r="H65" i="42"/>
  <c r="E65" i="42"/>
  <c r="N52" i="42"/>
  <c r="O52" i="42" s="1"/>
  <c r="N33" i="42"/>
  <c r="O33" i="42"/>
  <c r="I65" i="42"/>
  <c r="N21" i="42"/>
  <c r="O21" i="42"/>
  <c r="D65" i="42"/>
  <c r="L63" i="43"/>
  <c r="N63" i="43" s="1"/>
  <c r="O63" i="43" s="1"/>
  <c r="F63" i="43"/>
  <c r="N54" i="43"/>
  <c r="O54" i="43" s="1"/>
  <c r="J63" i="43"/>
  <c r="H63" i="43"/>
  <c r="G63" i="43"/>
  <c r="K63" i="43"/>
  <c r="E63" i="43"/>
  <c r="M63" i="43"/>
  <c r="N60" i="43"/>
  <c r="O60" i="43" s="1"/>
  <c r="N48" i="43"/>
  <c r="O48" i="43" s="1"/>
  <c r="N22" i="43"/>
  <c r="O22" i="43" s="1"/>
  <c r="N34" i="43"/>
  <c r="O34" i="43"/>
  <c r="I63" i="43"/>
  <c r="N13" i="43"/>
  <c r="O13" i="43"/>
  <c r="D63" i="43"/>
  <c r="N5" i="43"/>
  <c r="O5" i="43" s="1"/>
  <c r="J65" i="44"/>
  <c r="K65" i="44"/>
  <c r="L65" i="44"/>
  <c r="N61" i="44"/>
  <c r="O61" i="44"/>
  <c r="N23" i="44"/>
  <c r="O23" i="44" s="1"/>
  <c r="F65" i="44"/>
  <c r="G65" i="44"/>
  <c r="H65" i="44"/>
  <c r="N49" i="44"/>
  <c r="O49" i="44"/>
  <c r="N34" i="44"/>
  <c r="O34" i="44" s="1"/>
  <c r="I65" i="44"/>
  <c r="N15" i="44"/>
  <c r="O15" i="44" s="1"/>
  <c r="D65" i="44"/>
  <c r="N5" i="44"/>
  <c r="O5" i="44"/>
  <c r="E65" i="44"/>
  <c r="N15" i="45"/>
  <c r="O15" i="45"/>
  <c r="H67" i="45"/>
  <c r="N49" i="45"/>
  <c r="O49" i="45"/>
  <c r="J67" i="45"/>
  <c r="K67" i="45"/>
  <c r="L67" i="45"/>
  <c r="N5" i="45"/>
  <c r="O5" i="45" s="1"/>
  <c r="N61" i="45"/>
  <c r="O61" i="45" s="1"/>
  <c r="F67" i="45"/>
  <c r="G67" i="45"/>
  <c r="N35" i="45"/>
  <c r="O35" i="45" s="1"/>
  <c r="N23" i="45"/>
  <c r="O23" i="45" s="1"/>
  <c r="I67" i="45"/>
  <c r="D67" i="45"/>
  <c r="O62" i="46"/>
  <c r="P62" i="46"/>
  <c r="O55" i="46"/>
  <c r="P55" i="46"/>
  <c r="O49" i="46"/>
  <c r="P49" i="46" s="1"/>
  <c r="O34" i="46"/>
  <c r="P34" i="46" s="1"/>
  <c r="J67" i="46"/>
  <c r="O21" i="46"/>
  <c r="P21" i="46"/>
  <c r="H67" i="46"/>
  <c r="I67" i="46"/>
  <c r="K67" i="46"/>
  <c r="M67" i="46"/>
  <c r="F67" i="46"/>
  <c r="L67" i="46"/>
  <c r="N67" i="46"/>
  <c r="E67" i="46"/>
  <c r="O67" i="46" s="1"/>
  <c r="P67" i="46" s="1"/>
  <c r="G67" i="46"/>
  <c r="O5" i="46"/>
  <c r="P5" i="46"/>
  <c r="D67" i="46"/>
  <c r="O66" i="47" l="1"/>
  <c r="N60" i="34"/>
  <c r="O60" i="34" s="1"/>
  <c r="N29" i="34"/>
  <c r="O29" i="34" s="1"/>
  <c r="N13" i="34"/>
  <c r="O13" i="34" s="1"/>
  <c r="L61" i="38"/>
  <c r="K54" i="40"/>
  <c r="N54" i="40" s="1"/>
  <c r="O54" i="40" s="1"/>
  <c r="E64" i="35"/>
  <c r="G63" i="41"/>
  <c r="N63" i="41" s="1"/>
  <c r="O63" i="41" s="1"/>
  <c r="N17" i="38"/>
  <c r="O17" i="38" s="1"/>
  <c r="N44" i="35"/>
  <c r="O44" i="35" s="1"/>
  <c r="N5" i="38"/>
  <c r="O5" i="38" s="1"/>
  <c r="F61" i="38"/>
  <c r="N61" i="38" s="1"/>
  <c r="O61" i="38" s="1"/>
  <c r="N55" i="45"/>
  <c r="O55" i="45" s="1"/>
  <c r="D64" i="35"/>
  <c r="N19" i="37"/>
  <c r="O19" i="37" s="1"/>
  <c r="H59" i="36"/>
  <c r="N59" i="36" s="1"/>
  <c r="O59" i="36" s="1"/>
  <c r="M57" i="39"/>
  <c r="M65" i="44"/>
  <c r="N65" i="44" s="1"/>
  <c r="O65" i="44" s="1"/>
  <c r="M61" i="37"/>
  <c r="N61" i="37" s="1"/>
  <c r="O61" i="37" s="1"/>
  <c r="E57" i="39"/>
  <c r="N57" i="39" s="1"/>
  <c r="O57" i="39" s="1"/>
  <c r="N52" i="39"/>
  <c r="O52" i="39" s="1"/>
  <c r="N42" i="38"/>
  <c r="O42" i="38" s="1"/>
  <c r="P66" i="47" l="1"/>
  <c r="N64" i="35"/>
  <c r="O64" i="35" s="1"/>
</calcChain>
</file>

<file path=xl/sharedStrings.xml><?xml version="1.0" encoding="utf-8"?>
<sst xmlns="http://schemas.openxmlformats.org/spreadsheetml/2006/main" count="1263" uniqueCount="187">
  <si>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</si>
  <si>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</si>
  <si>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</si>
  <si>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</si>
  <si>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</si>
  <si>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</si>
  <si>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</si>
  <si>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</si>
  <si>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</si>
  <si>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</si>
  <si>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</si>
  <si>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</si>
  <si>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</si>
  <si>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</si>
  <si>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</si>
  <si>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</si>
  <si>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</si>
  <si>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</si>
  <si>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</si>
  <si>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</si>
  <si>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</si>
  <si>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Federal Grant - Economic Environment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</si>
  <si>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</si>
  <si>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</si>
  <si>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</si>
  <si>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</si>
  <si>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Cardroom Tax</t>
  </si>
  <si>
    <t>State Shared Revenues - Public Safety - Enhanced 911 Fee</t>
  </si>
  <si>
    <t>State Shared Revenues - Other</t>
  </si>
  <si>
    <t>Grants from Other Local Units - Culture / Recreation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</si>
  <si>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</si>
  <si>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</si>
  <si>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</si>
  <si>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</si>
  <si>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</si>
  <si>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</si>
  <si>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</si>
  <si>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</si>
  <si>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</si>
  <si>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</si>
  <si>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</si>
  <si>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</si>
  <si>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</si>
  <si>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</si>
  <si>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</si>
  <si>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Human Services - Animal Control and Shelter Fees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</si>
  <si>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</si>
  <si>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</si>
  <si>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</si>
  <si>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</si>
  <si>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</si>
  <si>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</si>
  <si>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</si>
  <si>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Library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</si>
  <si>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</si>
  <si>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</si>
  <si>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</si>
  <si>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</si>
  <si>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</si>
  <si>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</si>
  <si>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</si>
  <si>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</si>
  <si>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</si>
  <si>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</si>
  <si>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</si>
  <si>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</si>
  <si>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</si>
  <si>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</si>
  <si>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</si>
  <si>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</si>
  <si>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</si>
  <si>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</si>
  <si>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</si>
  <si>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Niceville Revenues Reported by Account Code and Fund Type</t>
  </si>
  <si>
    <t>Local Fiscal Year Ended September 30, 2010</t>
  </si>
  <si>
    <t>Federal Grant - Public Safety</t>
  </si>
  <si>
    <t>State Grant - Culture / Recreation</t>
  </si>
  <si>
    <t>State Shared Revenues - Public Safety - Emergency Management Assistance</t>
  </si>
  <si>
    <t>General Gov't (Not Court-Related) - Internal Service Fund Fees and Charges</t>
  </si>
  <si>
    <t>Culture / Recreation - Special Events</t>
  </si>
  <si>
    <t>Other Miscellaneous Revenues - Settlements</t>
  </si>
  <si>
    <t>Other Miscellaneous Revenues - Slot Machine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</si>
  <si>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</si>
  <si>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</si>
  <si>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</si>
  <si>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General Gov't - Local Gov't Half-Cent Sales Tax</t>
  </si>
  <si>
    <t>Public Safety - Law Enforcement Services</t>
  </si>
  <si>
    <t>Interest and Other Earnings - Dividends</t>
  </si>
  <si>
    <t>Proceeds - Proceeds from Refunding Bonds</t>
  </si>
  <si>
    <t>Proprietary Non-Operating Sources - Capital Contributions from State Government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</si>
  <si>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</si>
  <si>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</si>
  <si>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</si>
  <si>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</si>
  <si>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</si>
  <si>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Franchise Fee - Telecommunications</t>
  </si>
  <si>
    <t>Franchise Fee - Cable Television</t>
  </si>
  <si>
    <t>State Shared Revenues - Public Safety - Firefighter Supplemental Compensation</t>
  </si>
  <si>
    <t>General Gov't (Not Court-Related) - Administrative Service Fees</t>
  </si>
  <si>
    <t>Culture / Recreation - Other Culture / Recreation Charges</t>
  </si>
  <si>
    <t>Fines - Local Ordinance Violations</t>
  </si>
  <si>
    <t>2008 Municipal Population:</t>
  </si>
  <si>
    <t>Local Fiscal Year Ended September 30, 2013</t>
  </si>
  <si>
    <t>Local Business Tax (Chapter 205, F.S.)</t>
  </si>
  <si>
    <t>Federal Grant - Other Federal Grants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</si>
  <si>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</si>
  <si>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</si>
  <si>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</si>
  <si>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</si>
  <si>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</si>
  <si>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</si>
  <si>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</si>
  <si>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Other Transportation Charges</t>
  </si>
  <si>
    <t>Sales - Disposition of Fixed Assets</t>
  </si>
  <si>
    <t>Sales - Sale of Surplus Materials and Scrap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</si>
  <si>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</si>
  <si>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</si>
  <si>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</si>
  <si>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</si>
  <si>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2014</t>
  </si>
  <si>
    <t>Shared Revenue from Other Local Units</t>
  </si>
  <si>
    <t>Proceeds - Debt Proceeds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</si>
  <si>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</si>
  <si>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</si>
  <si>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</si>
  <si>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</si>
  <si>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Physical Environment - Other Physical Environment</t>
  </si>
  <si>
    <t>Federal Grant - Transportation - Other Transportation</t>
  </si>
  <si>
    <t>State Grant - Physical Environment - Sewer / Wastewater</t>
  </si>
  <si>
    <t>State Grant - Economic Environment</t>
  </si>
  <si>
    <t>Public Safety - Other Public Safety Charges and Fees</t>
  </si>
  <si>
    <t>Physical Environment - Water / Sewer Combination Utility</t>
  </si>
  <si>
    <t>Proceeds - Installment Purchases and Capital Lease Proceeds</t>
  </si>
  <si>
    <t>2016 Municipal Population:</t>
  </si>
  <si>
    <t>Local Fiscal Year Ended September 30, 2017</t>
  </si>
  <si>
    <t>Impact Fees - Commercial - Public Safety</t>
  </si>
  <si>
    <t>Impact Fees - Commercial - Physical Environment</t>
  </si>
  <si>
    <t>Physical Environment - Conservation and Resource Management</t>
  </si>
  <si>
    <t>Sale of Contraband Property Seized by Law Enforcement</t>
  </si>
  <si>
    <t>Interest and Other Earnings - Net Increase (Decrease) in Fair Value of Investments</t>
  </si>
  <si>
    <t>2017 Municipal Population:</t>
  </si>
  <si>
    <t>Local Fiscal Year Ended September 30, 2018</t>
  </si>
  <si>
    <t>Impact Fees - Residential - Physical Environment</t>
  </si>
  <si>
    <t>Grants from Other Local Units - Economic Environment</t>
  </si>
  <si>
    <t>Proprietary Non-Operating - Interest</t>
  </si>
  <si>
    <t>2018 Municipal Population:</t>
  </si>
  <si>
    <t>Local Fiscal Year Ended September 30, 2019</t>
  </si>
  <si>
    <t>Discretionary Sales Surtaxes</t>
  </si>
  <si>
    <t>Communications Services Taxes (Chapter 202, F.S.)</t>
  </si>
  <si>
    <t>Proprietary Non-Operating - Other Non-Operating Sources</t>
  </si>
  <si>
    <t>2019 Municipal Population:</t>
  </si>
  <si>
    <t>Local Fiscal Year Ended September 30, 2020</t>
  </si>
  <si>
    <t>Federal Grant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</si>
  <si>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</si>
  <si>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</si>
  <si>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</si>
  <si>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</si>
  <si>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</si>
  <si>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</si>
  <si>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</si>
  <si>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</si>
  <si>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</si>
  <si>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</si>
  <si>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</si>
  <si>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</si>
  <si>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</si>
  <si>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</si>
  <si>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Payments in Lieu of Taxes</t>
  </si>
  <si>
    <t>Public Safety - Fire Protection</t>
  </si>
  <si>
    <t>Other Charges for Services (Not Court-Related)</t>
  </si>
  <si>
    <t>Proprietary Non-Operating Sources - Other Grants and Donations</t>
  </si>
  <si>
    <t>2021 Municipal Population:</t>
  </si>
  <si>
    <t>Local Fiscal Year Ended September 30, 2022</t>
  </si>
  <si>
    <t>Local Communications Services Taxes</t>
  </si>
  <si>
    <t>Impact Fees - Residential - Public Safety</t>
  </si>
  <si>
    <t>Federal Grant - Physical Environment - Sewer / Wastewater</t>
  </si>
  <si>
    <t>State Shared Revenues - General Government - Other General Government</t>
  </si>
  <si>
    <t>2022 Municipal Population:</t>
  </si>
  <si>
    <t>Local Fiscal Year Ended September 30, 2023</t>
  </si>
  <si>
    <t>Other General Taxes</t>
  </si>
  <si>
    <t>Permits - Other</t>
  </si>
  <si>
    <t>Federal Grant - American Rescue Plan Act Funds</t>
  </si>
  <si>
    <t>Other Financial Assistance - Federal Source</t>
  </si>
  <si>
    <t>Other Miscellaneous Revenues - Settlements - Opioid Settlement Trust Fund</t>
  </si>
  <si>
    <t>Proceeds - Leases</t>
  </si>
  <si>
    <t>Proprietary Non-Operating Sources - Interest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</si>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</sst>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SUM(D6:D14)</f>
        <v>8341690</v>
      </c>
      <c r="E5" s="27">
        <f t="shared" si="0"/>
        <v>709969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9051659</v>
      </c>
      <c r="P5" s="33">
        <f t="shared" ref="P5:P36" si="1">(O5/P$75)</f>
        <v>548.8515037593985</v>
      </c>
      <c r="Q5" s="6"/>
    </row>
    <row r="6" spans="1:134">
      <c r="A6" s="12"/>
      <c r="B6" s="25">
        <v>311</v>
      </c>
      <c r="C6" s="20" t="s">
        <v>3</v>
      </c>
      <c r="D6" s="46">
        <v>5066561</v>
      </c>
      <c r="E6" s="46">
        <v>709969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5776530</v>
      </c>
      <c r="P6" s="47">
        <f t="shared" si="1"/>
        <v>350.26255154014069</v>
      </c>
      <c r="Q6" s="9"/>
    </row>
    <row r="7" spans="1:134">
      <c r="A7" s="12"/>
      <c r="B7" s="25">
        <v>312.41000000000003</v>
      </c>
      <c r="C7" s="20" t="s">
        <v>159</v>
      </c>
      <c r="D7" s="46">
        <v>287570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287570</v>
      </c>
      <c r="P7" s="47">
        <f t="shared" si="1"/>
        <v>17.436939121998545</v>
      </c>
      <c r="Q7" s="9"/>
    </row>
    <row r="8" spans="1:134">
      <c r="A8" s="12"/>
      <c r="B8" s="25">
        <v>312.43</v>
      </c>
      <c r="C8" s="20" t="s">
        <v>160</v>
      </c>
      <c r="D8" s="46">
        <v>149795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149795</v>
      </c>
      <c r="P8" s="47">
        <f t="shared" si="1"/>
        <v>9.0828886732961429</v>
      </c>
      <c r="Q8" s="9"/>
    </row>
    <row r="9" spans="1:134">
      <c r="A9" s="12"/>
      <c r="B9" s="25">
        <v>314.10000000000002</v>
      </c>
      <c r="C9" s="20" t="s">
        <v>13</v>
      </c>
      <c r="D9" s="46">
        <v>1629128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1629128</v>
      </c>
      <c r="P9" s="47">
        <f t="shared" si="1"/>
        <v>98.782925054571919</v>
      </c>
      <c r="Q9" s="9"/>
    </row>
    <row r="10" spans="1:134">
      <c r="A10" s="12"/>
      <c r="B10" s="25">
        <v>314.3</v>
      </c>
      <c r="C10" s="20" t="s">
        <v>14</v>
      </c>
      <c r="D10" s="46">
        <v>322316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322316</v>
      </c>
      <c r="P10" s="47">
        <f t="shared" si="1"/>
        <v>19.543778801843317</v>
      </c>
      <c r="Q10" s="9"/>
    </row>
    <row r="11" spans="1:134">
      <c r="A11" s="12"/>
      <c r="B11" s="25">
        <v>314.39999999999998</v>
      </c>
      <c r="C11" s="20" t="s">
        <v>15</v>
      </c>
      <c r="D11" s="46">
        <v>199750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199750</v>
      </c>
      <c r="P11" s="47">
        <f t="shared" si="1"/>
        <v>12.111933058452584</v>
      </c>
      <c r="Q11" s="9"/>
    </row>
    <row r="12" spans="1:134">
      <c r="A12" s="12"/>
      <c r="B12" s="25">
        <v>315.10000000000002</v>
      </c>
      <c r="C12" s="20" t="s">
        <v>161</v>
      </c>
      <c r="D12" s="46">
        <v>567291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567291</v>
      </c>
      <c r="P12" s="47">
        <f t="shared" si="1"/>
        <v>34.397950521464949</v>
      </c>
      <c r="Q12" s="9"/>
    </row>
    <row r="13" spans="1:134">
      <c r="A13" s="12"/>
      <c r="B13" s="25">
        <v>316</v>
      </c>
      <c r="C13" s="20" t="s">
        <v>103</v>
      </c>
      <c r="D13" s="46">
        <v>107142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107142</v>
      </c>
      <c r="P13" s="47">
        <f t="shared" si="1"/>
        <v>6.4966044142614603</v>
      </c>
      <c r="Q13" s="9"/>
    </row>
    <row r="14" spans="1:134">
      <c r="A14" s="12"/>
      <c r="B14" s="25">
        <v>319.89999999999998</v>
      </c>
      <c r="C14" s="20" t="s">
        <v>179</v>
      </c>
      <c r="D14" s="46">
        <v>12137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12137</v>
      </c>
      <c r="P14" s="47">
        <f t="shared" si="1"/>
        <v>0.73593257336890616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SUM(D16:D22)</f>
        <v>2164034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3344378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5508412</v>
      </c>
      <c r="P15" s="45">
        <f t="shared" si="1"/>
        <v>334.0050933786078</v>
      </c>
      <c r="Q15" s="10"/>
    </row>
    <row r="16" spans="1:134">
      <c r="A16" s="12"/>
      <c r="B16" s="25">
        <v>322</v>
      </c>
      <c r="C16" s="20" t="s">
        <v>162</v>
      </c>
      <c r="D16" s="46">
        <v>378315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378315</v>
      </c>
      <c r="P16" s="47">
        <f t="shared" si="1"/>
        <v>22.939303904923598</v>
      </c>
      <c r="Q16" s="9"/>
    </row>
    <row r="17" spans="1:17">
      <c r="A17" s="12"/>
      <c r="B17" s="25">
        <v>322.89999999999998</v>
      </c>
      <c r="C17" s="20" t="s">
        <v>180</v>
      </c>
      <c r="D17" s="46">
        <v>7680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7680</v>
      </c>
      <c r="P17" s="47">
        <f t="shared" si="1"/>
        <v>0.46568032985690033</v>
      </c>
      <c r="Q17" s="9"/>
    </row>
    <row r="18" spans="1:17">
      <c r="A18" s="12"/>
      <c r="B18" s="25">
        <v>323.10000000000002</v>
      </c>
      <c r="C18" s="20" t="s">
        <v>18</v>
      </c>
      <c r="D18" s="46">
        <v>1354883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1354883</v>
      </c>
      <c r="P18" s="47">
        <f t="shared" si="1"/>
        <v>82.153953431967011</v>
      </c>
      <c r="Q18" s="9"/>
    </row>
    <row r="19" spans="1:17">
      <c r="A19" s="12"/>
      <c r="B19" s="25">
        <v>323.39999999999998</v>
      </c>
      <c r="C19" s="20" t="s">
        <v>19</v>
      </c>
      <c r="D19" s="46">
        <v>182745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182745</v>
      </c>
      <c r="P19" s="47">
        <f t="shared" si="1"/>
        <v>11.080827067669173</v>
      </c>
      <c r="Q19" s="9"/>
    </row>
    <row r="20" spans="1:17">
      <c r="A20" s="12"/>
      <c r="B20" s="25">
        <v>323.5</v>
      </c>
      <c r="C20" s="20" t="s">
        <v>96</v>
      </c>
      <c r="D20" s="46">
        <v>157497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157497</v>
      </c>
      <c r="P20" s="47">
        <f t="shared" si="1"/>
        <v>9.5499029832646123</v>
      </c>
      <c r="Q20" s="9"/>
    </row>
    <row r="21" spans="1:17">
      <c r="A21" s="12"/>
      <c r="B21" s="25">
        <v>324.11</v>
      </c>
      <c r="C21" s="20" t="s">
        <v>174</v>
      </c>
      <c r="D21" s="46">
        <v>82914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82914</v>
      </c>
      <c r="P21" s="47">
        <f t="shared" si="1"/>
        <v>5.0275284986660198</v>
      </c>
      <c r="Q21" s="9"/>
    </row>
    <row r="22" spans="1:17">
      <c r="A22" s="12"/>
      <c r="B22" s="25">
        <v>324.20999999999998</v>
      </c>
      <c r="C22" s="20" t="s">
        <v>142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3344378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3344378</v>
      </c>
      <c r="P22" s="47">
        <f t="shared" si="1"/>
        <v>202.78789716226049</v>
      </c>
      <c r="Q22" s="9"/>
    </row>
    <row r="23" spans="1:17" ht="15.75">
      <c r="A23" s="29" t="s">
        <v>163</v>
      </c>
      <c r="B23" s="30"/>
      <c r="C23" s="31"/>
      <c r="D23" s="32">
        <f t="shared" ref="D23:N23" si="5">SUM(D24:D34)</f>
        <v>3692098</v>
      </c>
      <c r="E23" s="32">
        <f t="shared" si="5"/>
        <v>1935996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839747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6467841</v>
      </c>
      <c r="P23" s="45">
        <f t="shared" si="1"/>
        <v>392.18051176327918</v>
      </c>
      <c r="Q23" s="10"/>
    </row>
    <row r="24" spans="1:17">
      <c r="A24" s="12"/>
      <c r="B24" s="25">
        <v>331.5</v>
      </c>
      <c r="C24" s="20" t="s">
        <v>21</v>
      </c>
      <c r="D24" s="46">
        <v>25588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25588</v>
      </c>
      <c r="P24" s="47">
        <f t="shared" si="1"/>
        <v>1.5515401406742664</v>
      </c>
      <c r="Q24" s="9"/>
    </row>
    <row r="25" spans="1:17">
      <c r="A25" s="12"/>
      <c r="B25" s="25">
        <v>331.51</v>
      </c>
      <c r="C25" s="20" t="s">
        <v>181</v>
      </c>
      <c r="D25" s="46">
        <v>462875</v>
      </c>
      <c r="E25" s="46">
        <v>0</v>
      </c>
      <c r="F25" s="46">
        <v>0</v>
      </c>
      <c r="G25" s="46">
        <v>0</v>
      </c>
      <c r="H25" s="46">
        <v>0</v>
      </c>
      <c r="I25" s="46">
        <v>839747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1302622</v>
      </c>
      <c r="P25" s="47">
        <f t="shared" si="1"/>
        <v>78.985083676934266</v>
      </c>
      <c r="Q25" s="9"/>
    </row>
    <row r="26" spans="1:17">
      <c r="A26" s="12"/>
      <c r="B26" s="25">
        <v>332</v>
      </c>
      <c r="C26" s="20" t="s">
        <v>182</v>
      </c>
      <c r="D26" s="46">
        <v>85124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85124</v>
      </c>
      <c r="P26" s="47">
        <f t="shared" si="1"/>
        <v>5.1615328644191125</v>
      </c>
      <c r="Q26" s="9"/>
    </row>
    <row r="27" spans="1:17">
      <c r="A27" s="12"/>
      <c r="B27" s="25">
        <v>335.125</v>
      </c>
      <c r="C27" s="20" t="s">
        <v>165</v>
      </c>
      <c r="D27" s="46">
        <v>914021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914021</v>
      </c>
      <c r="P27" s="47">
        <f t="shared" si="1"/>
        <v>55.422083434392434</v>
      </c>
      <c r="Q27" s="9"/>
    </row>
    <row r="28" spans="1:17">
      <c r="A28" s="12"/>
      <c r="B28" s="25">
        <v>335.14</v>
      </c>
      <c r="C28" s="20" t="s">
        <v>106</v>
      </c>
      <c r="D28" s="46">
        <v>1520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1520</v>
      </c>
      <c r="P28" s="47">
        <f t="shared" si="1"/>
        <v>9.2165898617511524E-2</v>
      </c>
      <c r="Q28" s="9"/>
    </row>
    <row r="29" spans="1:17">
      <c r="A29" s="12"/>
      <c r="B29" s="25">
        <v>335.15</v>
      </c>
      <c r="C29" s="20" t="s">
        <v>107</v>
      </c>
      <c r="D29" s="46">
        <v>16069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16069</v>
      </c>
      <c r="P29" s="47">
        <f t="shared" si="1"/>
        <v>0.97435120058210045</v>
      </c>
      <c r="Q29" s="9"/>
    </row>
    <row r="30" spans="1:17">
      <c r="A30" s="12"/>
      <c r="B30" s="25">
        <v>335.18</v>
      </c>
      <c r="C30" s="20" t="s">
        <v>166</v>
      </c>
      <c r="D30" s="46">
        <v>1982493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1982493</v>
      </c>
      <c r="P30" s="47">
        <f t="shared" si="1"/>
        <v>120.20937424205675</v>
      </c>
      <c r="Q30" s="9"/>
    </row>
    <row r="31" spans="1:17">
      <c r="A31" s="12"/>
      <c r="B31" s="25">
        <v>335.19</v>
      </c>
      <c r="C31" s="20" t="s">
        <v>176</v>
      </c>
      <c r="D31" s="46">
        <v>0</v>
      </c>
      <c r="E31" s="46">
        <v>1935996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1935996</v>
      </c>
      <c r="P31" s="47">
        <f t="shared" si="1"/>
        <v>117.39000727625515</v>
      </c>
      <c r="Q31" s="9"/>
    </row>
    <row r="32" spans="1:17">
      <c r="A32" s="12"/>
      <c r="B32" s="25">
        <v>335.21</v>
      </c>
      <c r="C32" s="20" t="s">
        <v>97</v>
      </c>
      <c r="D32" s="46">
        <v>3850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3850</v>
      </c>
      <c r="P32" s="47">
        <f t="shared" si="1"/>
        <v>0.23344651952461801</v>
      </c>
      <c r="Q32" s="9"/>
    </row>
    <row r="33" spans="1:17">
      <c r="A33" s="12"/>
      <c r="B33" s="25">
        <v>337.7</v>
      </c>
      <c r="C33" s="20" t="s">
        <v>29</v>
      </c>
      <c r="D33" s="46">
        <v>162281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162281</v>
      </c>
      <c r="P33" s="47">
        <f t="shared" si="1"/>
        <v>9.8399830220713067</v>
      </c>
      <c r="Q33" s="9"/>
    </row>
    <row r="34" spans="1:17">
      <c r="A34" s="12"/>
      <c r="B34" s="25">
        <v>339</v>
      </c>
      <c r="C34" s="20" t="s">
        <v>30</v>
      </c>
      <c r="D34" s="46">
        <v>38277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38277</v>
      </c>
      <c r="P34" s="47">
        <f t="shared" si="1"/>
        <v>2.3209434877516371</v>
      </c>
      <c r="Q34" s="9"/>
    </row>
    <row r="35" spans="1:17" ht="15.75">
      <c r="A35" s="29" t="s">
        <v>35</v>
      </c>
      <c r="B35" s="30"/>
      <c r="C35" s="31"/>
      <c r="D35" s="32">
        <f t="shared" ref="D35:N35" si="8">SUM(D36:D49)</f>
        <v>837430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13564594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1674288</v>
      </c>
      <c r="O35" s="32">
        <f>SUM(D35:N35)</f>
        <v>16076312</v>
      </c>
      <c r="P35" s="45">
        <f t="shared" si="1"/>
        <v>974.79456706281837</v>
      </c>
      <c r="Q35" s="10"/>
    </row>
    <row r="36" spans="1:17">
      <c r="A36" s="12"/>
      <c r="B36" s="25">
        <v>341.2</v>
      </c>
      <c r="C36" s="20" t="s">
        <v>109</v>
      </c>
      <c r="D36" s="46">
        <v>258075</v>
      </c>
      <c r="E36" s="46">
        <v>0</v>
      </c>
      <c r="F36" s="46">
        <v>0</v>
      </c>
      <c r="G36" s="46">
        <v>0</v>
      </c>
      <c r="H36" s="46">
        <v>0</v>
      </c>
      <c r="I36" s="46">
        <v>58593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8" si="9">SUM(D36:N36)</f>
        <v>316668</v>
      </c>
      <c r="P36" s="47">
        <f t="shared" si="1"/>
        <v>19.201309725927722</v>
      </c>
      <c r="Q36" s="9"/>
    </row>
    <row r="37" spans="1:17">
      <c r="A37" s="12"/>
      <c r="B37" s="25">
        <v>341.9</v>
      </c>
      <c r="C37" s="20" t="s">
        <v>111</v>
      </c>
      <c r="D37" s="46">
        <v>2025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2025</v>
      </c>
      <c r="P37" s="47">
        <f t="shared" ref="P37:P68" si="10">(O37/P$75)</f>
        <v>0.12278680572398738</v>
      </c>
      <c r="Q37" s="9"/>
    </row>
    <row r="38" spans="1:17">
      <c r="A38" s="12"/>
      <c r="B38" s="25">
        <v>342.1</v>
      </c>
      <c r="C38" s="20" t="s">
        <v>86</v>
      </c>
      <c r="D38" s="46">
        <v>22295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22295</v>
      </c>
      <c r="P38" s="47">
        <f t="shared" si="10"/>
        <v>1.351867572156197</v>
      </c>
      <c r="Q38" s="9"/>
    </row>
    <row r="39" spans="1:17">
      <c r="A39" s="12"/>
      <c r="B39" s="25">
        <v>343.3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4633524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4633524</v>
      </c>
      <c r="P39" s="47">
        <f t="shared" si="10"/>
        <v>280.95585738539899</v>
      </c>
      <c r="Q39" s="9"/>
    </row>
    <row r="40" spans="1:17">
      <c r="A40" s="12"/>
      <c r="B40" s="25">
        <v>343.4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3957237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3957237</v>
      </c>
      <c r="P40" s="47">
        <f t="shared" si="10"/>
        <v>239.94888430754304</v>
      </c>
      <c r="Q40" s="9"/>
    </row>
    <row r="41" spans="1:17">
      <c r="A41" s="12"/>
      <c r="B41" s="25">
        <v>343.5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4395471</v>
      </c>
      <c r="J41" s="46">
        <v>0</v>
      </c>
      <c r="K41" s="46">
        <v>0</v>
      </c>
      <c r="L41" s="46">
        <v>0</v>
      </c>
      <c r="M41" s="46">
        <v>0</v>
      </c>
      <c r="N41" s="46">
        <v>1674288</v>
      </c>
      <c r="O41" s="46">
        <f t="shared" si="9"/>
        <v>6069759</v>
      </c>
      <c r="P41" s="47">
        <f t="shared" si="10"/>
        <v>368.04262672811058</v>
      </c>
      <c r="Q41" s="9"/>
    </row>
    <row r="42" spans="1:17">
      <c r="A42" s="12"/>
      <c r="B42" s="25">
        <v>343.7</v>
      </c>
      <c r="C42" s="20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519769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519769</v>
      </c>
      <c r="P42" s="47">
        <f t="shared" si="10"/>
        <v>31.516432209556147</v>
      </c>
      <c r="Q42" s="9"/>
    </row>
    <row r="43" spans="1:17">
      <c r="A43" s="12"/>
      <c r="B43" s="25">
        <v>344.9</v>
      </c>
      <c r="C43" s="20" t="s">
        <v>112</v>
      </c>
      <c r="D43" s="46">
        <v>96901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96901</v>
      </c>
      <c r="P43" s="47">
        <f t="shared" si="10"/>
        <v>5.8756366723259763</v>
      </c>
      <c r="Q43" s="9"/>
    </row>
    <row r="44" spans="1:17">
      <c r="A44" s="12"/>
      <c r="B44" s="25">
        <v>346.4</v>
      </c>
      <c r="C44" s="20" t="s">
        <v>45</v>
      </c>
      <c r="D44" s="46">
        <v>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</v>
      </c>
      <c r="P44" s="47">
        <f t="shared" si="10"/>
        <v>2.4254183846713557E-4</v>
      </c>
      <c r="Q44" s="9"/>
    </row>
    <row r="45" spans="1:17">
      <c r="A45" s="12"/>
      <c r="B45" s="25">
        <v>347.1</v>
      </c>
      <c r="C45" s="20" t="s">
        <v>46</v>
      </c>
      <c r="D45" s="46">
        <v>2291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2291</v>
      </c>
      <c r="P45" s="47">
        <f t="shared" si="10"/>
        <v>0.1389158379820519</v>
      </c>
      <c r="Q45" s="9"/>
    </row>
    <row r="46" spans="1:17">
      <c r="A46" s="12"/>
      <c r="B46" s="25">
        <v>347.2</v>
      </c>
      <c r="C46" s="20" t="s">
        <v>47</v>
      </c>
      <c r="D46" s="46">
        <v>75099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75099</v>
      </c>
      <c r="P46" s="47">
        <f t="shared" si="10"/>
        <v>4.5536623817608541</v>
      </c>
      <c r="Q46" s="9"/>
    </row>
    <row r="47" spans="1:17">
      <c r="A47" s="12"/>
      <c r="B47" s="25">
        <v>347.4</v>
      </c>
      <c r="C47" s="20" t="s">
        <v>79</v>
      </c>
      <c r="D47" s="46">
        <v>440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440</v>
      </c>
      <c r="P47" s="47">
        <f t="shared" si="10"/>
        <v>2.6679602231384915E-2</v>
      </c>
      <c r="Q47" s="9"/>
    </row>
    <row r="48" spans="1:17">
      <c r="A48" s="12"/>
      <c r="B48" s="25">
        <v>347.5</v>
      </c>
      <c r="C48" s="20" t="s">
        <v>48</v>
      </c>
      <c r="D48" s="46">
        <v>64118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64118</v>
      </c>
      <c r="P48" s="47">
        <f t="shared" si="10"/>
        <v>3.8878243997089497</v>
      </c>
      <c r="Q48" s="9"/>
    </row>
    <row r="49" spans="1:17">
      <c r="A49" s="12"/>
      <c r="B49" s="25">
        <v>349</v>
      </c>
      <c r="C49" s="20" t="s">
        <v>169</v>
      </c>
      <c r="D49" s="46">
        <v>316182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316182</v>
      </c>
      <c r="P49" s="47">
        <f t="shared" si="10"/>
        <v>19.171840892553966</v>
      </c>
      <c r="Q49" s="9"/>
    </row>
    <row r="50" spans="1:17" ht="15.75">
      <c r="A50" s="29" t="s">
        <v>36</v>
      </c>
      <c r="B50" s="30"/>
      <c r="C50" s="31"/>
      <c r="D50" s="32">
        <f t="shared" ref="D50:N50" si="11">SUM(D51:D55)</f>
        <v>38717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38717</v>
      </c>
      <c r="P50" s="45">
        <f t="shared" si="10"/>
        <v>2.3476230899830219</v>
      </c>
      <c r="Q50" s="10"/>
    </row>
    <row r="51" spans="1:17">
      <c r="A51" s="13"/>
      <c r="B51" s="39">
        <v>351.1</v>
      </c>
      <c r="C51" s="21" t="s">
        <v>51</v>
      </c>
      <c r="D51" s="46">
        <v>35070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35070</v>
      </c>
      <c r="P51" s="47">
        <f t="shared" si="10"/>
        <v>2.1264855687606112</v>
      </c>
      <c r="Q51" s="9"/>
    </row>
    <row r="52" spans="1:17">
      <c r="A52" s="13"/>
      <c r="B52" s="39">
        <v>351.2</v>
      </c>
      <c r="C52" s="21" t="s">
        <v>52</v>
      </c>
      <c r="D52" s="46">
        <v>1326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5" si="12">SUM(D52:N52)</f>
        <v>1326</v>
      </c>
      <c r="P52" s="47">
        <f t="shared" si="10"/>
        <v>8.040261945185545E-2</v>
      </c>
      <c r="Q52" s="9"/>
    </row>
    <row r="53" spans="1:17">
      <c r="A53" s="13"/>
      <c r="B53" s="39">
        <v>352</v>
      </c>
      <c r="C53" s="21" t="s">
        <v>53</v>
      </c>
      <c r="D53" s="46">
        <v>1425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1425</v>
      </c>
      <c r="P53" s="47">
        <f t="shared" si="10"/>
        <v>8.6405529953917051E-2</v>
      </c>
      <c r="Q53" s="9"/>
    </row>
    <row r="54" spans="1:17">
      <c r="A54" s="13"/>
      <c r="B54" s="39">
        <v>354</v>
      </c>
      <c r="C54" s="21" t="s">
        <v>100</v>
      </c>
      <c r="D54" s="46">
        <v>279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279</v>
      </c>
      <c r="P54" s="47">
        <f t="shared" si="10"/>
        <v>1.6917293233082706E-2</v>
      </c>
      <c r="Q54" s="9"/>
    </row>
    <row r="55" spans="1:17">
      <c r="A55" s="13"/>
      <c r="B55" s="39">
        <v>359</v>
      </c>
      <c r="C55" s="21" t="s">
        <v>54</v>
      </c>
      <c r="D55" s="46">
        <v>617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617</v>
      </c>
      <c r="P55" s="47">
        <f t="shared" si="10"/>
        <v>3.7412078583555664E-2</v>
      </c>
      <c r="Q55" s="9"/>
    </row>
    <row r="56" spans="1:17" ht="15.75">
      <c r="A56" s="29" t="s">
        <v>4</v>
      </c>
      <c r="B56" s="30"/>
      <c r="C56" s="31"/>
      <c r="D56" s="32">
        <f t="shared" ref="D56:N56" si="13">SUM(D57:D66)</f>
        <v>507385</v>
      </c>
      <c r="E56" s="32">
        <f t="shared" si="13"/>
        <v>100849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876567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3"/>
        <v>52767</v>
      </c>
      <c r="O56" s="32">
        <f>SUM(D56:N56)</f>
        <v>1537568</v>
      </c>
      <c r="P56" s="45">
        <f t="shared" si="10"/>
        <v>93.231142372059182</v>
      </c>
      <c r="Q56" s="10"/>
    </row>
    <row r="57" spans="1:17">
      <c r="A57" s="12"/>
      <c r="B57" s="25">
        <v>361.1</v>
      </c>
      <c r="C57" s="20" t="s">
        <v>55</v>
      </c>
      <c r="D57" s="46">
        <v>131680</v>
      </c>
      <c r="E57" s="46">
        <v>100849</v>
      </c>
      <c r="F57" s="46">
        <v>0</v>
      </c>
      <c r="G57" s="46">
        <v>0</v>
      </c>
      <c r="H57" s="46">
        <v>0</v>
      </c>
      <c r="I57" s="46">
        <v>456340</v>
      </c>
      <c r="J57" s="46">
        <v>0</v>
      </c>
      <c r="K57" s="46">
        <v>0</v>
      </c>
      <c r="L57" s="46">
        <v>0</v>
      </c>
      <c r="M57" s="46">
        <v>0</v>
      </c>
      <c r="N57" s="46">
        <v>43547</v>
      </c>
      <c r="O57" s="46">
        <f>SUM(D57:N57)</f>
        <v>732416</v>
      </c>
      <c r="P57" s="47">
        <f t="shared" si="10"/>
        <v>44.410380790686396</v>
      </c>
      <c r="Q57" s="9"/>
    </row>
    <row r="58" spans="1:17">
      <c r="A58" s="12"/>
      <c r="B58" s="25">
        <v>361.2</v>
      </c>
      <c r="C58" s="20" t="s">
        <v>87</v>
      </c>
      <c r="D58" s="46">
        <v>753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72" si="14">SUM(D58:N58)</f>
        <v>753</v>
      </c>
      <c r="P58" s="47">
        <f t="shared" si="10"/>
        <v>4.5658501091438271E-2</v>
      </c>
      <c r="Q58" s="9"/>
    </row>
    <row r="59" spans="1:17">
      <c r="A59" s="12"/>
      <c r="B59" s="25">
        <v>361.3</v>
      </c>
      <c r="C59" s="20" t="s">
        <v>139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-16014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-16014</v>
      </c>
      <c r="P59" s="47">
        <f t="shared" si="10"/>
        <v>-0.97101625030317729</v>
      </c>
      <c r="Q59" s="9"/>
    </row>
    <row r="60" spans="1:17">
      <c r="A60" s="12"/>
      <c r="B60" s="25">
        <v>362</v>
      </c>
      <c r="C60" s="20" t="s">
        <v>56</v>
      </c>
      <c r="D60" s="46">
        <v>52525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9220</v>
      </c>
      <c r="O60" s="46">
        <f t="shared" si="14"/>
        <v>61745</v>
      </c>
      <c r="P60" s="47">
        <f t="shared" si="10"/>
        <v>3.7439364540383218</v>
      </c>
      <c r="Q60" s="9"/>
    </row>
    <row r="61" spans="1:17">
      <c r="A61" s="12"/>
      <c r="B61" s="25">
        <v>364</v>
      </c>
      <c r="C61" s="20" t="s">
        <v>113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-17910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-17910</v>
      </c>
      <c r="P61" s="47">
        <f t="shared" si="10"/>
        <v>-1.0859810817365996</v>
      </c>
      <c r="Q61" s="9"/>
    </row>
    <row r="62" spans="1:17">
      <c r="A62" s="12"/>
      <c r="B62" s="25">
        <v>365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148495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148495</v>
      </c>
      <c r="P62" s="47">
        <f t="shared" si="10"/>
        <v>9.0040625757943253</v>
      </c>
      <c r="Q62" s="9"/>
    </row>
    <row r="63" spans="1:17">
      <c r="A63" s="12"/>
      <c r="B63" s="25">
        <v>366</v>
      </c>
      <c r="C63" s="20" t="s">
        <v>59</v>
      </c>
      <c r="D63" s="46">
        <v>191076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191076</v>
      </c>
      <c r="P63" s="47">
        <f t="shared" si="10"/>
        <v>11.5859810817366</v>
      </c>
      <c r="Q63" s="9"/>
    </row>
    <row r="64" spans="1:17">
      <c r="A64" s="12"/>
      <c r="B64" s="25">
        <v>369.3</v>
      </c>
      <c r="C64" s="20" t="s">
        <v>80</v>
      </c>
      <c r="D64" s="46">
        <v>81613</v>
      </c>
      <c r="E64" s="46">
        <v>0</v>
      </c>
      <c r="F64" s="46">
        <v>0</v>
      </c>
      <c r="G64" s="46">
        <v>0</v>
      </c>
      <c r="H64" s="46">
        <v>0</v>
      </c>
      <c r="I64" s="46">
        <v>71778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153391</v>
      </c>
      <c r="P64" s="47">
        <f t="shared" si="10"/>
        <v>9.3009337860780992</v>
      </c>
      <c r="Q64" s="9"/>
    </row>
    <row r="65" spans="1:120">
      <c r="A65" s="12"/>
      <c r="B65" s="25">
        <v>369.35</v>
      </c>
      <c r="C65" s="20" t="s">
        <v>183</v>
      </c>
      <c r="D65" s="46">
        <v>4641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4641</v>
      </c>
      <c r="P65" s="47">
        <f t="shared" si="10"/>
        <v>0.28140916808149408</v>
      </c>
      <c r="Q65" s="9"/>
    </row>
    <row r="66" spans="1:120">
      <c r="A66" s="12"/>
      <c r="B66" s="25">
        <v>369.9</v>
      </c>
      <c r="C66" s="20" t="s">
        <v>60</v>
      </c>
      <c r="D66" s="46">
        <v>45097</v>
      </c>
      <c r="E66" s="46">
        <v>0</v>
      </c>
      <c r="F66" s="46">
        <v>0</v>
      </c>
      <c r="G66" s="46">
        <v>0</v>
      </c>
      <c r="H66" s="46">
        <v>0</v>
      </c>
      <c r="I66" s="46">
        <v>233878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278975</v>
      </c>
      <c r="P66" s="47">
        <f t="shared" si="10"/>
        <v>16.915777346592286</v>
      </c>
      <c r="Q66" s="9"/>
    </row>
    <row r="67" spans="1:120" ht="15.75">
      <c r="A67" s="29" t="s">
        <v>37</v>
      </c>
      <c r="B67" s="30"/>
      <c r="C67" s="31"/>
      <c r="D67" s="32">
        <f t="shared" ref="D67:N67" si="15">SUM(D68:D72)</f>
        <v>2725909</v>
      </c>
      <c r="E67" s="32">
        <f t="shared" si="15"/>
        <v>0</v>
      </c>
      <c r="F67" s="32">
        <f t="shared" si="15"/>
        <v>0</v>
      </c>
      <c r="G67" s="32">
        <f t="shared" si="15"/>
        <v>0</v>
      </c>
      <c r="H67" s="32">
        <f t="shared" si="15"/>
        <v>0</v>
      </c>
      <c r="I67" s="32">
        <f t="shared" si="15"/>
        <v>1007317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3733226</v>
      </c>
      <c r="P67" s="45">
        <f t="shared" si="10"/>
        <v>226.36587436332766</v>
      </c>
      <c r="Q67" s="9"/>
    </row>
    <row r="68" spans="1:120">
      <c r="A68" s="12"/>
      <c r="B68" s="25">
        <v>381</v>
      </c>
      <c r="C68" s="20" t="s">
        <v>61</v>
      </c>
      <c r="D68" s="46">
        <v>2500000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2500000</v>
      </c>
      <c r="P68" s="47">
        <f t="shared" si="10"/>
        <v>151.58864904195974</v>
      </c>
      <c r="Q68" s="9"/>
    </row>
    <row r="69" spans="1:120">
      <c r="A69" s="12"/>
      <c r="B69" s="25">
        <v>383.2</v>
      </c>
      <c r="C69" s="20" t="s">
        <v>184</v>
      </c>
      <c r="D69" s="46">
        <v>225909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225909</v>
      </c>
      <c r="P69" s="47">
        <f t="shared" ref="P69:P100" si="16">(O69/P$75)</f>
        <v>13.698096046568033</v>
      </c>
      <c r="Q69" s="9"/>
    </row>
    <row r="70" spans="1:120">
      <c r="A70" s="12"/>
      <c r="B70" s="25">
        <v>389.1</v>
      </c>
      <c r="C70" s="20" t="s">
        <v>185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-430031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-430031</v>
      </c>
      <c r="P70" s="47">
        <f t="shared" si="16"/>
        <v>-26.075127334465193</v>
      </c>
      <c r="Q70" s="9"/>
    </row>
    <row r="71" spans="1:120">
      <c r="A71" s="12"/>
      <c r="B71" s="25">
        <v>389.7</v>
      </c>
      <c r="C71" s="20" t="s">
        <v>62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74878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74878</v>
      </c>
      <c r="P71" s="47">
        <f t="shared" si="16"/>
        <v>4.5402619451855442</v>
      </c>
      <c r="Q71" s="9"/>
    </row>
    <row r="72" spans="1:120" ht="15.75" thickBot="1">
      <c r="A72" s="12"/>
      <c r="B72" s="25">
        <v>389.8</v>
      </c>
      <c r="C72" s="20" t="s">
        <v>63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1362470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1362470</v>
      </c>
      <c r="P72" s="47">
        <f t="shared" si="16"/>
        <v>82.613994664079556</v>
      </c>
      <c r="Q72" s="9"/>
    </row>
    <row r="73" spans="1:120" ht="16.5" thickBot="1">
      <c r="A73" s="14" t="s">
        <v>49</v>
      </c>
      <c r="B73" s="23"/>
      <c r="C73" s="22"/>
      <c r="D73" s="15">
        <f t="shared" ref="D73:N73" si="17">SUM(D5,D15,D23,D35,D50,D56,D67)</f>
        <v>18307263</v>
      </c>
      <c r="E73" s="15">
        <f t="shared" si="17"/>
        <v>2746814</v>
      </c>
      <c r="F73" s="15">
        <f t="shared" si="17"/>
        <v>0</v>
      </c>
      <c r="G73" s="15">
        <f t="shared" si="17"/>
        <v>0</v>
      </c>
      <c r="H73" s="15">
        <f t="shared" si="17"/>
        <v>0</v>
      </c>
      <c r="I73" s="15">
        <f t="shared" si="17"/>
        <v>19632603</v>
      </c>
      <c r="J73" s="15">
        <f t="shared" si="17"/>
        <v>0</v>
      </c>
      <c r="K73" s="15">
        <f t="shared" si="17"/>
        <v>0</v>
      </c>
      <c r="L73" s="15">
        <f t="shared" si="17"/>
        <v>0</v>
      </c>
      <c r="M73" s="15">
        <f t="shared" si="17"/>
        <v>0</v>
      </c>
      <c r="N73" s="15">
        <f t="shared" si="17"/>
        <v>1727055</v>
      </c>
      <c r="O73" s="15">
        <f>SUM(D73:N73)</f>
        <v>42413735</v>
      </c>
      <c r="P73" s="38">
        <f t="shared" si="16"/>
        <v>2571.7763157894738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8" t="s">
        <v>186</v>
      </c>
      <c r="N75" s="48"/>
      <c r="O75" s="48"/>
      <c r="P75" s="43">
        <v>16492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83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4801916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4801916</v>
      </c>
      <c r="O5" s="33">
        <f t="shared" ref="O5:O36" si="1">(N5/O$59)</f>
        <v>351.06857727737975</v>
      </c>
      <c r="P5" s="6"/>
    </row>
    <row r="6" spans="1:133">
      <c r="A6" s="12"/>
      <c r="B6" s="25">
        <v>311</v>
      </c>
      <c r="C6" s="20" t="s">
        <v>3</v>
      </c>
      <c r="D6" s="46">
        <v>2911635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2911635</v>
      </c>
      <c r="O6" s="47">
        <f t="shared" si="1"/>
        <v>212.86993712531071</v>
      </c>
      <c r="P6" s="9"/>
    </row>
    <row r="7" spans="1:133">
      <c r="A7" s="12"/>
      <c r="B7" s="25">
        <v>312.41000000000003</v>
      </c>
      <c r="C7" s="20" t="s">
        <v>12</v>
      </c>
      <c r="D7" s="46">
        <v>251965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251965</v>
      </c>
      <c r="O7" s="47">
        <f t="shared" si="1"/>
        <v>18.421187308085976</v>
      </c>
      <c r="P7" s="9"/>
    </row>
    <row r="8" spans="1:133">
      <c r="A8" s="12"/>
      <c r="B8" s="25">
        <v>312.42</v>
      </c>
      <c r="C8" s="20" t="s">
        <v>11</v>
      </c>
      <c r="D8" s="46">
        <v>98344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98344</v>
      </c>
      <c r="O8" s="47">
        <f t="shared" si="1"/>
        <v>7.1899400497148704</v>
      </c>
      <c r="P8" s="9"/>
    </row>
    <row r="9" spans="1:133">
      <c r="A9" s="12"/>
      <c r="B9" s="25">
        <v>314.10000000000002</v>
      </c>
      <c r="C9" s="20" t="s">
        <v>13</v>
      </c>
      <c r="D9" s="46">
        <v>1086727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1086727</v>
      </c>
      <c r="O9" s="47">
        <f t="shared" si="1"/>
        <v>79.45072379002778</v>
      </c>
      <c r="P9" s="9"/>
    </row>
    <row r="10" spans="1:133">
      <c r="A10" s="12"/>
      <c r="B10" s="25">
        <v>314.3</v>
      </c>
      <c r="C10" s="20" t="s">
        <v>14</v>
      </c>
      <c r="D10" s="46">
        <v>236795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236795</v>
      </c>
      <c r="O10" s="47">
        <f t="shared" si="1"/>
        <v>17.312107033191989</v>
      </c>
      <c r="P10" s="9"/>
    </row>
    <row r="11" spans="1:133">
      <c r="A11" s="12"/>
      <c r="B11" s="25">
        <v>314.39999999999998</v>
      </c>
      <c r="C11" s="20" t="s">
        <v>15</v>
      </c>
      <c r="D11" s="46">
        <v>132273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132273</v>
      </c>
      <c r="O11" s="47">
        <f t="shared" si="1"/>
        <v>9.6704927620997214</v>
      </c>
      <c r="P11" s="9"/>
    </row>
    <row r="12" spans="1:133">
      <c r="A12" s="12"/>
      <c r="B12" s="25">
        <v>316</v>
      </c>
      <c r="C12" s="20" t="s">
        <v>103</v>
      </c>
      <c r="D12" s="46">
        <v>84177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84177</v>
      </c>
      <c r="O12" s="47">
        <f t="shared" si="1"/>
        <v>6.1541892089486767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1348139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1348139</v>
      </c>
      <c r="O13" s="45">
        <f t="shared" si="1"/>
        <v>98.562582248866789</v>
      </c>
      <c r="P13" s="10"/>
    </row>
    <row r="14" spans="1:133">
      <c r="A14" s="12"/>
      <c r="B14" s="25">
        <v>322</v>
      </c>
      <c r="C14" s="20" t="s">
        <v>0</v>
      </c>
      <c r="D14" s="46">
        <v>157522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157522</v>
      </c>
      <c r="O14" s="47">
        <f t="shared" si="1"/>
        <v>11.516449773358678</v>
      </c>
      <c r="P14" s="9"/>
    </row>
    <row r="15" spans="1:133">
      <c r="A15" s="12"/>
      <c r="B15" s="25">
        <v>323.10000000000002</v>
      </c>
      <c r="C15" s="20" t="s">
        <v>18</v>
      </c>
      <c r="D15" s="46">
        <v>1051268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1051268</v>
      </c>
      <c r="O15" s="47">
        <f t="shared" si="1"/>
        <v>76.858312618803922</v>
      </c>
      <c r="P15" s="9"/>
    </row>
    <row r="16" spans="1:133">
      <c r="A16" s="12"/>
      <c r="B16" s="25">
        <v>323.39999999999998</v>
      </c>
      <c r="C16" s="20" t="s">
        <v>19</v>
      </c>
      <c r="D16" s="46">
        <v>139349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139349</v>
      </c>
      <c r="O16" s="47">
        <f t="shared" si="1"/>
        <v>10.187819856704197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3959862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3959862</v>
      </c>
      <c r="O17" s="45">
        <f t="shared" si="1"/>
        <v>289.50592191840911</v>
      </c>
      <c r="P17" s="10"/>
    </row>
    <row r="18" spans="1:16">
      <c r="A18" s="12"/>
      <c r="B18" s="25">
        <v>334.2</v>
      </c>
      <c r="C18" s="20" t="s">
        <v>22</v>
      </c>
      <c r="D18" s="46">
        <v>1260296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1260296</v>
      </c>
      <c r="O18" s="47">
        <f t="shared" si="1"/>
        <v>92.140371399327393</v>
      </c>
      <c r="P18" s="9"/>
    </row>
    <row r="19" spans="1:16">
      <c r="A19" s="12"/>
      <c r="B19" s="25">
        <v>335.12</v>
      </c>
      <c r="C19" s="20" t="s">
        <v>105</v>
      </c>
      <c r="D19" s="46">
        <v>1070845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1070845</v>
      </c>
      <c r="O19" s="47">
        <f t="shared" si="1"/>
        <v>78.289589121216551</v>
      </c>
      <c r="P19" s="9"/>
    </row>
    <row r="20" spans="1:16">
      <c r="A20" s="12"/>
      <c r="B20" s="25">
        <v>335.14</v>
      </c>
      <c r="C20" s="20" t="s">
        <v>106</v>
      </c>
      <c r="D20" s="46">
        <v>3534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3534</v>
      </c>
      <c r="O20" s="47">
        <f t="shared" si="1"/>
        <v>0.25837110688697179</v>
      </c>
      <c r="P20" s="9"/>
    </row>
    <row r="21" spans="1:16">
      <c r="A21" s="12"/>
      <c r="B21" s="25">
        <v>335.15</v>
      </c>
      <c r="C21" s="20" t="s">
        <v>107</v>
      </c>
      <c r="D21" s="46">
        <v>12193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12193</v>
      </c>
      <c r="O21" s="47">
        <f t="shared" si="1"/>
        <v>0.89143149583272407</v>
      </c>
      <c r="P21" s="9"/>
    </row>
    <row r="22" spans="1:16">
      <c r="A22" s="12"/>
      <c r="B22" s="25">
        <v>335.18</v>
      </c>
      <c r="C22" s="20" t="s">
        <v>108</v>
      </c>
      <c r="D22" s="46">
        <v>1096680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1096680</v>
      </c>
      <c r="O22" s="47">
        <f t="shared" si="1"/>
        <v>80.178388653311885</v>
      </c>
      <c r="P22" s="9"/>
    </row>
    <row r="23" spans="1:16">
      <c r="A23" s="12"/>
      <c r="B23" s="25">
        <v>335.23</v>
      </c>
      <c r="C23" s="20" t="s">
        <v>77</v>
      </c>
      <c r="D23" s="46">
        <v>2640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2640</v>
      </c>
      <c r="O23" s="47">
        <f t="shared" si="1"/>
        <v>0.19301067407515718</v>
      </c>
      <c r="P23" s="9"/>
    </row>
    <row r="24" spans="1:16">
      <c r="A24" s="12"/>
      <c r="B24" s="25">
        <v>337.7</v>
      </c>
      <c r="C24" s="20" t="s">
        <v>29</v>
      </c>
      <c r="D24" s="46">
        <v>106969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106969</v>
      </c>
      <c r="O24" s="47">
        <f t="shared" si="1"/>
        <v>7.8205146951308668</v>
      </c>
      <c r="P24" s="9"/>
    </row>
    <row r="25" spans="1:16">
      <c r="A25" s="12"/>
      <c r="B25" s="25">
        <v>338</v>
      </c>
      <c r="C25" s="20" t="s">
        <v>120</v>
      </c>
      <c r="D25" s="46">
        <v>394705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394705</v>
      </c>
      <c r="O25" s="47">
        <f t="shared" si="1"/>
        <v>28.856923526831409</v>
      </c>
      <c r="P25" s="9"/>
    </row>
    <row r="26" spans="1:16">
      <c r="A26" s="12"/>
      <c r="B26" s="25">
        <v>339</v>
      </c>
      <c r="C26" s="20" t="s">
        <v>30</v>
      </c>
      <c r="D26" s="46">
        <v>12000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12000</v>
      </c>
      <c r="O26" s="47">
        <f t="shared" si="1"/>
        <v>0.87732124579616899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SUM(D28:D39)</f>
        <v>390112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9852251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2200518</v>
      </c>
      <c r="N27" s="32">
        <f t="shared" si="4"/>
        <v>12442881</v>
      </c>
      <c r="O27" s="45">
        <f t="shared" si="1"/>
        <v>909.70032168445675</v>
      </c>
      <c r="P27" s="10"/>
    </row>
    <row r="28" spans="1:16">
      <c r="A28" s="12"/>
      <c r="B28" s="25">
        <v>341.2</v>
      </c>
      <c r="C28" s="20" t="s">
        <v>109</v>
      </c>
      <c r="D28" s="46">
        <v>102396</v>
      </c>
      <c r="E28" s="46">
        <v>0</v>
      </c>
      <c r="F28" s="46">
        <v>0</v>
      </c>
      <c r="G28" s="46">
        <v>0</v>
      </c>
      <c r="H28" s="46">
        <v>0</v>
      </c>
      <c r="I28" s="46">
        <v>42133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7">SUM(D28:M28)</f>
        <v>144529</v>
      </c>
      <c r="O28" s="47">
        <f t="shared" si="1"/>
        <v>10.566530194472875</v>
      </c>
      <c r="P28" s="9"/>
    </row>
    <row r="29" spans="1:16">
      <c r="A29" s="12"/>
      <c r="B29" s="25">
        <v>341.3</v>
      </c>
      <c r="C29" s="20" t="s">
        <v>110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63190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63190</v>
      </c>
      <c r="O29" s="47">
        <f t="shared" si="1"/>
        <v>4.6198274601549931</v>
      </c>
      <c r="P29" s="9"/>
    </row>
    <row r="30" spans="1:16">
      <c r="A30" s="12"/>
      <c r="B30" s="25">
        <v>341.9</v>
      </c>
      <c r="C30" s="20" t="s">
        <v>111</v>
      </c>
      <c r="D30" s="46">
        <v>1350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1350</v>
      </c>
      <c r="O30" s="47">
        <f t="shared" si="1"/>
        <v>9.8698640152069014E-2</v>
      </c>
      <c r="P30" s="9"/>
    </row>
    <row r="31" spans="1:16">
      <c r="A31" s="12"/>
      <c r="B31" s="25">
        <v>343.3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3400340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3400340</v>
      </c>
      <c r="O31" s="47">
        <f t="shared" si="1"/>
        <v>248.59921041087878</v>
      </c>
      <c r="P31" s="9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2796589</v>
      </c>
      <c r="J32" s="46">
        <v>0</v>
      </c>
      <c r="K32" s="46">
        <v>0</v>
      </c>
      <c r="L32" s="46">
        <v>0</v>
      </c>
      <c r="M32" s="46">
        <v>27865</v>
      </c>
      <c r="N32" s="46">
        <f t="shared" si="7"/>
        <v>2824454</v>
      </c>
      <c r="O32" s="47">
        <f t="shared" si="1"/>
        <v>206.49612516449773</v>
      </c>
      <c r="P32" s="9"/>
    </row>
    <row r="33" spans="1:16">
      <c r="A33" s="12"/>
      <c r="B33" s="25">
        <v>343.5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3549999</v>
      </c>
      <c r="J33" s="46">
        <v>0</v>
      </c>
      <c r="K33" s="46">
        <v>0</v>
      </c>
      <c r="L33" s="46">
        <v>0</v>
      </c>
      <c r="M33" s="46">
        <v>2172653</v>
      </c>
      <c r="N33" s="46">
        <f t="shared" si="7"/>
        <v>5722652</v>
      </c>
      <c r="O33" s="47">
        <f t="shared" si="1"/>
        <v>418.38368182482822</v>
      </c>
      <c r="P33" s="9"/>
    </row>
    <row r="34" spans="1:16">
      <c r="A34" s="12"/>
      <c r="B34" s="25">
        <v>344.9</v>
      </c>
      <c r="C34" s="20" t="s">
        <v>112</v>
      </c>
      <c r="D34" s="46">
        <v>102029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102029</v>
      </c>
      <c r="O34" s="47">
        <f t="shared" si="1"/>
        <v>7.4593507822781104</v>
      </c>
      <c r="P34" s="9"/>
    </row>
    <row r="35" spans="1:16">
      <c r="A35" s="12"/>
      <c r="B35" s="25">
        <v>346.4</v>
      </c>
      <c r="C35" s="20" t="s">
        <v>45</v>
      </c>
      <c r="D35" s="46">
        <v>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</v>
      </c>
      <c r="O35" s="47">
        <f t="shared" si="1"/>
        <v>3.6555051908173709E-4</v>
      </c>
      <c r="P35" s="9"/>
    </row>
    <row r="36" spans="1:16">
      <c r="A36" s="12"/>
      <c r="B36" s="25">
        <v>347.1</v>
      </c>
      <c r="C36" s="20" t="s">
        <v>46</v>
      </c>
      <c r="D36" s="46">
        <v>14779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14779</v>
      </c>
      <c r="O36" s="47">
        <f t="shared" si="1"/>
        <v>1.0804942243017985</v>
      </c>
      <c r="P36" s="9"/>
    </row>
    <row r="37" spans="1:16">
      <c r="A37" s="12"/>
      <c r="B37" s="25">
        <v>347.2</v>
      </c>
      <c r="C37" s="20" t="s">
        <v>47</v>
      </c>
      <c r="D37" s="46">
        <v>23612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23612</v>
      </c>
      <c r="O37" s="47">
        <f t="shared" ref="O37:O57" si="8">(N37/O$59)</f>
        <v>1.7262757713115953</v>
      </c>
      <c r="P37" s="9"/>
    </row>
    <row r="38" spans="1:16">
      <c r="A38" s="12"/>
      <c r="B38" s="25">
        <v>347.4</v>
      </c>
      <c r="C38" s="20" t="s">
        <v>79</v>
      </c>
      <c r="D38" s="46">
        <v>8762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8762</v>
      </c>
      <c r="O38" s="47">
        <f t="shared" si="8"/>
        <v>0.64059072963883612</v>
      </c>
      <c r="P38" s="9"/>
    </row>
    <row r="39" spans="1:16">
      <c r="A39" s="12"/>
      <c r="B39" s="25">
        <v>349</v>
      </c>
      <c r="C39" s="20" t="s">
        <v>1</v>
      </c>
      <c r="D39" s="46">
        <v>137179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137179</v>
      </c>
      <c r="O39" s="47">
        <f t="shared" si="8"/>
        <v>10.029170931422723</v>
      </c>
      <c r="P39" s="9"/>
    </row>
    <row r="40" spans="1:16" ht="15.75">
      <c r="A40" s="29" t="s">
        <v>36</v>
      </c>
      <c r="B40" s="30"/>
      <c r="C40" s="31"/>
      <c r="D40" s="32">
        <f t="shared" ref="D40:M40" si="9">SUM(D41:D43)</f>
        <v>58791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5" si="10">SUM(D40:M40)</f>
        <v>58791</v>
      </c>
      <c r="O40" s="45">
        <f t="shared" si="8"/>
        <v>4.2982161134668813</v>
      </c>
      <c r="P40" s="10"/>
    </row>
    <row r="41" spans="1:16">
      <c r="A41" s="13"/>
      <c r="B41" s="39">
        <v>351.1</v>
      </c>
      <c r="C41" s="21" t="s">
        <v>51</v>
      </c>
      <c r="D41" s="46">
        <v>42904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42904</v>
      </c>
      <c r="O41" s="47">
        <f t="shared" si="8"/>
        <v>3.1367158941365698</v>
      </c>
      <c r="P41" s="9"/>
    </row>
    <row r="42" spans="1:16">
      <c r="A42" s="13"/>
      <c r="B42" s="39">
        <v>352</v>
      </c>
      <c r="C42" s="21" t="s">
        <v>53</v>
      </c>
      <c r="D42" s="46">
        <v>15754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15754</v>
      </c>
      <c r="O42" s="47">
        <f t="shared" si="8"/>
        <v>1.1517765755227372</v>
      </c>
      <c r="P42" s="9"/>
    </row>
    <row r="43" spans="1:16">
      <c r="A43" s="13"/>
      <c r="B43" s="39">
        <v>359</v>
      </c>
      <c r="C43" s="21" t="s">
        <v>54</v>
      </c>
      <c r="D43" s="46">
        <v>133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133</v>
      </c>
      <c r="O43" s="47">
        <f t="shared" si="8"/>
        <v>9.723643807574206E-3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SUM(D45:D51)</f>
        <v>177776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694655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14209</v>
      </c>
      <c r="N44" s="32">
        <f t="shared" si="10"/>
        <v>886640</v>
      </c>
      <c r="O44" s="45">
        <f t="shared" si="8"/>
        <v>64.822342447726271</v>
      </c>
      <c r="P44" s="10"/>
    </row>
    <row r="45" spans="1:16">
      <c r="A45" s="12"/>
      <c r="B45" s="25">
        <v>361.1</v>
      </c>
      <c r="C45" s="20" t="s">
        <v>55</v>
      </c>
      <c r="D45" s="46">
        <v>21062</v>
      </c>
      <c r="E45" s="46">
        <v>0</v>
      </c>
      <c r="F45" s="46">
        <v>0</v>
      </c>
      <c r="G45" s="46">
        <v>0</v>
      </c>
      <c r="H45" s="46">
        <v>0</v>
      </c>
      <c r="I45" s="46">
        <v>382527</v>
      </c>
      <c r="J45" s="46">
        <v>0</v>
      </c>
      <c r="K45" s="46">
        <v>0</v>
      </c>
      <c r="L45" s="46">
        <v>0</v>
      </c>
      <c r="M45" s="46">
        <v>6469</v>
      </c>
      <c r="N45" s="46">
        <f t="shared" si="10"/>
        <v>410058</v>
      </c>
      <c r="O45" s="47">
        <f t="shared" si="8"/>
        <v>29.979382950723789</v>
      </c>
      <c r="P45" s="9"/>
    </row>
    <row r="46" spans="1:16">
      <c r="A46" s="12"/>
      <c r="B46" s="25">
        <v>361.2</v>
      </c>
      <c r="C46" s="20" t="s">
        <v>87</v>
      </c>
      <c r="D46" s="46">
        <v>360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2">SUM(D46:M46)</f>
        <v>360</v>
      </c>
      <c r="O46" s="47">
        <f t="shared" si="8"/>
        <v>2.6319637373885072E-2</v>
      </c>
      <c r="P46" s="9"/>
    </row>
    <row r="47" spans="1:16">
      <c r="A47" s="12"/>
      <c r="B47" s="25">
        <v>362</v>
      </c>
      <c r="C47" s="20" t="s">
        <v>56</v>
      </c>
      <c r="D47" s="46">
        <v>18847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7740</v>
      </c>
      <c r="N47" s="46">
        <f t="shared" si="12"/>
        <v>26587</v>
      </c>
      <c r="O47" s="47">
        <f t="shared" si="8"/>
        <v>1.9437783301652289</v>
      </c>
      <c r="P47" s="9"/>
    </row>
    <row r="48" spans="1:16">
      <c r="A48" s="12"/>
      <c r="B48" s="25">
        <v>364</v>
      </c>
      <c r="C48" s="20" t="s">
        <v>113</v>
      </c>
      <c r="D48" s="46">
        <v>1785</v>
      </c>
      <c r="E48" s="46">
        <v>0</v>
      </c>
      <c r="F48" s="46">
        <v>0</v>
      </c>
      <c r="G48" s="46">
        <v>0</v>
      </c>
      <c r="H48" s="46">
        <v>0</v>
      </c>
      <c r="I48" s="46">
        <v>750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2535</v>
      </c>
      <c r="O48" s="47">
        <f t="shared" si="8"/>
        <v>0.18533411317444071</v>
      </c>
      <c r="P48" s="9"/>
    </row>
    <row r="49" spans="1:119">
      <c r="A49" s="12"/>
      <c r="B49" s="25">
        <v>365</v>
      </c>
      <c r="C49" s="20" t="s">
        <v>114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64924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64924</v>
      </c>
      <c r="O49" s="47">
        <f t="shared" si="8"/>
        <v>4.7466003801725396</v>
      </c>
      <c r="P49" s="9"/>
    </row>
    <row r="50" spans="1:119">
      <c r="A50" s="12"/>
      <c r="B50" s="25">
        <v>366</v>
      </c>
      <c r="C50" s="20" t="s">
        <v>59</v>
      </c>
      <c r="D50" s="46">
        <v>79288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79288</v>
      </c>
      <c r="O50" s="47">
        <f t="shared" si="8"/>
        <v>5.796753911390554</v>
      </c>
      <c r="P50" s="9"/>
    </row>
    <row r="51" spans="1:119">
      <c r="A51" s="12"/>
      <c r="B51" s="25">
        <v>369.9</v>
      </c>
      <c r="C51" s="20" t="s">
        <v>60</v>
      </c>
      <c r="D51" s="46">
        <v>56434</v>
      </c>
      <c r="E51" s="46">
        <v>0</v>
      </c>
      <c r="F51" s="46">
        <v>0</v>
      </c>
      <c r="G51" s="46">
        <v>0</v>
      </c>
      <c r="H51" s="46">
        <v>0</v>
      </c>
      <c r="I51" s="46">
        <v>246454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302888</v>
      </c>
      <c r="O51" s="47">
        <f t="shared" si="8"/>
        <v>22.144173124725839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SUM(D53:D56)</f>
        <v>740821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860527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735732</v>
      </c>
      <c r="N52" s="32">
        <f t="shared" ref="N52:N57" si="14">SUM(D52:M52)</f>
        <v>2337080</v>
      </c>
      <c r="O52" s="45">
        <f t="shared" si="8"/>
        <v>170.86416142710922</v>
      </c>
      <c r="P52" s="9"/>
    </row>
    <row r="53" spans="1:119">
      <c r="A53" s="12"/>
      <c r="B53" s="25">
        <v>381</v>
      </c>
      <c r="C53" s="20" t="s">
        <v>61</v>
      </c>
      <c r="D53" s="46">
        <v>440000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440000</v>
      </c>
      <c r="O53" s="47">
        <f t="shared" si="8"/>
        <v>32.168445679192864</v>
      </c>
      <c r="P53" s="9"/>
    </row>
    <row r="54" spans="1:119">
      <c r="A54" s="12"/>
      <c r="B54" s="25">
        <v>384</v>
      </c>
      <c r="C54" s="20" t="s">
        <v>121</v>
      </c>
      <c r="D54" s="46">
        <v>281021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281021</v>
      </c>
      <c r="O54" s="47">
        <f t="shared" si="8"/>
        <v>20.545474484573766</v>
      </c>
      <c r="P54" s="9"/>
    </row>
    <row r="55" spans="1:119">
      <c r="A55" s="12"/>
      <c r="B55" s="25">
        <v>389.7</v>
      </c>
      <c r="C55" s="20" t="s">
        <v>116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735732</v>
      </c>
      <c r="N55" s="46">
        <f t="shared" si="14"/>
        <v>735732</v>
      </c>
      <c r="O55" s="47">
        <f t="shared" si="8"/>
        <v>53.789442901008918</v>
      </c>
      <c r="P55" s="9"/>
    </row>
    <row r="56" spans="1:119" ht="15.75" thickBot="1">
      <c r="A56" s="12"/>
      <c r="B56" s="25">
        <v>389.8</v>
      </c>
      <c r="C56" s="20" t="s">
        <v>117</v>
      </c>
      <c r="D56" s="46">
        <v>19800</v>
      </c>
      <c r="E56" s="46">
        <v>0</v>
      </c>
      <c r="F56" s="46">
        <v>0</v>
      </c>
      <c r="G56" s="46">
        <v>0</v>
      </c>
      <c r="H56" s="46">
        <v>0</v>
      </c>
      <c r="I56" s="46">
        <v>860527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880327</v>
      </c>
      <c r="O56" s="47">
        <f t="shared" si="8"/>
        <v>64.360798362333668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5">SUM(D5,D13,D17,D27,D40,D44,D52)</f>
        <v>11477417</v>
      </c>
      <c r="E57" s="15">
        <f t="shared" si="15"/>
        <v>0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11407433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2950459</v>
      </c>
      <c r="N57" s="15">
        <f t="shared" si="14"/>
        <v>25835309</v>
      </c>
      <c r="O57" s="38">
        <f t="shared" si="8"/>
        <v>1888.8221231174148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122</v>
      </c>
      <c r="M59" s="48"/>
      <c r="N59" s="48"/>
      <c r="O59" s="43">
        <v>13678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4484923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4484923</v>
      </c>
      <c r="O5" s="33">
        <f t="shared" ref="O5:O36" si="1">(N5/O$63)</f>
        <v>335.34641842380739</v>
      </c>
      <c r="P5" s="6"/>
    </row>
    <row r="6" spans="1:133">
      <c r="A6" s="12"/>
      <c r="B6" s="25">
        <v>311</v>
      </c>
      <c r="C6" s="20" t="s">
        <v>3</v>
      </c>
      <c r="D6" s="46">
        <v>2780076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2780076</v>
      </c>
      <c r="O6" s="47">
        <f t="shared" si="1"/>
        <v>207.87169134140871</v>
      </c>
      <c r="P6" s="9"/>
    </row>
    <row r="7" spans="1:133">
      <c r="A7" s="12"/>
      <c r="B7" s="25">
        <v>312.41000000000003</v>
      </c>
      <c r="C7" s="20" t="s">
        <v>12</v>
      </c>
      <c r="D7" s="46">
        <v>287484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287484</v>
      </c>
      <c r="O7" s="47">
        <f t="shared" si="1"/>
        <v>21.495737999102737</v>
      </c>
      <c r="P7" s="9"/>
    </row>
    <row r="8" spans="1:133">
      <c r="A8" s="12"/>
      <c r="B8" s="25">
        <v>312.42</v>
      </c>
      <c r="C8" s="20" t="s">
        <v>11</v>
      </c>
      <c r="D8" s="46">
        <v>9854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9854</v>
      </c>
      <c r="O8" s="47">
        <f t="shared" si="1"/>
        <v>0.73680275160759678</v>
      </c>
      <c r="P8" s="9"/>
    </row>
    <row r="9" spans="1:133">
      <c r="A9" s="12"/>
      <c r="B9" s="25">
        <v>314.10000000000002</v>
      </c>
      <c r="C9" s="20" t="s">
        <v>13</v>
      </c>
      <c r="D9" s="46">
        <v>958499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958499</v>
      </c>
      <c r="O9" s="47">
        <f t="shared" si="1"/>
        <v>71.668835053088088</v>
      </c>
      <c r="P9" s="9"/>
    </row>
    <row r="10" spans="1:133">
      <c r="A10" s="12"/>
      <c r="B10" s="25">
        <v>314.3</v>
      </c>
      <c r="C10" s="20" t="s">
        <v>14</v>
      </c>
      <c r="D10" s="46">
        <v>237960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237960</v>
      </c>
      <c r="O10" s="47">
        <f t="shared" si="1"/>
        <v>17.792732166890982</v>
      </c>
      <c r="P10" s="9"/>
    </row>
    <row r="11" spans="1:133">
      <c r="A11" s="12"/>
      <c r="B11" s="25">
        <v>314.39999999999998</v>
      </c>
      <c r="C11" s="20" t="s">
        <v>15</v>
      </c>
      <c r="D11" s="46">
        <v>118623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118623</v>
      </c>
      <c r="O11" s="47">
        <f t="shared" si="1"/>
        <v>8.8696724988784208</v>
      </c>
      <c r="P11" s="9"/>
    </row>
    <row r="12" spans="1:133">
      <c r="A12" s="12"/>
      <c r="B12" s="25">
        <v>316</v>
      </c>
      <c r="C12" s="20" t="s">
        <v>103</v>
      </c>
      <c r="D12" s="46">
        <v>92427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92427</v>
      </c>
      <c r="O12" s="47">
        <f t="shared" si="1"/>
        <v>6.9109466128308661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1240909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1240909</v>
      </c>
      <c r="O13" s="45">
        <f t="shared" si="1"/>
        <v>92.785180200388808</v>
      </c>
      <c r="P13" s="10"/>
    </row>
    <row r="14" spans="1:133">
      <c r="A14" s="12"/>
      <c r="B14" s="25">
        <v>322</v>
      </c>
      <c r="C14" s="20" t="s">
        <v>0</v>
      </c>
      <c r="D14" s="46">
        <v>191436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191436</v>
      </c>
      <c r="O14" s="47">
        <f t="shared" si="1"/>
        <v>14.314042171377299</v>
      </c>
      <c r="P14" s="9"/>
    </row>
    <row r="15" spans="1:133">
      <c r="A15" s="12"/>
      <c r="B15" s="25">
        <v>323.10000000000002</v>
      </c>
      <c r="C15" s="20" t="s">
        <v>18</v>
      </c>
      <c r="D15" s="46">
        <v>931015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931015</v>
      </c>
      <c r="O15" s="47">
        <f t="shared" si="1"/>
        <v>69.613802901151487</v>
      </c>
      <c r="P15" s="9"/>
    </row>
    <row r="16" spans="1:133">
      <c r="A16" s="12"/>
      <c r="B16" s="25">
        <v>323.39999999999998</v>
      </c>
      <c r="C16" s="20" t="s">
        <v>19</v>
      </c>
      <c r="D16" s="46">
        <v>118458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118458</v>
      </c>
      <c r="O16" s="47">
        <f t="shared" si="1"/>
        <v>8.8573351278600274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SUM(D18:D27)</f>
        <v>2722671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2722671</v>
      </c>
      <c r="O17" s="45">
        <f t="shared" si="1"/>
        <v>203.57940780619111</v>
      </c>
      <c r="P17" s="10"/>
    </row>
    <row r="18" spans="1:16">
      <c r="A18" s="12"/>
      <c r="B18" s="25">
        <v>331.5</v>
      </c>
      <c r="C18" s="20" t="s">
        <v>21</v>
      </c>
      <c r="D18" s="46">
        <v>194267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194267</v>
      </c>
      <c r="O18" s="47">
        <f t="shared" si="1"/>
        <v>14.525721549274712</v>
      </c>
      <c r="P18" s="9"/>
    </row>
    <row r="19" spans="1:16">
      <c r="A19" s="12"/>
      <c r="B19" s="25">
        <v>331.9</v>
      </c>
      <c r="C19" s="20" t="s">
        <v>104</v>
      </c>
      <c r="D19" s="46">
        <v>238313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238313</v>
      </c>
      <c r="O19" s="47">
        <f t="shared" si="1"/>
        <v>17.819126663675789</v>
      </c>
      <c r="P19" s="9"/>
    </row>
    <row r="20" spans="1:16">
      <c r="A20" s="12"/>
      <c r="B20" s="25">
        <v>334.2</v>
      </c>
      <c r="C20" s="20" t="s">
        <v>22</v>
      </c>
      <c r="D20" s="46">
        <v>8716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8716</v>
      </c>
      <c r="O20" s="47">
        <f t="shared" si="1"/>
        <v>0.65171227755346195</v>
      </c>
      <c r="P20" s="9"/>
    </row>
    <row r="21" spans="1:16">
      <c r="A21" s="12"/>
      <c r="B21" s="25">
        <v>335.12</v>
      </c>
      <c r="C21" s="20" t="s">
        <v>105</v>
      </c>
      <c r="D21" s="46">
        <v>1099682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1099682</v>
      </c>
      <c r="O21" s="47">
        <f t="shared" si="1"/>
        <v>82.225362643935995</v>
      </c>
      <c r="P21" s="9"/>
    </row>
    <row r="22" spans="1:16">
      <c r="A22" s="12"/>
      <c r="B22" s="25">
        <v>335.14</v>
      </c>
      <c r="C22" s="20" t="s">
        <v>106</v>
      </c>
      <c r="D22" s="46">
        <v>3415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3415</v>
      </c>
      <c r="O22" s="47">
        <f t="shared" si="1"/>
        <v>0.25534619410797071</v>
      </c>
      <c r="P22" s="9"/>
    </row>
    <row r="23" spans="1:16">
      <c r="A23" s="12"/>
      <c r="B23" s="25">
        <v>335.15</v>
      </c>
      <c r="C23" s="20" t="s">
        <v>107</v>
      </c>
      <c r="D23" s="46">
        <v>7076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7076</v>
      </c>
      <c r="O23" s="47">
        <f t="shared" si="1"/>
        <v>0.52908628682518322</v>
      </c>
      <c r="P23" s="9"/>
    </row>
    <row r="24" spans="1:16">
      <c r="A24" s="12"/>
      <c r="B24" s="25">
        <v>335.18</v>
      </c>
      <c r="C24" s="20" t="s">
        <v>108</v>
      </c>
      <c r="D24" s="46">
        <v>1048978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1048978</v>
      </c>
      <c r="O24" s="47">
        <f t="shared" si="1"/>
        <v>78.434125915956329</v>
      </c>
      <c r="P24" s="9"/>
    </row>
    <row r="25" spans="1:16">
      <c r="A25" s="12"/>
      <c r="B25" s="25">
        <v>335.23</v>
      </c>
      <c r="C25" s="20" t="s">
        <v>77</v>
      </c>
      <c r="D25" s="46">
        <v>2280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2280</v>
      </c>
      <c r="O25" s="47">
        <f t="shared" si="1"/>
        <v>0.17048003589053387</v>
      </c>
      <c r="P25" s="9"/>
    </row>
    <row r="26" spans="1:16">
      <c r="A26" s="12"/>
      <c r="B26" s="25">
        <v>337.7</v>
      </c>
      <c r="C26" s="20" t="s">
        <v>29</v>
      </c>
      <c r="D26" s="46">
        <v>107944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107944</v>
      </c>
      <c r="O26" s="47">
        <f t="shared" si="1"/>
        <v>8.0711828921788538</v>
      </c>
      <c r="P26" s="9"/>
    </row>
    <row r="27" spans="1:16">
      <c r="A27" s="12"/>
      <c r="B27" s="25">
        <v>339</v>
      </c>
      <c r="C27" s="20" t="s">
        <v>30</v>
      </c>
      <c r="D27" s="46">
        <v>12000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12000</v>
      </c>
      <c r="O27" s="47">
        <f t="shared" si="1"/>
        <v>0.89726334679228359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SUM(D29:D41)</f>
        <v>491603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9746294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2089805</v>
      </c>
      <c r="N28" s="32">
        <f t="shared" si="4"/>
        <v>12327702</v>
      </c>
      <c r="O28" s="45">
        <f t="shared" si="1"/>
        <v>921.76626289816056</v>
      </c>
      <c r="P28" s="10"/>
    </row>
    <row r="29" spans="1:16">
      <c r="A29" s="12"/>
      <c r="B29" s="25">
        <v>341.2</v>
      </c>
      <c r="C29" s="20" t="s">
        <v>109</v>
      </c>
      <c r="D29" s="46">
        <v>112748</v>
      </c>
      <c r="E29" s="46">
        <v>0</v>
      </c>
      <c r="F29" s="46">
        <v>0</v>
      </c>
      <c r="G29" s="46">
        <v>0</v>
      </c>
      <c r="H29" s="46">
        <v>0</v>
      </c>
      <c r="I29" s="46">
        <v>42348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1" si="7">SUM(D29:M29)</f>
        <v>155096</v>
      </c>
      <c r="O29" s="47">
        <f t="shared" si="1"/>
        <v>11.596829669508001</v>
      </c>
      <c r="P29" s="9"/>
    </row>
    <row r="30" spans="1:16">
      <c r="A30" s="12"/>
      <c r="B30" s="25">
        <v>341.3</v>
      </c>
      <c r="C30" s="20" t="s">
        <v>110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64022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64022</v>
      </c>
      <c r="O30" s="47">
        <f t="shared" si="1"/>
        <v>4.7870494990279644</v>
      </c>
      <c r="P30" s="9"/>
    </row>
    <row r="31" spans="1:16">
      <c r="A31" s="12"/>
      <c r="B31" s="25">
        <v>341.9</v>
      </c>
      <c r="C31" s="20" t="s">
        <v>111</v>
      </c>
      <c r="D31" s="46">
        <v>1125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1125</v>
      </c>
      <c r="O31" s="47">
        <f t="shared" si="1"/>
        <v>8.4118438761776576E-2</v>
      </c>
      <c r="P31" s="9"/>
    </row>
    <row r="32" spans="1:16">
      <c r="A32" s="12"/>
      <c r="B32" s="25">
        <v>342.1</v>
      </c>
      <c r="C32" s="20" t="s">
        <v>86</v>
      </c>
      <c r="D32" s="46">
        <v>5150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5150</v>
      </c>
      <c r="O32" s="47">
        <f t="shared" si="1"/>
        <v>0.38507551966502168</v>
      </c>
      <c r="P32" s="9"/>
    </row>
    <row r="33" spans="1:16">
      <c r="A33" s="12"/>
      <c r="B33" s="25">
        <v>343.3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3443952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3443952</v>
      </c>
      <c r="O33" s="47">
        <f t="shared" si="1"/>
        <v>257.5109914759982</v>
      </c>
      <c r="P33" s="9"/>
    </row>
    <row r="34" spans="1:16">
      <c r="A34" s="12"/>
      <c r="B34" s="25">
        <v>343.4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2763464</v>
      </c>
      <c r="J34" s="46">
        <v>0</v>
      </c>
      <c r="K34" s="46">
        <v>0</v>
      </c>
      <c r="L34" s="46">
        <v>0</v>
      </c>
      <c r="M34" s="46">
        <v>24184</v>
      </c>
      <c r="N34" s="46">
        <f t="shared" si="7"/>
        <v>2787648</v>
      </c>
      <c r="O34" s="47">
        <f t="shared" si="1"/>
        <v>208.43786451323464</v>
      </c>
      <c r="P34" s="9"/>
    </row>
    <row r="35" spans="1:16">
      <c r="A35" s="12"/>
      <c r="B35" s="25">
        <v>343.5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3432508</v>
      </c>
      <c r="J35" s="46">
        <v>0</v>
      </c>
      <c r="K35" s="46">
        <v>0</v>
      </c>
      <c r="L35" s="46">
        <v>0</v>
      </c>
      <c r="M35" s="46">
        <v>2065621</v>
      </c>
      <c r="N35" s="46">
        <f t="shared" si="7"/>
        <v>5498129</v>
      </c>
      <c r="O35" s="47">
        <f t="shared" si="1"/>
        <v>411.10580230297592</v>
      </c>
      <c r="P35" s="9"/>
    </row>
    <row r="36" spans="1:16">
      <c r="A36" s="12"/>
      <c r="B36" s="25">
        <v>344.9</v>
      </c>
      <c r="C36" s="20" t="s">
        <v>112</v>
      </c>
      <c r="D36" s="46">
        <v>60701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60701</v>
      </c>
      <c r="O36" s="47">
        <f t="shared" si="1"/>
        <v>4.5387318678032003</v>
      </c>
      <c r="P36" s="9"/>
    </row>
    <row r="37" spans="1:16">
      <c r="A37" s="12"/>
      <c r="B37" s="25">
        <v>346.4</v>
      </c>
      <c r="C37" s="20" t="s">
        <v>45</v>
      </c>
      <c r="D37" s="46">
        <v>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</v>
      </c>
      <c r="O37" s="47">
        <f t="shared" ref="O37:O61" si="8">(N37/O$63)</f>
        <v>7.4771945566023626E-5</v>
      </c>
      <c r="P37" s="9"/>
    </row>
    <row r="38" spans="1:16">
      <c r="A38" s="12"/>
      <c r="B38" s="25">
        <v>347.1</v>
      </c>
      <c r="C38" s="20" t="s">
        <v>46</v>
      </c>
      <c r="D38" s="46">
        <v>15080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15080</v>
      </c>
      <c r="O38" s="47">
        <f t="shared" si="8"/>
        <v>1.1275609391356363</v>
      </c>
      <c r="P38" s="9"/>
    </row>
    <row r="39" spans="1:16">
      <c r="A39" s="12"/>
      <c r="B39" s="25">
        <v>347.2</v>
      </c>
      <c r="C39" s="20" t="s">
        <v>47</v>
      </c>
      <c r="D39" s="46">
        <v>20669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20669</v>
      </c>
      <c r="O39" s="47">
        <f t="shared" si="8"/>
        <v>1.5454613429041424</v>
      </c>
      <c r="P39" s="9"/>
    </row>
    <row r="40" spans="1:16">
      <c r="A40" s="12"/>
      <c r="B40" s="25">
        <v>347.4</v>
      </c>
      <c r="C40" s="20" t="s">
        <v>79</v>
      </c>
      <c r="D40" s="46">
        <v>7278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7278</v>
      </c>
      <c r="O40" s="47">
        <f t="shared" si="8"/>
        <v>0.54419021982951998</v>
      </c>
      <c r="P40" s="9"/>
    </row>
    <row r="41" spans="1:16">
      <c r="A41" s="12"/>
      <c r="B41" s="25">
        <v>349</v>
      </c>
      <c r="C41" s="20" t="s">
        <v>1</v>
      </c>
      <c r="D41" s="46">
        <v>268851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268851</v>
      </c>
      <c r="O41" s="47">
        <f t="shared" si="8"/>
        <v>20.102512337371017</v>
      </c>
      <c r="P41" s="9"/>
    </row>
    <row r="42" spans="1:16" ht="15.75">
      <c r="A42" s="29" t="s">
        <v>36</v>
      </c>
      <c r="B42" s="30"/>
      <c r="C42" s="31"/>
      <c r="D42" s="32">
        <f t="shared" ref="D42:M42" si="9">SUM(D43:D47)</f>
        <v>104113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49" si="10">SUM(D42:M42)</f>
        <v>104113</v>
      </c>
      <c r="O42" s="45">
        <f t="shared" si="8"/>
        <v>7.7847315687154177</v>
      </c>
      <c r="P42" s="10"/>
    </row>
    <row r="43" spans="1:16">
      <c r="A43" s="13"/>
      <c r="B43" s="39">
        <v>351.1</v>
      </c>
      <c r="C43" s="21" t="s">
        <v>51</v>
      </c>
      <c r="D43" s="46">
        <v>51487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51487</v>
      </c>
      <c r="O43" s="47">
        <f t="shared" si="8"/>
        <v>3.8497831613578586</v>
      </c>
      <c r="P43" s="9"/>
    </row>
    <row r="44" spans="1:16">
      <c r="A44" s="13"/>
      <c r="B44" s="39">
        <v>351.2</v>
      </c>
      <c r="C44" s="21" t="s">
        <v>52</v>
      </c>
      <c r="D44" s="46">
        <v>39034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39034</v>
      </c>
      <c r="O44" s="47">
        <f t="shared" si="8"/>
        <v>2.9186481232241661</v>
      </c>
      <c r="P44" s="9"/>
    </row>
    <row r="45" spans="1:16">
      <c r="A45" s="13"/>
      <c r="B45" s="39">
        <v>352</v>
      </c>
      <c r="C45" s="21" t="s">
        <v>53</v>
      </c>
      <c r="D45" s="46">
        <v>13292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13292</v>
      </c>
      <c r="O45" s="47">
        <f t="shared" si="8"/>
        <v>0.99386870046358611</v>
      </c>
      <c r="P45" s="9"/>
    </row>
    <row r="46" spans="1:16">
      <c r="A46" s="13"/>
      <c r="B46" s="39">
        <v>354</v>
      </c>
      <c r="C46" s="21" t="s">
        <v>100</v>
      </c>
      <c r="D46" s="46">
        <v>200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200</v>
      </c>
      <c r="O46" s="47">
        <f t="shared" si="8"/>
        <v>1.4954389113204725E-2</v>
      </c>
      <c r="P46" s="9"/>
    </row>
    <row r="47" spans="1:16">
      <c r="A47" s="13"/>
      <c r="B47" s="39">
        <v>359</v>
      </c>
      <c r="C47" s="21" t="s">
        <v>54</v>
      </c>
      <c r="D47" s="46">
        <v>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100</v>
      </c>
      <c r="O47" s="47">
        <f t="shared" si="8"/>
        <v>7.4771945566023627E-3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SUM(D49:D55)</f>
        <v>216007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688468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10191</v>
      </c>
      <c r="N48" s="32">
        <f t="shared" si="10"/>
        <v>914666</v>
      </c>
      <c r="O48" s="45">
        <f t="shared" si="8"/>
        <v>68.391356363092569</v>
      </c>
      <c r="P48" s="10"/>
    </row>
    <row r="49" spans="1:119">
      <c r="A49" s="12"/>
      <c r="B49" s="25">
        <v>361.1</v>
      </c>
      <c r="C49" s="20" t="s">
        <v>55</v>
      </c>
      <c r="D49" s="46">
        <v>25409</v>
      </c>
      <c r="E49" s="46">
        <v>0</v>
      </c>
      <c r="F49" s="46">
        <v>0</v>
      </c>
      <c r="G49" s="46">
        <v>0</v>
      </c>
      <c r="H49" s="46">
        <v>0</v>
      </c>
      <c r="I49" s="46">
        <v>421693</v>
      </c>
      <c r="J49" s="46">
        <v>0</v>
      </c>
      <c r="K49" s="46">
        <v>0</v>
      </c>
      <c r="L49" s="46">
        <v>0</v>
      </c>
      <c r="M49" s="46">
        <v>2451</v>
      </c>
      <c r="N49" s="46">
        <f t="shared" si="10"/>
        <v>449553</v>
      </c>
      <c r="O49" s="47">
        <f t="shared" si="8"/>
        <v>33.613952445042621</v>
      </c>
      <c r="P49" s="9"/>
    </row>
    <row r="50" spans="1:119">
      <c r="A50" s="12"/>
      <c r="B50" s="25">
        <v>361.2</v>
      </c>
      <c r="C50" s="20" t="s">
        <v>87</v>
      </c>
      <c r="D50" s="46">
        <v>170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2">SUM(D50:M50)</f>
        <v>170</v>
      </c>
      <c r="O50" s="47">
        <f t="shared" si="8"/>
        <v>1.2711230746224017E-2</v>
      </c>
      <c r="P50" s="9"/>
    </row>
    <row r="51" spans="1:119">
      <c r="A51" s="12"/>
      <c r="B51" s="25">
        <v>362</v>
      </c>
      <c r="C51" s="20" t="s">
        <v>56</v>
      </c>
      <c r="D51" s="46">
        <v>18102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7740</v>
      </c>
      <c r="N51" s="46">
        <f t="shared" si="12"/>
        <v>25842</v>
      </c>
      <c r="O51" s="47">
        <f t="shared" si="8"/>
        <v>1.9322566173171827</v>
      </c>
      <c r="P51" s="9"/>
    </row>
    <row r="52" spans="1:119">
      <c r="A52" s="12"/>
      <c r="B52" s="25">
        <v>364</v>
      </c>
      <c r="C52" s="20" t="s">
        <v>113</v>
      </c>
      <c r="D52" s="46">
        <v>17075</v>
      </c>
      <c r="E52" s="46">
        <v>0</v>
      </c>
      <c r="F52" s="46">
        <v>0</v>
      </c>
      <c r="G52" s="46">
        <v>0</v>
      </c>
      <c r="H52" s="46">
        <v>0</v>
      </c>
      <c r="I52" s="46">
        <v>9100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26175</v>
      </c>
      <c r="O52" s="47">
        <f t="shared" si="8"/>
        <v>1.9571556751906685</v>
      </c>
      <c r="P52" s="9"/>
    </row>
    <row r="53" spans="1:119">
      <c r="A53" s="12"/>
      <c r="B53" s="25">
        <v>365</v>
      </c>
      <c r="C53" s="20" t="s">
        <v>114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60513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60513</v>
      </c>
      <c r="O53" s="47">
        <f t="shared" si="8"/>
        <v>4.5246747420367877</v>
      </c>
      <c r="P53" s="9"/>
    </row>
    <row r="54" spans="1:119">
      <c r="A54" s="12"/>
      <c r="B54" s="25">
        <v>366</v>
      </c>
      <c r="C54" s="20" t="s">
        <v>59</v>
      </c>
      <c r="D54" s="46">
        <v>99678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99678</v>
      </c>
      <c r="O54" s="47">
        <f t="shared" si="8"/>
        <v>7.453117990130103</v>
      </c>
      <c r="P54" s="9"/>
    </row>
    <row r="55" spans="1:119">
      <c r="A55" s="12"/>
      <c r="B55" s="25">
        <v>369.9</v>
      </c>
      <c r="C55" s="20" t="s">
        <v>60</v>
      </c>
      <c r="D55" s="46">
        <v>55573</v>
      </c>
      <c r="E55" s="46">
        <v>0</v>
      </c>
      <c r="F55" s="46">
        <v>0</v>
      </c>
      <c r="G55" s="46">
        <v>0</v>
      </c>
      <c r="H55" s="46">
        <v>0</v>
      </c>
      <c r="I55" s="46">
        <v>197162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252735</v>
      </c>
      <c r="O55" s="47">
        <f t="shared" si="8"/>
        <v>18.897487662628983</v>
      </c>
      <c r="P55" s="9"/>
    </row>
    <row r="56" spans="1:119" ht="15.75">
      <c r="A56" s="29" t="s">
        <v>37</v>
      </c>
      <c r="B56" s="30"/>
      <c r="C56" s="31"/>
      <c r="D56" s="32">
        <f t="shared" ref="D56:M56" si="13">SUM(D57:D60)</f>
        <v>469800</v>
      </c>
      <c r="E56" s="32">
        <f t="shared" si="13"/>
        <v>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1099718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3803289</v>
      </c>
      <c r="N56" s="32">
        <f t="shared" ref="N56:N61" si="14">SUM(D56:M56)</f>
        <v>5372807</v>
      </c>
      <c r="O56" s="45">
        <f t="shared" si="8"/>
        <v>401.7352325407507</v>
      </c>
      <c r="P56" s="9"/>
    </row>
    <row r="57" spans="1:119">
      <c r="A57" s="12"/>
      <c r="B57" s="25">
        <v>381</v>
      </c>
      <c r="C57" s="20" t="s">
        <v>61</v>
      </c>
      <c r="D57" s="46">
        <v>440000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440000</v>
      </c>
      <c r="O57" s="47">
        <f t="shared" si="8"/>
        <v>32.8996560490504</v>
      </c>
      <c r="P57" s="9"/>
    </row>
    <row r="58" spans="1:119">
      <c r="A58" s="12"/>
      <c r="B58" s="25">
        <v>389.6</v>
      </c>
      <c r="C58" s="20" t="s">
        <v>115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39004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39004</v>
      </c>
      <c r="O58" s="47">
        <f t="shared" si="8"/>
        <v>2.9164049648571857</v>
      </c>
      <c r="P58" s="9"/>
    </row>
    <row r="59" spans="1:119">
      <c r="A59" s="12"/>
      <c r="B59" s="25">
        <v>389.7</v>
      </c>
      <c r="C59" s="20" t="s">
        <v>116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3803289</v>
      </c>
      <c r="N59" s="46">
        <f t="shared" si="14"/>
        <v>3803289</v>
      </c>
      <c r="O59" s="47">
        <f t="shared" si="8"/>
        <v>284.37931807985643</v>
      </c>
      <c r="P59" s="9"/>
    </row>
    <row r="60" spans="1:119" ht="15.75" thickBot="1">
      <c r="A60" s="12"/>
      <c r="B60" s="25">
        <v>389.8</v>
      </c>
      <c r="C60" s="20" t="s">
        <v>117</v>
      </c>
      <c r="D60" s="46">
        <v>29800</v>
      </c>
      <c r="E60" s="46">
        <v>0</v>
      </c>
      <c r="F60" s="46">
        <v>0</v>
      </c>
      <c r="G60" s="46">
        <v>0</v>
      </c>
      <c r="H60" s="46">
        <v>0</v>
      </c>
      <c r="I60" s="46">
        <v>1060714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1090514</v>
      </c>
      <c r="O60" s="47">
        <f t="shared" si="8"/>
        <v>81.539853446986697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5">SUM(D5,D13,D17,D28,D42,D48,D56)</f>
        <v>9730026</v>
      </c>
      <c r="E61" s="15">
        <f t="shared" si="15"/>
        <v>0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11534480</v>
      </c>
      <c r="J61" s="15">
        <f t="shared" si="15"/>
        <v>0</v>
      </c>
      <c r="K61" s="15">
        <f t="shared" si="15"/>
        <v>0</v>
      </c>
      <c r="L61" s="15">
        <f t="shared" si="15"/>
        <v>0</v>
      </c>
      <c r="M61" s="15">
        <f t="shared" si="15"/>
        <v>5903285</v>
      </c>
      <c r="N61" s="15">
        <f t="shared" si="14"/>
        <v>27167791</v>
      </c>
      <c r="O61" s="38">
        <f t="shared" si="8"/>
        <v>2031.3885898011067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118</v>
      </c>
      <c r="M63" s="48"/>
      <c r="N63" s="48"/>
      <c r="O63" s="43">
        <v>13374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4330771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4330771</v>
      </c>
      <c r="O5" s="33">
        <f t="shared" ref="O5:O36" si="1">(N5/O$61)</f>
        <v>325.4016830716057</v>
      </c>
      <c r="P5" s="6"/>
    </row>
    <row r="6" spans="1:133">
      <c r="A6" s="12"/>
      <c r="B6" s="25">
        <v>311</v>
      </c>
      <c r="C6" s="20" t="s">
        <v>3</v>
      </c>
      <c r="D6" s="46">
        <v>2662471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2662471</v>
      </c>
      <c r="O6" s="47">
        <f t="shared" si="1"/>
        <v>200.05041701104517</v>
      </c>
      <c r="P6" s="9"/>
    </row>
    <row r="7" spans="1:133">
      <c r="A7" s="12"/>
      <c r="B7" s="25">
        <v>312.41000000000003</v>
      </c>
      <c r="C7" s="20" t="s">
        <v>12</v>
      </c>
      <c r="D7" s="46">
        <v>301703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301703</v>
      </c>
      <c r="O7" s="47">
        <f t="shared" si="1"/>
        <v>22.6690961003832</v>
      </c>
      <c r="P7" s="9"/>
    </row>
    <row r="8" spans="1:133">
      <c r="A8" s="12"/>
      <c r="B8" s="25">
        <v>312.42</v>
      </c>
      <c r="C8" s="20" t="s">
        <v>11</v>
      </c>
      <c r="D8" s="46">
        <v>12339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12339</v>
      </c>
      <c r="O8" s="47">
        <f t="shared" si="1"/>
        <v>0.9271169885040198</v>
      </c>
      <c r="P8" s="9"/>
    </row>
    <row r="9" spans="1:133">
      <c r="A9" s="12"/>
      <c r="B9" s="25">
        <v>314.10000000000002</v>
      </c>
      <c r="C9" s="20" t="s">
        <v>13</v>
      </c>
      <c r="D9" s="46">
        <v>938359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938359</v>
      </c>
      <c r="O9" s="47">
        <f t="shared" si="1"/>
        <v>70.505597715831399</v>
      </c>
      <c r="P9" s="9"/>
    </row>
    <row r="10" spans="1:133">
      <c r="A10" s="12"/>
      <c r="B10" s="25">
        <v>314.3</v>
      </c>
      <c r="C10" s="20" t="s">
        <v>14</v>
      </c>
      <c r="D10" s="46">
        <v>235835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235835</v>
      </c>
      <c r="O10" s="47">
        <f t="shared" si="1"/>
        <v>17.71996393417988</v>
      </c>
      <c r="P10" s="9"/>
    </row>
    <row r="11" spans="1:133">
      <c r="A11" s="12"/>
      <c r="B11" s="25">
        <v>314.39999999999998</v>
      </c>
      <c r="C11" s="20" t="s">
        <v>15</v>
      </c>
      <c r="D11" s="46">
        <v>102121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102121</v>
      </c>
      <c r="O11" s="47">
        <f t="shared" si="1"/>
        <v>7.6730783680216392</v>
      </c>
      <c r="P11" s="9"/>
    </row>
    <row r="12" spans="1:133">
      <c r="A12" s="12"/>
      <c r="B12" s="25">
        <v>316</v>
      </c>
      <c r="C12" s="20" t="s">
        <v>16</v>
      </c>
      <c r="D12" s="46">
        <v>77943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77943</v>
      </c>
      <c r="O12" s="47">
        <f t="shared" si="1"/>
        <v>5.8564129536403939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1246853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1246853</v>
      </c>
      <c r="O13" s="45">
        <f t="shared" si="1"/>
        <v>93.684950033811702</v>
      </c>
      <c r="P13" s="10"/>
    </row>
    <row r="14" spans="1:133">
      <c r="A14" s="12"/>
      <c r="B14" s="25">
        <v>322</v>
      </c>
      <c r="C14" s="20" t="s">
        <v>0</v>
      </c>
      <c r="D14" s="46">
        <v>151963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151963</v>
      </c>
      <c r="O14" s="47">
        <f t="shared" si="1"/>
        <v>11.418062964910963</v>
      </c>
      <c r="P14" s="9"/>
    </row>
    <row r="15" spans="1:133">
      <c r="A15" s="12"/>
      <c r="B15" s="25">
        <v>323.10000000000002</v>
      </c>
      <c r="C15" s="20" t="s">
        <v>18</v>
      </c>
      <c r="D15" s="46">
        <v>982931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982931</v>
      </c>
      <c r="O15" s="47">
        <f t="shared" si="1"/>
        <v>73.854609662634303</v>
      </c>
      <c r="P15" s="9"/>
    </row>
    <row r="16" spans="1:133">
      <c r="A16" s="12"/>
      <c r="B16" s="25">
        <v>323.39999999999998</v>
      </c>
      <c r="C16" s="20" t="s">
        <v>19</v>
      </c>
      <c r="D16" s="46">
        <v>111959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111959</v>
      </c>
      <c r="O16" s="47">
        <f t="shared" si="1"/>
        <v>8.4122774062664369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SUM(D18:D26)</f>
        <v>2682403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2682403</v>
      </c>
      <c r="O17" s="45">
        <f t="shared" si="1"/>
        <v>201.54805019159966</v>
      </c>
      <c r="P17" s="10"/>
    </row>
    <row r="18" spans="1:16">
      <c r="A18" s="12"/>
      <c r="B18" s="25">
        <v>331.5</v>
      </c>
      <c r="C18" s="20" t="s">
        <v>21</v>
      </c>
      <c r="D18" s="46">
        <v>463673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463673</v>
      </c>
      <c r="O18" s="47">
        <f t="shared" si="1"/>
        <v>34.839056277706817</v>
      </c>
      <c r="P18" s="9"/>
    </row>
    <row r="19" spans="1:16">
      <c r="A19" s="12"/>
      <c r="B19" s="25">
        <v>334.2</v>
      </c>
      <c r="C19" s="20" t="s">
        <v>22</v>
      </c>
      <c r="D19" s="46">
        <v>18093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18093</v>
      </c>
      <c r="O19" s="47">
        <f t="shared" si="1"/>
        <v>1.3594560072131641</v>
      </c>
      <c r="P19" s="9"/>
    </row>
    <row r="20" spans="1:16">
      <c r="A20" s="12"/>
      <c r="B20" s="25">
        <v>335.12</v>
      </c>
      <c r="C20" s="20" t="s">
        <v>23</v>
      </c>
      <c r="D20" s="46">
        <v>1062739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1062739</v>
      </c>
      <c r="O20" s="47">
        <f t="shared" si="1"/>
        <v>79.851153354872636</v>
      </c>
      <c r="P20" s="9"/>
    </row>
    <row r="21" spans="1:16">
      <c r="A21" s="12"/>
      <c r="B21" s="25">
        <v>335.14</v>
      </c>
      <c r="C21" s="20" t="s">
        <v>24</v>
      </c>
      <c r="D21" s="46">
        <v>4135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4135</v>
      </c>
      <c r="O21" s="47">
        <f t="shared" si="1"/>
        <v>0.31069201292358556</v>
      </c>
      <c r="P21" s="9"/>
    </row>
    <row r="22" spans="1:16">
      <c r="A22" s="12"/>
      <c r="B22" s="25">
        <v>335.15</v>
      </c>
      <c r="C22" s="20" t="s">
        <v>25</v>
      </c>
      <c r="D22" s="46">
        <v>8481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8481</v>
      </c>
      <c r="O22" s="47">
        <f t="shared" si="1"/>
        <v>0.63723795927567817</v>
      </c>
      <c r="P22" s="9"/>
    </row>
    <row r="23" spans="1:16">
      <c r="A23" s="12"/>
      <c r="B23" s="25">
        <v>335.18</v>
      </c>
      <c r="C23" s="20" t="s">
        <v>85</v>
      </c>
      <c r="D23" s="46">
        <v>1001339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1001339</v>
      </c>
      <c r="O23" s="47">
        <f t="shared" si="1"/>
        <v>75.237733864302356</v>
      </c>
      <c r="P23" s="9"/>
    </row>
    <row r="24" spans="1:16">
      <c r="A24" s="12"/>
      <c r="B24" s="25">
        <v>335.23</v>
      </c>
      <c r="C24" s="20" t="s">
        <v>77</v>
      </c>
      <c r="D24" s="46">
        <v>1920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1920</v>
      </c>
      <c r="O24" s="47">
        <f t="shared" si="1"/>
        <v>0.14426328048688858</v>
      </c>
      <c r="P24" s="9"/>
    </row>
    <row r="25" spans="1:16">
      <c r="A25" s="12"/>
      <c r="B25" s="25">
        <v>337.7</v>
      </c>
      <c r="C25" s="20" t="s">
        <v>29</v>
      </c>
      <c r="D25" s="46">
        <v>110023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110023</v>
      </c>
      <c r="O25" s="47">
        <f t="shared" si="1"/>
        <v>8.2668119317754911</v>
      </c>
      <c r="P25" s="9"/>
    </row>
    <row r="26" spans="1:16">
      <c r="A26" s="12"/>
      <c r="B26" s="25">
        <v>339</v>
      </c>
      <c r="C26" s="20" t="s">
        <v>30</v>
      </c>
      <c r="D26" s="46">
        <v>12000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12000</v>
      </c>
      <c r="O26" s="47">
        <f t="shared" si="1"/>
        <v>0.90164550304305358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SUM(D28:D40)</f>
        <v>480464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9487454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1885623</v>
      </c>
      <c r="N27" s="32">
        <f t="shared" si="4"/>
        <v>11853541</v>
      </c>
      <c r="O27" s="45">
        <f t="shared" si="1"/>
        <v>890.64099481553831</v>
      </c>
      <c r="P27" s="10"/>
    </row>
    <row r="28" spans="1:16">
      <c r="A28" s="12"/>
      <c r="B28" s="25">
        <v>341.1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57921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57921</v>
      </c>
      <c r="O28" s="47">
        <f t="shared" si="1"/>
        <v>4.3520174318130591</v>
      </c>
      <c r="P28" s="9"/>
    </row>
    <row r="29" spans="1:16">
      <c r="A29" s="12"/>
      <c r="B29" s="25">
        <v>341.2</v>
      </c>
      <c r="C29" s="20" t="s">
        <v>78</v>
      </c>
      <c r="D29" s="46">
        <v>86177</v>
      </c>
      <c r="E29" s="46">
        <v>0</v>
      </c>
      <c r="F29" s="46">
        <v>0</v>
      </c>
      <c r="G29" s="46">
        <v>0</v>
      </c>
      <c r="H29" s="46">
        <v>0</v>
      </c>
      <c r="I29" s="46">
        <v>14491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7">SUM(D29:M29)</f>
        <v>100668</v>
      </c>
      <c r="O29" s="47">
        <f t="shared" si="1"/>
        <v>7.5639041250281762</v>
      </c>
      <c r="P29" s="9"/>
    </row>
    <row r="30" spans="1:16">
      <c r="A30" s="12"/>
      <c r="B30" s="25">
        <v>341.9</v>
      </c>
      <c r="C30" s="20" t="s">
        <v>38</v>
      </c>
      <c r="D30" s="46">
        <v>2025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2025</v>
      </c>
      <c r="O30" s="47">
        <f t="shared" si="1"/>
        <v>0.15215267863851528</v>
      </c>
      <c r="P30" s="9"/>
    </row>
    <row r="31" spans="1:16">
      <c r="A31" s="12"/>
      <c r="B31" s="25">
        <v>342.1</v>
      </c>
      <c r="C31" s="20" t="s">
        <v>86</v>
      </c>
      <c r="D31" s="46">
        <v>1018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1018</v>
      </c>
      <c r="O31" s="47">
        <f t="shared" si="1"/>
        <v>7.6489593508152376E-2</v>
      </c>
      <c r="P31" s="9"/>
    </row>
    <row r="32" spans="1:16">
      <c r="A32" s="12"/>
      <c r="B32" s="25">
        <v>343.3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3447645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3447645</v>
      </c>
      <c r="O32" s="47">
        <f t="shared" si="1"/>
        <v>259.04613419490568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2687927</v>
      </c>
      <c r="J33" s="46">
        <v>0</v>
      </c>
      <c r="K33" s="46">
        <v>0</v>
      </c>
      <c r="L33" s="46">
        <v>0</v>
      </c>
      <c r="M33" s="46">
        <v>39708</v>
      </c>
      <c r="N33" s="46">
        <f t="shared" si="7"/>
        <v>2727635</v>
      </c>
      <c r="O33" s="47">
        <f t="shared" si="1"/>
        <v>204.94665264106996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3279470</v>
      </c>
      <c r="J34" s="46">
        <v>0</v>
      </c>
      <c r="K34" s="46">
        <v>0</v>
      </c>
      <c r="L34" s="46">
        <v>0</v>
      </c>
      <c r="M34" s="46">
        <v>1845915</v>
      </c>
      <c r="N34" s="46">
        <f t="shared" si="7"/>
        <v>5125385</v>
      </c>
      <c r="O34" s="47">
        <f t="shared" si="1"/>
        <v>385.10669471786008</v>
      </c>
      <c r="P34" s="9"/>
    </row>
    <row r="35" spans="1:16">
      <c r="A35" s="12"/>
      <c r="B35" s="25">
        <v>344.9</v>
      </c>
      <c r="C35" s="20" t="s">
        <v>44</v>
      </c>
      <c r="D35" s="46">
        <v>71734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71734</v>
      </c>
      <c r="O35" s="47">
        <f t="shared" si="1"/>
        <v>5.3898865429408671</v>
      </c>
      <c r="P35" s="9"/>
    </row>
    <row r="36" spans="1:16">
      <c r="A36" s="12"/>
      <c r="B36" s="25">
        <v>346.4</v>
      </c>
      <c r="C36" s="20" t="s">
        <v>45</v>
      </c>
      <c r="D36" s="46">
        <v>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</v>
      </c>
      <c r="O36" s="47">
        <f t="shared" si="1"/>
        <v>7.5137125253587798E-5</v>
      </c>
      <c r="P36" s="9"/>
    </row>
    <row r="37" spans="1:16">
      <c r="A37" s="12"/>
      <c r="B37" s="25">
        <v>347.1</v>
      </c>
      <c r="C37" s="20" t="s">
        <v>46</v>
      </c>
      <c r="D37" s="46">
        <v>15450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15450</v>
      </c>
      <c r="O37" s="47">
        <f t="shared" ref="O37:O59" si="8">(N37/O$61)</f>
        <v>1.1608685851679315</v>
      </c>
      <c r="P37" s="9"/>
    </row>
    <row r="38" spans="1:16">
      <c r="A38" s="12"/>
      <c r="B38" s="25">
        <v>347.2</v>
      </c>
      <c r="C38" s="20" t="s">
        <v>47</v>
      </c>
      <c r="D38" s="46">
        <v>17324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17324</v>
      </c>
      <c r="O38" s="47">
        <f t="shared" si="8"/>
        <v>1.3016755578931549</v>
      </c>
      <c r="P38" s="9"/>
    </row>
    <row r="39" spans="1:16">
      <c r="A39" s="12"/>
      <c r="B39" s="25">
        <v>347.4</v>
      </c>
      <c r="C39" s="20" t="s">
        <v>79</v>
      </c>
      <c r="D39" s="46">
        <v>5755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5755</v>
      </c>
      <c r="O39" s="47">
        <f t="shared" si="8"/>
        <v>0.4324141558343978</v>
      </c>
      <c r="P39" s="9"/>
    </row>
    <row r="40" spans="1:16">
      <c r="A40" s="12"/>
      <c r="B40" s="25">
        <v>349</v>
      </c>
      <c r="C40" s="20" t="s">
        <v>1</v>
      </c>
      <c r="D40" s="46">
        <v>280980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280980</v>
      </c>
      <c r="O40" s="47">
        <f t="shared" si="8"/>
        <v>21.112029453753099</v>
      </c>
      <c r="P40" s="9"/>
    </row>
    <row r="41" spans="1:16" ht="15.75">
      <c r="A41" s="29" t="s">
        <v>36</v>
      </c>
      <c r="B41" s="30"/>
      <c r="C41" s="31"/>
      <c r="D41" s="32">
        <f t="shared" ref="D41:M41" si="9">SUM(D42:D45)</f>
        <v>73741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7" si="10">SUM(D41:M41)</f>
        <v>73741</v>
      </c>
      <c r="O41" s="45">
        <f t="shared" si="8"/>
        <v>5.5406867533248176</v>
      </c>
      <c r="P41" s="10"/>
    </row>
    <row r="42" spans="1:16">
      <c r="A42" s="13"/>
      <c r="B42" s="39">
        <v>351.1</v>
      </c>
      <c r="C42" s="21" t="s">
        <v>51</v>
      </c>
      <c r="D42" s="46">
        <v>56922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56922</v>
      </c>
      <c r="O42" s="47">
        <f t="shared" si="8"/>
        <v>4.2769554436847246</v>
      </c>
      <c r="P42" s="9"/>
    </row>
    <row r="43" spans="1:16">
      <c r="A43" s="13"/>
      <c r="B43" s="39">
        <v>351.2</v>
      </c>
      <c r="C43" s="21" t="s">
        <v>52</v>
      </c>
      <c r="D43" s="46">
        <v>2530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2530</v>
      </c>
      <c r="O43" s="47">
        <f t="shared" si="8"/>
        <v>0.19009692689157712</v>
      </c>
      <c r="P43" s="9"/>
    </row>
    <row r="44" spans="1:16">
      <c r="A44" s="13"/>
      <c r="B44" s="39">
        <v>352</v>
      </c>
      <c r="C44" s="21" t="s">
        <v>53</v>
      </c>
      <c r="D44" s="46">
        <v>13672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13672</v>
      </c>
      <c r="O44" s="47">
        <f t="shared" si="8"/>
        <v>1.0272747764670525</v>
      </c>
      <c r="P44" s="9"/>
    </row>
    <row r="45" spans="1:16">
      <c r="A45" s="13"/>
      <c r="B45" s="39">
        <v>359</v>
      </c>
      <c r="C45" s="21" t="s">
        <v>54</v>
      </c>
      <c r="D45" s="46">
        <v>617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617</v>
      </c>
      <c r="O45" s="47">
        <f t="shared" si="8"/>
        <v>4.6359606281463669E-2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SUM(D47:D54)</f>
        <v>206933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507638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10836</v>
      </c>
      <c r="N46" s="32">
        <f t="shared" si="10"/>
        <v>725407</v>
      </c>
      <c r="O46" s="45">
        <f t="shared" si="8"/>
        <v>54.504996618829367</v>
      </c>
      <c r="P46" s="10"/>
    </row>
    <row r="47" spans="1:16">
      <c r="A47" s="12"/>
      <c r="B47" s="25">
        <v>361.1</v>
      </c>
      <c r="C47" s="20" t="s">
        <v>55</v>
      </c>
      <c r="D47" s="46">
        <v>25750</v>
      </c>
      <c r="E47" s="46">
        <v>0</v>
      </c>
      <c r="F47" s="46">
        <v>0</v>
      </c>
      <c r="G47" s="46">
        <v>0</v>
      </c>
      <c r="H47" s="46">
        <v>0</v>
      </c>
      <c r="I47" s="46">
        <v>271844</v>
      </c>
      <c r="J47" s="46">
        <v>0</v>
      </c>
      <c r="K47" s="46">
        <v>0</v>
      </c>
      <c r="L47" s="46">
        <v>0</v>
      </c>
      <c r="M47" s="46">
        <v>3096</v>
      </c>
      <c r="N47" s="46">
        <f t="shared" si="10"/>
        <v>300690</v>
      </c>
      <c r="O47" s="47">
        <f t="shared" si="8"/>
        <v>22.592982192501314</v>
      </c>
      <c r="P47" s="9"/>
    </row>
    <row r="48" spans="1:16">
      <c r="A48" s="12"/>
      <c r="B48" s="25">
        <v>361.2</v>
      </c>
      <c r="C48" s="20" t="s">
        <v>87</v>
      </c>
      <c r="D48" s="46">
        <v>273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2">SUM(D48:M48)</f>
        <v>273</v>
      </c>
      <c r="O48" s="47">
        <f t="shared" si="8"/>
        <v>2.0512435194229468E-2</v>
      </c>
      <c r="P48" s="9"/>
    </row>
    <row r="49" spans="1:119">
      <c r="A49" s="12"/>
      <c r="B49" s="25">
        <v>362</v>
      </c>
      <c r="C49" s="20" t="s">
        <v>56</v>
      </c>
      <c r="D49" s="46">
        <v>23856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7740</v>
      </c>
      <c r="N49" s="46">
        <f t="shared" si="12"/>
        <v>31596</v>
      </c>
      <c r="O49" s="47">
        <f t="shared" si="8"/>
        <v>2.3740326095123598</v>
      </c>
      <c r="P49" s="9"/>
    </row>
    <row r="50" spans="1:119">
      <c r="A50" s="12"/>
      <c r="B50" s="25">
        <v>364</v>
      </c>
      <c r="C50" s="20" t="s">
        <v>57</v>
      </c>
      <c r="D50" s="46">
        <v>38824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38824</v>
      </c>
      <c r="O50" s="47">
        <f t="shared" si="8"/>
        <v>2.9171237508452927</v>
      </c>
      <c r="P50" s="9"/>
    </row>
    <row r="51" spans="1:119">
      <c r="A51" s="12"/>
      <c r="B51" s="25">
        <v>365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52234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52234</v>
      </c>
      <c r="O51" s="47">
        <f t="shared" si="8"/>
        <v>3.924712600495905</v>
      </c>
      <c r="P51" s="9"/>
    </row>
    <row r="52" spans="1:119">
      <c r="A52" s="12"/>
      <c r="B52" s="25">
        <v>366</v>
      </c>
      <c r="C52" s="20" t="s">
        <v>59</v>
      </c>
      <c r="D52" s="46">
        <v>48495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48495</v>
      </c>
      <c r="O52" s="47">
        <f t="shared" si="8"/>
        <v>3.6437748891727404</v>
      </c>
      <c r="P52" s="9"/>
    </row>
    <row r="53" spans="1:119">
      <c r="A53" s="12"/>
      <c r="B53" s="25">
        <v>369.3</v>
      </c>
      <c r="C53" s="20" t="s">
        <v>80</v>
      </c>
      <c r="D53" s="46">
        <v>1130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1130</v>
      </c>
      <c r="O53" s="47">
        <f t="shared" si="8"/>
        <v>8.490495153655421E-2</v>
      </c>
      <c r="P53" s="9"/>
    </row>
    <row r="54" spans="1:119">
      <c r="A54" s="12"/>
      <c r="B54" s="25">
        <v>369.9</v>
      </c>
      <c r="C54" s="20" t="s">
        <v>60</v>
      </c>
      <c r="D54" s="46">
        <v>68605</v>
      </c>
      <c r="E54" s="46">
        <v>0</v>
      </c>
      <c r="F54" s="46">
        <v>0</v>
      </c>
      <c r="G54" s="46">
        <v>0</v>
      </c>
      <c r="H54" s="46">
        <v>0</v>
      </c>
      <c r="I54" s="46">
        <v>183560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252165</v>
      </c>
      <c r="O54" s="47">
        <f t="shared" si="8"/>
        <v>18.946953189570966</v>
      </c>
      <c r="P54" s="9"/>
    </row>
    <row r="55" spans="1:119" ht="15.75">
      <c r="A55" s="29" t="s">
        <v>37</v>
      </c>
      <c r="B55" s="30"/>
      <c r="C55" s="31"/>
      <c r="D55" s="32">
        <f t="shared" ref="D55:M55" si="13">SUM(D56:D58)</f>
        <v>124462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1543713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1668175</v>
      </c>
      <c r="O55" s="45">
        <f t="shared" si="8"/>
        <v>125.34187391990382</v>
      </c>
      <c r="P55" s="9"/>
    </row>
    <row r="56" spans="1:119">
      <c r="A56" s="12"/>
      <c r="B56" s="25">
        <v>381</v>
      </c>
      <c r="C56" s="20" t="s">
        <v>61</v>
      </c>
      <c r="D56" s="46">
        <v>100000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100000</v>
      </c>
      <c r="O56" s="47">
        <f t="shared" si="8"/>
        <v>7.5137125253587795</v>
      </c>
      <c r="P56" s="9"/>
    </row>
    <row r="57" spans="1:119">
      <c r="A57" s="12"/>
      <c r="B57" s="25">
        <v>389.7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787280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787280</v>
      </c>
      <c r="O57" s="47">
        <f t="shared" si="8"/>
        <v>59.153955969644599</v>
      </c>
      <c r="P57" s="9"/>
    </row>
    <row r="58" spans="1:119" ht="15.75" thickBot="1">
      <c r="A58" s="12"/>
      <c r="B58" s="25">
        <v>389.8</v>
      </c>
      <c r="C58" s="20" t="s">
        <v>63</v>
      </c>
      <c r="D58" s="46">
        <v>24462</v>
      </c>
      <c r="E58" s="46">
        <v>0</v>
      </c>
      <c r="F58" s="46">
        <v>0</v>
      </c>
      <c r="G58" s="46">
        <v>0</v>
      </c>
      <c r="H58" s="46">
        <v>0</v>
      </c>
      <c r="I58" s="46">
        <v>756433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780895</v>
      </c>
      <c r="O58" s="47">
        <f t="shared" si="8"/>
        <v>58.674205424900443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4">SUM(D5,D13,D17,D27,D41,D46,D55)</f>
        <v>9145627</v>
      </c>
      <c r="E59" s="15">
        <f t="shared" si="14"/>
        <v>0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11538805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1896459</v>
      </c>
      <c r="N59" s="15">
        <f>SUM(D59:M59)</f>
        <v>22580891</v>
      </c>
      <c r="O59" s="38">
        <f t="shared" si="8"/>
        <v>1696.6632354046135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92</v>
      </c>
      <c r="M61" s="48"/>
      <c r="N61" s="48"/>
      <c r="O61" s="43">
        <v>13309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4323804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4323804</v>
      </c>
      <c r="O5" s="33">
        <f t="shared" ref="O5:O36" si="1">(N5/O$66)</f>
        <v>336.90229079008884</v>
      </c>
      <c r="P5" s="6"/>
    </row>
    <row r="6" spans="1:133">
      <c r="A6" s="12"/>
      <c r="B6" s="25">
        <v>311</v>
      </c>
      <c r="C6" s="20" t="s">
        <v>3</v>
      </c>
      <c r="D6" s="46">
        <v>2644601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2644601</v>
      </c>
      <c r="O6" s="47">
        <f t="shared" si="1"/>
        <v>206.06210067009505</v>
      </c>
      <c r="P6" s="9"/>
    </row>
    <row r="7" spans="1:133">
      <c r="A7" s="12"/>
      <c r="B7" s="25">
        <v>312.41000000000003</v>
      </c>
      <c r="C7" s="20" t="s">
        <v>12</v>
      </c>
      <c r="D7" s="46">
        <v>263492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263492</v>
      </c>
      <c r="O7" s="47">
        <f t="shared" si="1"/>
        <v>20.530777621941716</v>
      </c>
      <c r="P7" s="9"/>
    </row>
    <row r="8" spans="1:133">
      <c r="A8" s="12"/>
      <c r="B8" s="25">
        <v>312.42</v>
      </c>
      <c r="C8" s="20" t="s">
        <v>11</v>
      </c>
      <c r="D8" s="46">
        <v>33721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33721</v>
      </c>
      <c r="O8" s="47">
        <f t="shared" si="1"/>
        <v>2.6274738974598724</v>
      </c>
      <c r="P8" s="9"/>
    </row>
    <row r="9" spans="1:133">
      <c r="A9" s="12"/>
      <c r="B9" s="25">
        <v>314.10000000000002</v>
      </c>
      <c r="C9" s="20" t="s">
        <v>13</v>
      </c>
      <c r="D9" s="46">
        <v>937145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937145</v>
      </c>
      <c r="O9" s="47">
        <f t="shared" si="1"/>
        <v>73.020492441951063</v>
      </c>
      <c r="P9" s="9"/>
    </row>
    <row r="10" spans="1:133">
      <c r="A10" s="12"/>
      <c r="B10" s="25">
        <v>314.3</v>
      </c>
      <c r="C10" s="20" t="s">
        <v>14</v>
      </c>
      <c r="D10" s="46">
        <v>250622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250622</v>
      </c>
      <c r="O10" s="47">
        <f t="shared" si="1"/>
        <v>19.527972572853358</v>
      </c>
      <c r="P10" s="9"/>
    </row>
    <row r="11" spans="1:133">
      <c r="A11" s="12"/>
      <c r="B11" s="25">
        <v>314.39999999999998</v>
      </c>
      <c r="C11" s="20" t="s">
        <v>15</v>
      </c>
      <c r="D11" s="46">
        <v>111967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111967</v>
      </c>
      <c r="O11" s="47">
        <f t="shared" si="1"/>
        <v>8.7242480910082598</v>
      </c>
      <c r="P11" s="9"/>
    </row>
    <row r="12" spans="1:133">
      <c r="A12" s="12"/>
      <c r="B12" s="25">
        <v>316</v>
      </c>
      <c r="C12" s="20" t="s">
        <v>16</v>
      </c>
      <c r="D12" s="46">
        <v>82256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82256</v>
      </c>
      <c r="O12" s="47">
        <f t="shared" si="1"/>
        <v>6.4092254947794922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1307891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1307891</v>
      </c>
      <c r="O13" s="45">
        <f t="shared" si="1"/>
        <v>101.9082904784167</v>
      </c>
      <c r="P13" s="10"/>
    </row>
    <row r="14" spans="1:133">
      <c r="A14" s="12"/>
      <c r="B14" s="25">
        <v>322</v>
      </c>
      <c r="C14" s="20" t="s">
        <v>0</v>
      </c>
      <c r="D14" s="46">
        <v>119311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119311</v>
      </c>
      <c r="O14" s="47">
        <f t="shared" si="1"/>
        <v>9.2964781050335041</v>
      </c>
      <c r="P14" s="9"/>
    </row>
    <row r="15" spans="1:133">
      <c r="A15" s="12"/>
      <c r="B15" s="25">
        <v>323.10000000000002</v>
      </c>
      <c r="C15" s="20" t="s">
        <v>18</v>
      </c>
      <c r="D15" s="46">
        <v>1055161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1055161</v>
      </c>
      <c r="O15" s="47">
        <f t="shared" si="1"/>
        <v>82.216066697833881</v>
      </c>
      <c r="P15" s="9"/>
    </row>
    <row r="16" spans="1:133">
      <c r="A16" s="12"/>
      <c r="B16" s="25">
        <v>323.39999999999998</v>
      </c>
      <c r="C16" s="20" t="s">
        <v>19</v>
      </c>
      <c r="D16" s="46">
        <v>133419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133419</v>
      </c>
      <c r="O16" s="47">
        <f t="shared" si="1"/>
        <v>10.395745675549323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SUM(D18:D28)</f>
        <v>2188492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2188492</v>
      </c>
      <c r="O17" s="45">
        <f t="shared" si="1"/>
        <v>170.5229858189185</v>
      </c>
      <c r="P17" s="10"/>
    </row>
    <row r="18" spans="1:16">
      <c r="A18" s="12"/>
      <c r="B18" s="25">
        <v>331.2</v>
      </c>
      <c r="C18" s="20" t="s">
        <v>75</v>
      </c>
      <c r="D18" s="46">
        <v>10120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10120</v>
      </c>
      <c r="O18" s="47">
        <f t="shared" si="1"/>
        <v>0.78853046594982079</v>
      </c>
      <c r="P18" s="9"/>
    </row>
    <row r="19" spans="1:16">
      <c r="A19" s="12"/>
      <c r="B19" s="25">
        <v>331.5</v>
      </c>
      <c r="C19" s="20" t="s">
        <v>21</v>
      </c>
      <c r="D19" s="46">
        <v>10600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10600</v>
      </c>
      <c r="O19" s="47">
        <f t="shared" si="1"/>
        <v>0.8259311204612747</v>
      </c>
      <c r="P19" s="9"/>
    </row>
    <row r="20" spans="1:16">
      <c r="A20" s="12"/>
      <c r="B20" s="25">
        <v>334.2</v>
      </c>
      <c r="C20" s="20" t="s">
        <v>22</v>
      </c>
      <c r="D20" s="46">
        <v>4615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4615</v>
      </c>
      <c r="O20" s="47">
        <f t="shared" si="1"/>
        <v>0.35959170952158331</v>
      </c>
      <c r="P20" s="9"/>
    </row>
    <row r="21" spans="1:16">
      <c r="A21" s="12"/>
      <c r="B21" s="25">
        <v>334.7</v>
      </c>
      <c r="C21" s="20" t="s">
        <v>76</v>
      </c>
      <c r="D21" s="46">
        <v>35392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35392</v>
      </c>
      <c r="O21" s="47">
        <f t="shared" si="1"/>
        <v>2.7576749259778714</v>
      </c>
      <c r="P21" s="9"/>
    </row>
    <row r="22" spans="1:16">
      <c r="A22" s="12"/>
      <c r="B22" s="25">
        <v>335.12</v>
      </c>
      <c r="C22" s="20" t="s">
        <v>23</v>
      </c>
      <c r="D22" s="46">
        <v>1042698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1042698</v>
      </c>
      <c r="O22" s="47">
        <f t="shared" si="1"/>
        <v>81.244974287050027</v>
      </c>
      <c r="P22" s="9"/>
    </row>
    <row r="23" spans="1:16">
      <c r="A23" s="12"/>
      <c r="B23" s="25">
        <v>335.14</v>
      </c>
      <c r="C23" s="20" t="s">
        <v>24</v>
      </c>
      <c r="D23" s="46">
        <v>5769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5769</v>
      </c>
      <c r="O23" s="47">
        <f t="shared" si="1"/>
        <v>0.44950911640953717</v>
      </c>
      <c r="P23" s="9"/>
    </row>
    <row r="24" spans="1:16">
      <c r="A24" s="12"/>
      <c r="B24" s="25">
        <v>335.15</v>
      </c>
      <c r="C24" s="20" t="s">
        <v>25</v>
      </c>
      <c r="D24" s="46">
        <v>7406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7406</v>
      </c>
      <c r="O24" s="47">
        <f t="shared" si="1"/>
        <v>0.57706093189964158</v>
      </c>
      <c r="P24" s="9"/>
    </row>
    <row r="25" spans="1:16">
      <c r="A25" s="12"/>
      <c r="B25" s="25">
        <v>335.18</v>
      </c>
      <c r="C25" s="20" t="s">
        <v>85</v>
      </c>
      <c r="D25" s="46">
        <v>948236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948236</v>
      </c>
      <c r="O25" s="47">
        <f t="shared" si="1"/>
        <v>73.884681315256344</v>
      </c>
      <c r="P25" s="9"/>
    </row>
    <row r="26" spans="1:16">
      <c r="A26" s="12"/>
      <c r="B26" s="25">
        <v>335.23</v>
      </c>
      <c r="C26" s="20" t="s">
        <v>77</v>
      </c>
      <c r="D26" s="46">
        <v>1920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1920</v>
      </c>
      <c r="O26" s="47">
        <f t="shared" si="1"/>
        <v>0.14960261804581579</v>
      </c>
      <c r="P26" s="9"/>
    </row>
    <row r="27" spans="1:16">
      <c r="A27" s="12"/>
      <c r="B27" s="25">
        <v>337.7</v>
      </c>
      <c r="C27" s="20" t="s">
        <v>29</v>
      </c>
      <c r="D27" s="46">
        <v>109736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109736</v>
      </c>
      <c r="O27" s="47">
        <f t="shared" si="1"/>
        <v>8.5504129655602306</v>
      </c>
      <c r="P27" s="9"/>
    </row>
    <row r="28" spans="1:16">
      <c r="A28" s="12"/>
      <c r="B28" s="25">
        <v>339</v>
      </c>
      <c r="C28" s="20" t="s">
        <v>30</v>
      </c>
      <c r="D28" s="46">
        <v>12000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12000</v>
      </c>
      <c r="O28" s="47">
        <f t="shared" si="1"/>
        <v>0.93501636278634881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SUM(D30:D43)</f>
        <v>509666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9636094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10145760</v>
      </c>
      <c r="O29" s="45">
        <f t="shared" si="1"/>
        <v>790.53763440860212</v>
      </c>
      <c r="P29" s="10"/>
    </row>
    <row r="30" spans="1:16">
      <c r="A30" s="12"/>
      <c r="B30" s="25">
        <v>341.1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56004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56004</v>
      </c>
      <c r="O30" s="47">
        <f t="shared" si="1"/>
        <v>4.3637213651238893</v>
      </c>
      <c r="P30" s="9"/>
    </row>
    <row r="31" spans="1:16">
      <c r="A31" s="12"/>
      <c r="B31" s="25">
        <v>341.2</v>
      </c>
      <c r="C31" s="20" t="s">
        <v>78</v>
      </c>
      <c r="D31" s="46">
        <v>113419</v>
      </c>
      <c r="E31" s="46">
        <v>0</v>
      </c>
      <c r="F31" s="46">
        <v>0</v>
      </c>
      <c r="G31" s="46">
        <v>0</v>
      </c>
      <c r="H31" s="46">
        <v>0</v>
      </c>
      <c r="I31" s="46">
        <v>37076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8">SUM(D31:M31)</f>
        <v>150495</v>
      </c>
      <c r="O31" s="47">
        <f t="shared" si="1"/>
        <v>11.726273959794296</v>
      </c>
      <c r="P31" s="9"/>
    </row>
    <row r="32" spans="1:16">
      <c r="A32" s="12"/>
      <c r="B32" s="25">
        <v>341.9</v>
      </c>
      <c r="C32" s="20" t="s">
        <v>38</v>
      </c>
      <c r="D32" s="46">
        <v>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900</v>
      </c>
      <c r="O32" s="47">
        <f t="shared" si="1"/>
        <v>7.0126227208976155E-2</v>
      </c>
      <c r="P32" s="9"/>
    </row>
    <row r="33" spans="1:16">
      <c r="A33" s="12"/>
      <c r="B33" s="25">
        <v>342.1</v>
      </c>
      <c r="C33" s="20" t="s">
        <v>86</v>
      </c>
      <c r="D33" s="46">
        <v>5953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5953</v>
      </c>
      <c r="O33" s="47">
        <f t="shared" si="1"/>
        <v>0.46384603397226121</v>
      </c>
      <c r="P33" s="9"/>
    </row>
    <row r="34" spans="1:16">
      <c r="A34" s="12"/>
      <c r="B34" s="25">
        <v>342.5</v>
      </c>
      <c r="C34" s="20" t="s">
        <v>39</v>
      </c>
      <c r="D34" s="46">
        <v>775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775</v>
      </c>
      <c r="O34" s="47">
        <f t="shared" si="1"/>
        <v>6.0386473429951688E-2</v>
      </c>
      <c r="P34" s="9"/>
    </row>
    <row r="35" spans="1:16">
      <c r="A35" s="12"/>
      <c r="B35" s="25">
        <v>343.3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3710147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3710147</v>
      </c>
      <c r="O35" s="47">
        <f t="shared" si="1"/>
        <v>289.08734611189027</v>
      </c>
      <c r="P35" s="9"/>
    </row>
    <row r="36" spans="1:16">
      <c r="A36" s="12"/>
      <c r="B36" s="25">
        <v>343.4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2644818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2644818</v>
      </c>
      <c r="O36" s="47">
        <f t="shared" si="1"/>
        <v>206.07900888265544</v>
      </c>
      <c r="P36" s="9"/>
    </row>
    <row r="37" spans="1:16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3188049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3188049</v>
      </c>
      <c r="O37" s="47">
        <f t="shared" ref="O37:O64" si="9">(N37/O$66)</f>
        <v>248.40649836372137</v>
      </c>
      <c r="P37" s="9"/>
    </row>
    <row r="38" spans="1:16">
      <c r="A38" s="12"/>
      <c r="B38" s="25">
        <v>343.9</v>
      </c>
      <c r="C38" s="20" t="s">
        <v>43</v>
      </c>
      <c r="D38" s="46">
        <v>54629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54629</v>
      </c>
      <c r="O38" s="47">
        <f t="shared" si="9"/>
        <v>4.2565840735546203</v>
      </c>
      <c r="P38" s="9"/>
    </row>
    <row r="39" spans="1:16">
      <c r="A39" s="12"/>
      <c r="B39" s="25">
        <v>346.4</v>
      </c>
      <c r="C39" s="20" t="s">
        <v>45</v>
      </c>
      <c r="D39" s="46">
        <v>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</v>
      </c>
      <c r="O39" s="47">
        <f t="shared" si="9"/>
        <v>1.4804425744117189E-3</v>
      </c>
      <c r="P39" s="9"/>
    </row>
    <row r="40" spans="1:16">
      <c r="A40" s="12"/>
      <c r="B40" s="25">
        <v>347.1</v>
      </c>
      <c r="C40" s="20" t="s">
        <v>46</v>
      </c>
      <c r="D40" s="46">
        <v>27352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27352</v>
      </c>
      <c r="O40" s="47">
        <f t="shared" si="9"/>
        <v>2.1312139629110174</v>
      </c>
      <c r="P40" s="9"/>
    </row>
    <row r="41" spans="1:16">
      <c r="A41" s="12"/>
      <c r="B41" s="25">
        <v>347.2</v>
      </c>
      <c r="C41" s="20" t="s">
        <v>47</v>
      </c>
      <c r="D41" s="46">
        <v>27437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27437</v>
      </c>
      <c r="O41" s="47">
        <f t="shared" si="9"/>
        <v>2.1378369954807543</v>
      </c>
      <c r="P41" s="9"/>
    </row>
    <row r="42" spans="1:16">
      <c r="A42" s="12"/>
      <c r="B42" s="25">
        <v>347.4</v>
      </c>
      <c r="C42" s="20" t="s">
        <v>79</v>
      </c>
      <c r="D42" s="46">
        <v>5438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5438</v>
      </c>
      <c r="O42" s="47">
        <f t="shared" si="9"/>
        <v>0.42371824840268035</v>
      </c>
      <c r="P42" s="9"/>
    </row>
    <row r="43" spans="1:16">
      <c r="A43" s="12"/>
      <c r="B43" s="25">
        <v>349</v>
      </c>
      <c r="C43" s="20" t="s">
        <v>1</v>
      </c>
      <c r="D43" s="46">
        <v>273744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273744</v>
      </c>
      <c r="O43" s="47">
        <f t="shared" si="9"/>
        <v>21.329593267882188</v>
      </c>
      <c r="P43" s="9"/>
    </row>
    <row r="44" spans="1:16" ht="15.75">
      <c r="A44" s="29" t="s">
        <v>36</v>
      </c>
      <c r="B44" s="30"/>
      <c r="C44" s="31"/>
      <c r="D44" s="32">
        <f t="shared" ref="D44:M44" si="10">SUM(D45:D48)</f>
        <v>66593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0" si="11">SUM(D44:M44)</f>
        <v>66593</v>
      </c>
      <c r="O44" s="45">
        <f t="shared" si="9"/>
        <v>5.1887953872526102</v>
      </c>
      <c r="P44" s="10"/>
    </row>
    <row r="45" spans="1:16">
      <c r="A45" s="13"/>
      <c r="B45" s="39">
        <v>351.1</v>
      </c>
      <c r="C45" s="21" t="s">
        <v>51</v>
      </c>
      <c r="D45" s="46">
        <v>45243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45243</v>
      </c>
      <c r="O45" s="47">
        <f t="shared" si="9"/>
        <v>3.5252454417952315</v>
      </c>
      <c r="P45" s="9"/>
    </row>
    <row r="46" spans="1:16">
      <c r="A46" s="13"/>
      <c r="B46" s="39">
        <v>351.2</v>
      </c>
      <c r="C46" s="21" t="s">
        <v>52</v>
      </c>
      <c r="D46" s="46">
        <v>7082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7082</v>
      </c>
      <c r="O46" s="47">
        <f t="shared" si="9"/>
        <v>0.55181549010441011</v>
      </c>
      <c r="P46" s="9"/>
    </row>
    <row r="47" spans="1:16">
      <c r="A47" s="13"/>
      <c r="B47" s="39">
        <v>352</v>
      </c>
      <c r="C47" s="21" t="s">
        <v>53</v>
      </c>
      <c r="D47" s="46">
        <v>14068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14068</v>
      </c>
      <c r="O47" s="47">
        <f t="shared" si="9"/>
        <v>1.0961508493065295</v>
      </c>
      <c r="P47" s="9"/>
    </row>
    <row r="48" spans="1:16">
      <c r="A48" s="13"/>
      <c r="B48" s="39">
        <v>359</v>
      </c>
      <c r="C48" s="21" t="s">
        <v>54</v>
      </c>
      <c r="D48" s="46">
        <v>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200</v>
      </c>
      <c r="O48" s="47">
        <f t="shared" si="9"/>
        <v>1.5583606046439146E-2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SUM(D50:D58)</f>
        <v>178369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395679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574048</v>
      </c>
      <c r="O49" s="45">
        <f t="shared" si="9"/>
        <v>44.728689418731491</v>
      </c>
      <c r="P49" s="10"/>
    </row>
    <row r="50" spans="1:119">
      <c r="A50" s="12"/>
      <c r="B50" s="25">
        <v>361.1</v>
      </c>
      <c r="C50" s="20" t="s">
        <v>55</v>
      </c>
      <c r="D50" s="46">
        <v>46797</v>
      </c>
      <c r="E50" s="46">
        <v>0</v>
      </c>
      <c r="F50" s="46">
        <v>0</v>
      </c>
      <c r="G50" s="46">
        <v>0</v>
      </c>
      <c r="H50" s="46">
        <v>0</v>
      </c>
      <c r="I50" s="46">
        <v>154965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201762</v>
      </c>
      <c r="O50" s="47">
        <f t="shared" si="9"/>
        <v>15.720897615708274</v>
      </c>
      <c r="P50" s="9"/>
    </row>
    <row r="51" spans="1:119">
      <c r="A51" s="12"/>
      <c r="B51" s="25">
        <v>361.2</v>
      </c>
      <c r="C51" s="20" t="s">
        <v>87</v>
      </c>
      <c r="D51" s="46">
        <v>273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3">SUM(D51:M51)</f>
        <v>273</v>
      </c>
      <c r="O51" s="47">
        <f t="shared" si="9"/>
        <v>2.1271622253389435E-2</v>
      </c>
      <c r="P51" s="9"/>
    </row>
    <row r="52" spans="1:119">
      <c r="A52" s="12"/>
      <c r="B52" s="25">
        <v>362</v>
      </c>
      <c r="C52" s="20" t="s">
        <v>56</v>
      </c>
      <c r="D52" s="46">
        <v>29341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29341</v>
      </c>
      <c r="O52" s="47">
        <f t="shared" si="9"/>
        <v>2.286192925042855</v>
      </c>
      <c r="P52" s="9"/>
    </row>
    <row r="53" spans="1:119">
      <c r="A53" s="12"/>
      <c r="B53" s="25">
        <v>364</v>
      </c>
      <c r="C53" s="20" t="s">
        <v>57</v>
      </c>
      <c r="D53" s="46">
        <v>2980</v>
      </c>
      <c r="E53" s="46">
        <v>0</v>
      </c>
      <c r="F53" s="46">
        <v>0</v>
      </c>
      <c r="G53" s="46">
        <v>0</v>
      </c>
      <c r="H53" s="46">
        <v>0</v>
      </c>
      <c r="I53" s="46">
        <v>925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3905</v>
      </c>
      <c r="O53" s="47">
        <f t="shared" si="9"/>
        <v>0.30426990805672433</v>
      </c>
      <c r="P53" s="9"/>
    </row>
    <row r="54" spans="1:119">
      <c r="A54" s="12"/>
      <c r="B54" s="25">
        <v>365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39387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39387</v>
      </c>
      <c r="O54" s="47">
        <f t="shared" si="9"/>
        <v>3.0689574567554931</v>
      </c>
      <c r="P54" s="9"/>
    </row>
    <row r="55" spans="1:119">
      <c r="A55" s="12"/>
      <c r="B55" s="25">
        <v>366</v>
      </c>
      <c r="C55" s="20" t="s">
        <v>59</v>
      </c>
      <c r="D55" s="46">
        <v>28209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28209</v>
      </c>
      <c r="O55" s="47">
        <f t="shared" si="9"/>
        <v>2.1979897148200092</v>
      </c>
      <c r="P55" s="9"/>
    </row>
    <row r="56" spans="1:119">
      <c r="A56" s="12"/>
      <c r="B56" s="25">
        <v>369.3</v>
      </c>
      <c r="C56" s="20" t="s">
        <v>80</v>
      </c>
      <c r="D56" s="46">
        <v>25920</v>
      </c>
      <c r="E56" s="46">
        <v>0</v>
      </c>
      <c r="F56" s="46">
        <v>0</v>
      </c>
      <c r="G56" s="46">
        <v>0</v>
      </c>
      <c r="H56" s="46">
        <v>0</v>
      </c>
      <c r="I56" s="46">
        <v>1494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27414</v>
      </c>
      <c r="O56" s="47">
        <f t="shared" si="9"/>
        <v>2.1360448807854135</v>
      </c>
      <c r="P56" s="9"/>
    </row>
    <row r="57" spans="1:119">
      <c r="A57" s="12"/>
      <c r="B57" s="25">
        <v>369.4</v>
      </c>
      <c r="C57" s="20" t="s">
        <v>81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24143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24143</v>
      </c>
      <c r="O57" s="47">
        <f t="shared" si="9"/>
        <v>1.8811750038959014</v>
      </c>
      <c r="P57" s="9"/>
    </row>
    <row r="58" spans="1:119">
      <c r="A58" s="12"/>
      <c r="B58" s="25">
        <v>369.9</v>
      </c>
      <c r="C58" s="20" t="s">
        <v>60</v>
      </c>
      <c r="D58" s="46">
        <v>44849</v>
      </c>
      <c r="E58" s="46">
        <v>0</v>
      </c>
      <c r="F58" s="46">
        <v>0</v>
      </c>
      <c r="G58" s="46">
        <v>0</v>
      </c>
      <c r="H58" s="46">
        <v>0</v>
      </c>
      <c r="I58" s="46">
        <v>174765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219614</v>
      </c>
      <c r="O58" s="47">
        <f t="shared" si="9"/>
        <v>17.111890291413435</v>
      </c>
      <c r="P58" s="9"/>
    </row>
    <row r="59" spans="1:119" ht="15.75">
      <c r="A59" s="29" t="s">
        <v>37</v>
      </c>
      <c r="B59" s="30"/>
      <c r="C59" s="31"/>
      <c r="D59" s="32">
        <f t="shared" ref="D59:M59" si="14">SUM(D60:D63)</f>
        <v>5572089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669740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ref="N59:N64" si="15">SUM(D59:M59)</f>
        <v>6241829</v>
      </c>
      <c r="O59" s="45">
        <f t="shared" si="9"/>
        <v>486.35102072619605</v>
      </c>
      <c r="P59" s="9"/>
    </row>
    <row r="60" spans="1:119">
      <c r="A60" s="12"/>
      <c r="B60" s="25">
        <v>381</v>
      </c>
      <c r="C60" s="20" t="s">
        <v>61</v>
      </c>
      <c r="D60" s="46">
        <v>3084959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3084959</v>
      </c>
      <c r="O60" s="47">
        <f t="shared" si="9"/>
        <v>240.3739286270843</v>
      </c>
      <c r="P60" s="9"/>
    </row>
    <row r="61" spans="1:119">
      <c r="A61" s="12"/>
      <c r="B61" s="25">
        <v>385</v>
      </c>
      <c r="C61" s="20" t="s">
        <v>88</v>
      </c>
      <c r="D61" s="46">
        <v>2468930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2468930</v>
      </c>
      <c r="O61" s="47">
        <f t="shared" si="9"/>
        <v>192.37416238117501</v>
      </c>
      <c r="P61" s="9"/>
    </row>
    <row r="62" spans="1:119">
      <c r="A62" s="12"/>
      <c r="B62" s="25">
        <v>389.6</v>
      </c>
      <c r="C62" s="20" t="s">
        <v>89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23489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23489</v>
      </c>
      <c r="O62" s="47">
        <f t="shared" si="9"/>
        <v>1.8302166121240455</v>
      </c>
      <c r="P62" s="9"/>
    </row>
    <row r="63" spans="1:119" ht="15.75" thickBot="1">
      <c r="A63" s="12"/>
      <c r="B63" s="25">
        <v>389.8</v>
      </c>
      <c r="C63" s="20" t="s">
        <v>63</v>
      </c>
      <c r="D63" s="46">
        <v>18200</v>
      </c>
      <c r="E63" s="46">
        <v>0</v>
      </c>
      <c r="F63" s="46">
        <v>0</v>
      </c>
      <c r="G63" s="46">
        <v>0</v>
      </c>
      <c r="H63" s="46">
        <v>0</v>
      </c>
      <c r="I63" s="46">
        <v>646251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664451</v>
      </c>
      <c r="O63" s="47">
        <f t="shared" si="9"/>
        <v>51.772713105812684</v>
      </c>
      <c r="P63" s="9"/>
    </row>
    <row r="64" spans="1:119" ht="16.5" thickBot="1">
      <c r="A64" s="14" t="s">
        <v>49</v>
      </c>
      <c r="B64" s="23"/>
      <c r="C64" s="22"/>
      <c r="D64" s="15">
        <f t="shared" ref="D64:M64" si="16">SUM(D5,D13,D17,D29,D44,D49,D59)</f>
        <v>14146904</v>
      </c>
      <c r="E64" s="15">
        <f t="shared" si="16"/>
        <v>0</v>
      </c>
      <c r="F64" s="15">
        <f t="shared" si="16"/>
        <v>0</v>
      </c>
      <c r="G64" s="15">
        <f t="shared" si="16"/>
        <v>0</v>
      </c>
      <c r="H64" s="15">
        <f t="shared" si="16"/>
        <v>0</v>
      </c>
      <c r="I64" s="15">
        <f t="shared" si="16"/>
        <v>10701513</v>
      </c>
      <c r="J64" s="15">
        <f t="shared" si="16"/>
        <v>0</v>
      </c>
      <c r="K64" s="15">
        <f t="shared" si="16"/>
        <v>0</v>
      </c>
      <c r="L64" s="15">
        <f t="shared" si="16"/>
        <v>0</v>
      </c>
      <c r="M64" s="15">
        <f t="shared" si="16"/>
        <v>0</v>
      </c>
      <c r="N64" s="15">
        <f t="shared" si="15"/>
        <v>24848417</v>
      </c>
      <c r="O64" s="38">
        <f t="shared" si="9"/>
        <v>1936.1397070282064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90</v>
      </c>
      <c r="M66" s="48"/>
      <c r="N66" s="48"/>
      <c r="O66" s="43">
        <v>12834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2978083</v>
      </c>
      <c r="E5" s="27">
        <f t="shared" si="0"/>
        <v>1243453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4221536</v>
      </c>
      <c r="O5" s="33">
        <f t="shared" ref="O5:O36" si="1">(N5/O$62)</f>
        <v>331.12683347713545</v>
      </c>
      <c r="P5" s="6"/>
    </row>
    <row r="6" spans="1:133">
      <c r="A6" s="12"/>
      <c r="B6" s="25">
        <v>311</v>
      </c>
      <c r="C6" s="20" t="s">
        <v>3</v>
      </c>
      <c r="D6" s="46">
        <v>2622000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2622000</v>
      </c>
      <c r="O6" s="47">
        <f t="shared" si="1"/>
        <v>205.66318926974665</v>
      </c>
      <c r="P6" s="9"/>
    </row>
    <row r="7" spans="1:133">
      <c r="A7" s="12"/>
      <c r="B7" s="25">
        <v>312.41000000000003</v>
      </c>
      <c r="C7" s="20" t="s">
        <v>12</v>
      </c>
      <c r="D7" s="46">
        <v>271447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271447</v>
      </c>
      <c r="O7" s="47">
        <f t="shared" si="1"/>
        <v>21.291630716134598</v>
      </c>
      <c r="P7" s="9"/>
    </row>
    <row r="8" spans="1:133">
      <c r="A8" s="12"/>
      <c r="B8" s="25">
        <v>312.42</v>
      </c>
      <c r="C8" s="20" t="s">
        <v>11</v>
      </c>
      <c r="D8" s="46">
        <v>8975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8975</v>
      </c>
      <c r="O8" s="47">
        <f t="shared" si="1"/>
        <v>0.70397678249274453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915814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915814</v>
      </c>
      <c r="O9" s="47">
        <f t="shared" si="1"/>
        <v>71.834183073182217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211941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211941</v>
      </c>
      <c r="O10" s="47">
        <f t="shared" si="1"/>
        <v>16.624127382539807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115698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115698</v>
      </c>
      <c r="O11" s="47">
        <f t="shared" si="1"/>
        <v>9.0750647109577223</v>
      </c>
      <c r="P11" s="9"/>
    </row>
    <row r="12" spans="1:133">
      <c r="A12" s="12"/>
      <c r="B12" s="25">
        <v>316</v>
      </c>
      <c r="C12" s="20" t="s">
        <v>16</v>
      </c>
      <c r="D12" s="46">
        <v>75661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75661</v>
      </c>
      <c r="O12" s="47">
        <f t="shared" si="1"/>
        <v>5.9346615420817317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93805</v>
      </c>
      <c r="E13" s="32">
        <f t="shared" si="3"/>
        <v>1186573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1280378</v>
      </c>
      <c r="O13" s="45">
        <f t="shared" si="1"/>
        <v>100.42968075927524</v>
      </c>
      <c r="P13" s="10"/>
    </row>
    <row r="14" spans="1:133">
      <c r="A14" s="12"/>
      <c r="B14" s="25">
        <v>322</v>
      </c>
      <c r="C14" s="20" t="s">
        <v>0</v>
      </c>
      <c r="D14" s="46">
        <v>93805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93805</v>
      </c>
      <c r="O14" s="47">
        <f t="shared" si="1"/>
        <v>7.3578319868224957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1051432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1051432</v>
      </c>
      <c r="O15" s="47">
        <f t="shared" si="1"/>
        <v>82.471723272413527</v>
      </c>
      <c r="P15" s="9"/>
    </row>
    <row r="16" spans="1:133">
      <c r="A16" s="12"/>
      <c r="B16" s="25">
        <v>323.39999999999998</v>
      </c>
      <c r="C16" s="20" t="s">
        <v>19</v>
      </c>
      <c r="D16" s="46">
        <v>0</v>
      </c>
      <c r="E16" s="46">
        <v>135141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135141</v>
      </c>
      <c r="O16" s="47">
        <f t="shared" si="1"/>
        <v>10.600125500039219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SUM(D18:D28)</f>
        <v>2620620</v>
      </c>
      <c r="E17" s="32">
        <f t="shared" si="5"/>
        <v>511666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134450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3266736</v>
      </c>
      <c r="O17" s="45">
        <f t="shared" si="1"/>
        <v>256.23468507333911</v>
      </c>
      <c r="P17" s="10"/>
    </row>
    <row r="18" spans="1:16">
      <c r="A18" s="12"/>
      <c r="B18" s="25">
        <v>331.2</v>
      </c>
      <c r="C18" s="20" t="s">
        <v>75</v>
      </c>
      <c r="D18" s="46">
        <v>8778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8778</v>
      </c>
      <c r="O18" s="47">
        <f t="shared" si="1"/>
        <v>0.68852459016393441</v>
      </c>
      <c r="P18" s="9"/>
    </row>
    <row r="19" spans="1:16">
      <c r="A19" s="12"/>
      <c r="B19" s="25">
        <v>331.5</v>
      </c>
      <c r="C19" s="20" t="s">
        <v>21</v>
      </c>
      <c r="D19" s="46">
        <v>685000</v>
      </c>
      <c r="E19" s="46">
        <v>0</v>
      </c>
      <c r="F19" s="46">
        <v>0</v>
      </c>
      <c r="G19" s="46">
        <v>0</v>
      </c>
      <c r="H19" s="46">
        <v>0</v>
      </c>
      <c r="I19" s="46">
        <v>134450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819450</v>
      </c>
      <c r="O19" s="47">
        <f t="shared" si="1"/>
        <v>64.275629461134201</v>
      </c>
      <c r="P19" s="9"/>
    </row>
    <row r="20" spans="1:16">
      <c r="A20" s="12"/>
      <c r="B20" s="25">
        <v>334.2</v>
      </c>
      <c r="C20" s="20" t="s">
        <v>22</v>
      </c>
      <c r="D20" s="46">
        <v>17257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17257</v>
      </c>
      <c r="O20" s="47">
        <f t="shared" si="1"/>
        <v>1.3535963604988626</v>
      </c>
      <c r="P20" s="9"/>
    </row>
    <row r="21" spans="1:16">
      <c r="A21" s="12"/>
      <c r="B21" s="25">
        <v>334.7</v>
      </c>
      <c r="C21" s="20" t="s">
        <v>76</v>
      </c>
      <c r="D21" s="46">
        <v>236797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236797</v>
      </c>
      <c r="O21" s="47">
        <f t="shared" si="1"/>
        <v>18.57377049180328</v>
      </c>
      <c r="P21" s="9"/>
    </row>
    <row r="22" spans="1:16">
      <c r="A22" s="12"/>
      <c r="B22" s="25">
        <v>335.12</v>
      </c>
      <c r="C22" s="20" t="s">
        <v>23</v>
      </c>
      <c r="D22" s="46">
        <v>579141</v>
      </c>
      <c r="E22" s="46">
        <v>511666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1090807</v>
      </c>
      <c r="O22" s="47">
        <f t="shared" si="1"/>
        <v>85.560200800062745</v>
      </c>
      <c r="P22" s="9"/>
    </row>
    <row r="23" spans="1:16">
      <c r="A23" s="12"/>
      <c r="B23" s="25">
        <v>335.14</v>
      </c>
      <c r="C23" s="20" t="s">
        <v>24</v>
      </c>
      <c r="D23" s="46">
        <v>3587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3587</v>
      </c>
      <c r="O23" s="47">
        <f t="shared" si="1"/>
        <v>0.28135540042356261</v>
      </c>
      <c r="P23" s="9"/>
    </row>
    <row r="24" spans="1:16">
      <c r="A24" s="12"/>
      <c r="B24" s="25">
        <v>335.15</v>
      </c>
      <c r="C24" s="20" t="s">
        <v>25</v>
      </c>
      <c r="D24" s="46">
        <v>7938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7938</v>
      </c>
      <c r="O24" s="47">
        <f t="shared" si="1"/>
        <v>0.62263706957408427</v>
      </c>
      <c r="P24" s="9"/>
    </row>
    <row r="25" spans="1:16">
      <c r="A25" s="12"/>
      <c r="B25" s="25">
        <v>335.17</v>
      </c>
      <c r="C25" s="20" t="s">
        <v>26</v>
      </c>
      <c r="D25" s="46">
        <v>867105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867105</v>
      </c>
      <c r="O25" s="47">
        <f t="shared" si="1"/>
        <v>68.013569691740528</v>
      </c>
      <c r="P25" s="9"/>
    </row>
    <row r="26" spans="1:16">
      <c r="A26" s="12"/>
      <c r="B26" s="25">
        <v>335.23</v>
      </c>
      <c r="C26" s="20" t="s">
        <v>77</v>
      </c>
      <c r="D26" s="46">
        <v>1920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1920</v>
      </c>
      <c r="O26" s="47">
        <f t="shared" si="1"/>
        <v>0.1506000470625147</v>
      </c>
      <c r="P26" s="9"/>
    </row>
    <row r="27" spans="1:16">
      <c r="A27" s="12"/>
      <c r="B27" s="25">
        <v>337.7</v>
      </c>
      <c r="C27" s="20" t="s">
        <v>29</v>
      </c>
      <c r="D27" s="46">
        <v>201097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201097</v>
      </c>
      <c r="O27" s="47">
        <f t="shared" si="1"/>
        <v>15.773550866734645</v>
      </c>
      <c r="P27" s="9"/>
    </row>
    <row r="28" spans="1:16">
      <c r="A28" s="12"/>
      <c r="B28" s="25">
        <v>339</v>
      </c>
      <c r="C28" s="20" t="s">
        <v>30</v>
      </c>
      <c r="D28" s="46">
        <v>12000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12000</v>
      </c>
      <c r="O28" s="47">
        <f t="shared" si="1"/>
        <v>0.94125029414071693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SUM(D30:D42)</f>
        <v>580273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8657074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9237347</v>
      </c>
      <c r="O29" s="45">
        <f t="shared" si="1"/>
        <v>724.55463173582245</v>
      </c>
      <c r="P29" s="10"/>
    </row>
    <row r="30" spans="1:16">
      <c r="A30" s="12"/>
      <c r="B30" s="25">
        <v>341.1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50600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50600</v>
      </c>
      <c r="O30" s="47">
        <f t="shared" si="1"/>
        <v>3.9689387402933565</v>
      </c>
      <c r="P30" s="9"/>
    </row>
    <row r="31" spans="1:16">
      <c r="A31" s="12"/>
      <c r="B31" s="25">
        <v>341.2</v>
      </c>
      <c r="C31" s="20" t="s">
        <v>78</v>
      </c>
      <c r="D31" s="46">
        <v>47891</v>
      </c>
      <c r="E31" s="46">
        <v>0</v>
      </c>
      <c r="F31" s="46">
        <v>0</v>
      </c>
      <c r="G31" s="46">
        <v>0</v>
      </c>
      <c r="H31" s="46">
        <v>0</v>
      </c>
      <c r="I31" s="46">
        <v>17874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8">SUM(D31:M31)</f>
        <v>65765</v>
      </c>
      <c r="O31" s="47">
        <f t="shared" si="1"/>
        <v>5.1584437995136874</v>
      </c>
      <c r="P31" s="9"/>
    </row>
    <row r="32" spans="1:16">
      <c r="A32" s="12"/>
      <c r="B32" s="25">
        <v>341.9</v>
      </c>
      <c r="C32" s="20" t="s">
        <v>38</v>
      </c>
      <c r="D32" s="46">
        <v>1125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1125</v>
      </c>
      <c r="O32" s="47">
        <f t="shared" si="1"/>
        <v>8.8242215075692215E-2</v>
      </c>
      <c r="P32" s="9"/>
    </row>
    <row r="33" spans="1:16">
      <c r="A33" s="12"/>
      <c r="B33" s="25">
        <v>342.5</v>
      </c>
      <c r="C33" s="20" t="s">
        <v>39</v>
      </c>
      <c r="D33" s="46">
        <v>9300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9300</v>
      </c>
      <c r="O33" s="47">
        <f t="shared" si="1"/>
        <v>0.72946897795905563</v>
      </c>
      <c r="P33" s="9"/>
    </row>
    <row r="34" spans="1:16">
      <c r="A34" s="12"/>
      <c r="B34" s="25">
        <v>343.3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3058159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3058159</v>
      </c>
      <c r="O34" s="47">
        <f t="shared" si="1"/>
        <v>239.87442152325673</v>
      </c>
      <c r="P34" s="9"/>
    </row>
    <row r="35" spans="1:16">
      <c r="A35" s="12"/>
      <c r="B35" s="25">
        <v>343.4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2631091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2631091</v>
      </c>
      <c r="O35" s="47">
        <f t="shared" si="1"/>
        <v>206.37626480508274</v>
      </c>
      <c r="P35" s="9"/>
    </row>
    <row r="36" spans="1:16">
      <c r="A36" s="12"/>
      <c r="B36" s="25">
        <v>343.5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2899350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2899350</v>
      </c>
      <c r="O36" s="47">
        <f t="shared" si="1"/>
        <v>227.41783669307398</v>
      </c>
      <c r="P36" s="9"/>
    </row>
    <row r="37" spans="1:16">
      <c r="A37" s="12"/>
      <c r="B37" s="25">
        <v>343.9</v>
      </c>
      <c r="C37" s="20" t="s">
        <v>43</v>
      </c>
      <c r="D37" s="46">
        <v>83251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83251</v>
      </c>
      <c r="O37" s="47">
        <f t="shared" ref="O37:O60" si="9">(N37/O$62)</f>
        <v>6.5300023531257354</v>
      </c>
      <c r="P37" s="9"/>
    </row>
    <row r="38" spans="1:16">
      <c r="A38" s="12"/>
      <c r="B38" s="25">
        <v>346.4</v>
      </c>
      <c r="C38" s="20" t="s">
        <v>45</v>
      </c>
      <c r="D38" s="46">
        <v>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</v>
      </c>
      <c r="O38" s="47">
        <f t="shared" si="9"/>
        <v>1.0981253431641697E-3</v>
      </c>
      <c r="P38" s="9"/>
    </row>
    <row r="39" spans="1:16">
      <c r="A39" s="12"/>
      <c r="B39" s="25">
        <v>347.1</v>
      </c>
      <c r="C39" s="20" t="s">
        <v>46</v>
      </c>
      <c r="D39" s="46">
        <v>14624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14624</v>
      </c>
      <c r="O39" s="47">
        <f t="shared" si="9"/>
        <v>1.147070358459487</v>
      </c>
      <c r="P39" s="9"/>
    </row>
    <row r="40" spans="1:16">
      <c r="A40" s="12"/>
      <c r="B40" s="25">
        <v>347.2</v>
      </c>
      <c r="C40" s="20" t="s">
        <v>47</v>
      </c>
      <c r="D40" s="46">
        <v>67174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67174</v>
      </c>
      <c r="O40" s="47">
        <f t="shared" si="9"/>
        <v>5.2689622715507101</v>
      </c>
      <c r="P40" s="9"/>
    </row>
    <row r="41" spans="1:16">
      <c r="A41" s="12"/>
      <c r="B41" s="25">
        <v>347.4</v>
      </c>
      <c r="C41" s="20" t="s">
        <v>79</v>
      </c>
      <c r="D41" s="46">
        <v>4447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4447</v>
      </c>
      <c r="O41" s="47">
        <f t="shared" si="9"/>
        <v>0.34881167150364734</v>
      </c>
      <c r="P41" s="9"/>
    </row>
    <row r="42" spans="1:16">
      <c r="A42" s="12"/>
      <c r="B42" s="25">
        <v>349</v>
      </c>
      <c r="C42" s="20" t="s">
        <v>1</v>
      </c>
      <c r="D42" s="46">
        <v>352447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352447</v>
      </c>
      <c r="O42" s="47">
        <f t="shared" si="9"/>
        <v>27.645070201584439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SUM(D44:D47)</f>
        <v>65083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9" si="11">SUM(D43:M43)</f>
        <v>65083</v>
      </c>
      <c r="O43" s="45">
        <f t="shared" si="9"/>
        <v>5.1049494077966902</v>
      </c>
      <c r="P43" s="10"/>
    </row>
    <row r="44" spans="1:16">
      <c r="A44" s="13"/>
      <c r="B44" s="39">
        <v>351.1</v>
      </c>
      <c r="C44" s="21" t="s">
        <v>51</v>
      </c>
      <c r="D44" s="46">
        <v>51504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51504</v>
      </c>
      <c r="O44" s="47">
        <f t="shared" si="9"/>
        <v>4.0398462624519569</v>
      </c>
      <c r="P44" s="9"/>
    </row>
    <row r="45" spans="1:16">
      <c r="A45" s="13"/>
      <c r="B45" s="39">
        <v>351.2</v>
      </c>
      <c r="C45" s="21" t="s">
        <v>52</v>
      </c>
      <c r="D45" s="46">
        <v>-268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-268</v>
      </c>
      <c r="O45" s="47">
        <f t="shared" si="9"/>
        <v>-2.1021256569142679E-2</v>
      </c>
      <c r="P45" s="9"/>
    </row>
    <row r="46" spans="1:16">
      <c r="A46" s="13"/>
      <c r="B46" s="39">
        <v>352</v>
      </c>
      <c r="C46" s="21" t="s">
        <v>53</v>
      </c>
      <c r="D46" s="46">
        <v>13447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13447</v>
      </c>
      <c r="O46" s="47">
        <f t="shared" si="9"/>
        <v>1.0547493921091851</v>
      </c>
      <c r="P46" s="9"/>
    </row>
    <row r="47" spans="1:16">
      <c r="A47" s="13"/>
      <c r="B47" s="39">
        <v>359</v>
      </c>
      <c r="C47" s="21" t="s">
        <v>54</v>
      </c>
      <c r="D47" s="46">
        <v>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400</v>
      </c>
      <c r="O47" s="47">
        <f t="shared" si="9"/>
        <v>3.1375009804690566E-2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256387</v>
      </c>
      <c r="E48" s="32">
        <f t="shared" si="12"/>
        <v>630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794155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1051172</v>
      </c>
      <c r="O48" s="45">
        <f t="shared" si="9"/>
        <v>82.451329516040474</v>
      </c>
      <c r="P48" s="10"/>
    </row>
    <row r="49" spans="1:119">
      <c r="A49" s="12"/>
      <c r="B49" s="25">
        <v>361.1</v>
      </c>
      <c r="C49" s="20" t="s">
        <v>55</v>
      </c>
      <c r="D49" s="46">
        <v>74965</v>
      </c>
      <c r="E49" s="46">
        <v>572</v>
      </c>
      <c r="F49" s="46">
        <v>0</v>
      </c>
      <c r="G49" s="46">
        <v>0</v>
      </c>
      <c r="H49" s="46">
        <v>0</v>
      </c>
      <c r="I49" s="46">
        <v>533133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608670</v>
      </c>
      <c r="O49" s="47">
        <f t="shared" si="9"/>
        <v>47.742568044552513</v>
      </c>
      <c r="P49" s="9"/>
    </row>
    <row r="50" spans="1:119">
      <c r="A50" s="12"/>
      <c r="B50" s="25">
        <v>362</v>
      </c>
      <c r="C50" s="20" t="s">
        <v>56</v>
      </c>
      <c r="D50" s="46">
        <v>37495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3">SUM(D50:M50)</f>
        <v>37495</v>
      </c>
      <c r="O50" s="47">
        <f t="shared" si="9"/>
        <v>2.9410149815671818</v>
      </c>
      <c r="P50" s="9"/>
    </row>
    <row r="51" spans="1:119">
      <c r="A51" s="12"/>
      <c r="B51" s="25">
        <v>364</v>
      </c>
      <c r="C51" s="20" t="s">
        <v>57</v>
      </c>
      <c r="D51" s="46">
        <v>13928</v>
      </c>
      <c r="E51" s="46">
        <v>0</v>
      </c>
      <c r="F51" s="46">
        <v>0</v>
      </c>
      <c r="G51" s="46">
        <v>0</v>
      </c>
      <c r="H51" s="46">
        <v>0</v>
      </c>
      <c r="I51" s="46">
        <v>-327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13601</v>
      </c>
      <c r="O51" s="47">
        <f t="shared" si="9"/>
        <v>1.066828770883991</v>
      </c>
      <c r="P51" s="9"/>
    </row>
    <row r="52" spans="1:119">
      <c r="A52" s="12"/>
      <c r="B52" s="25">
        <v>365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28378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28378</v>
      </c>
      <c r="O52" s="47">
        <f t="shared" si="9"/>
        <v>2.2259000705937719</v>
      </c>
      <c r="P52" s="9"/>
    </row>
    <row r="53" spans="1:119">
      <c r="A53" s="12"/>
      <c r="B53" s="25">
        <v>366</v>
      </c>
      <c r="C53" s="20" t="s">
        <v>59</v>
      </c>
      <c r="D53" s="46">
        <v>58849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58849</v>
      </c>
      <c r="O53" s="47">
        <f t="shared" si="9"/>
        <v>4.6159698799905877</v>
      </c>
      <c r="P53" s="9"/>
    </row>
    <row r="54" spans="1:119">
      <c r="A54" s="12"/>
      <c r="B54" s="25">
        <v>369.3</v>
      </c>
      <c r="C54" s="20" t="s">
        <v>80</v>
      </c>
      <c r="D54" s="46">
        <v>2980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2980</v>
      </c>
      <c r="O54" s="47">
        <f t="shared" si="9"/>
        <v>0.2337438230449447</v>
      </c>
      <c r="P54" s="9"/>
    </row>
    <row r="55" spans="1:119">
      <c r="A55" s="12"/>
      <c r="B55" s="25">
        <v>369.4</v>
      </c>
      <c r="C55" s="20" t="s">
        <v>81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11869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11869</v>
      </c>
      <c r="O55" s="47">
        <f t="shared" si="9"/>
        <v>0.9309749784296808</v>
      </c>
      <c r="P55" s="9"/>
    </row>
    <row r="56" spans="1:119">
      <c r="A56" s="12"/>
      <c r="B56" s="25">
        <v>369.9</v>
      </c>
      <c r="C56" s="20" t="s">
        <v>60</v>
      </c>
      <c r="D56" s="46">
        <v>68170</v>
      </c>
      <c r="E56" s="46">
        <v>58</v>
      </c>
      <c r="F56" s="46">
        <v>0</v>
      </c>
      <c r="G56" s="46">
        <v>0</v>
      </c>
      <c r="H56" s="46">
        <v>0</v>
      </c>
      <c r="I56" s="46">
        <v>221102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289330</v>
      </c>
      <c r="O56" s="47">
        <f t="shared" si="9"/>
        <v>22.694328966977803</v>
      </c>
      <c r="P56" s="9"/>
    </row>
    <row r="57" spans="1:119" ht="15.75">
      <c r="A57" s="29" t="s">
        <v>37</v>
      </c>
      <c r="B57" s="30"/>
      <c r="C57" s="31"/>
      <c r="D57" s="32">
        <f t="shared" ref="D57:M57" si="14">SUM(D58:D59)</f>
        <v>3084201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584798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3668999</v>
      </c>
      <c r="O57" s="45">
        <f t="shared" si="9"/>
        <v>287.78719899599969</v>
      </c>
      <c r="P57" s="9"/>
    </row>
    <row r="58" spans="1:119">
      <c r="A58" s="12"/>
      <c r="B58" s="25">
        <v>381</v>
      </c>
      <c r="C58" s="20" t="s">
        <v>61</v>
      </c>
      <c r="D58" s="46">
        <v>3068587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3068587</v>
      </c>
      <c r="O58" s="47">
        <f t="shared" si="9"/>
        <v>240.69236802886502</v>
      </c>
      <c r="P58" s="9"/>
    </row>
    <row r="59" spans="1:119" ht="15.75" thickBot="1">
      <c r="A59" s="12"/>
      <c r="B59" s="25">
        <v>389.8</v>
      </c>
      <c r="C59" s="20" t="s">
        <v>63</v>
      </c>
      <c r="D59" s="46">
        <v>15614</v>
      </c>
      <c r="E59" s="46">
        <v>0</v>
      </c>
      <c r="F59" s="46">
        <v>0</v>
      </c>
      <c r="G59" s="46">
        <v>0</v>
      </c>
      <c r="H59" s="46">
        <v>0</v>
      </c>
      <c r="I59" s="46">
        <v>584798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600412</v>
      </c>
      <c r="O59" s="47">
        <f t="shared" si="9"/>
        <v>47.094830967134676</v>
      </c>
      <c r="P59" s="9"/>
    </row>
    <row r="60" spans="1:119" ht="16.5" thickBot="1">
      <c r="A60" s="14" t="s">
        <v>49</v>
      </c>
      <c r="B60" s="23"/>
      <c r="C60" s="22"/>
      <c r="D60" s="15">
        <f t="shared" ref="D60:M60" si="15">SUM(D5,D13,D17,D29,D43,D48,D57)</f>
        <v>9678452</v>
      </c>
      <c r="E60" s="15">
        <f t="shared" si="15"/>
        <v>2942322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10170477</v>
      </c>
      <c r="J60" s="15">
        <f t="shared" si="15"/>
        <v>0</v>
      </c>
      <c r="K60" s="15">
        <f t="shared" si="15"/>
        <v>0</v>
      </c>
      <c r="L60" s="15">
        <f t="shared" si="15"/>
        <v>0</v>
      </c>
      <c r="M60" s="15">
        <f t="shared" si="15"/>
        <v>0</v>
      </c>
      <c r="N60" s="15">
        <f>SUM(D60:M60)</f>
        <v>22791251</v>
      </c>
      <c r="O60" s="38">
        <f t="shared" si="9"/>
        <v>1787.6893089654091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82</v>
      </c>
      <c r="M62" s="48"/>
      <c r="N62" s="48"/>
      <c r="O62" s="43">
        <v>12749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2929915</v>
      </c>
      <c r="E5" s="27">
        <f t="shared" si="0"/>
        <v>1114480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4044395</v>
      </c>
      <c r="O5" s="33">
        <f t="shared" ref="O5:O36" si="1">(N5/O$61)</f>
        <v>304.22709493004362</v>
      </c>
      <c r="P5" s="6"/>
    </row>
    <row r="6" spans="1:133">
      <c r="A6" s="12"/>
      <c r="B6" s="25">
        <v>311</v>
      </c>
      <c r="C6" s="20" t="s">
        <v>3</v>
      </c>
      <c r="D6" s="46">
        <v>2582847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2582847</v>
      </c>
      <c r="O6" s="47">
        <f t="shared" si="1"/>
        <v>194.28667067850159</v>
      </c>
      <c r="P6" s="9"/>
    </row>
    <row r="7" spans="1:133">
      <c r="A7" s="12"/>
      <c r="B7" s="25">
        <v>312.41000000000003</v>
      </c>
      <c r="C7" s="20" t="s">
        <v>12</v>
      </c>
      <c r="D7" s="46">
        <v>257712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257712</v>
      </c>
      <c r="O7" s="47">
        <f t="shared" si="1"/>
        <v>19.385587483075071</v>
      </c>
      <c r="P7" s="9"/>
    </row>
    <row r="8" spans="1:133">
      <c r="A8" s="12"/>
      <c r="B8" s="25">
        <v>312.42</v>
      </c>
      <c r="C8" s="20" t="s">
        <v>11</v>
      </c>
      <c r="D8" s="46">
        <v>8910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8910</v>
      </c>
      <c r="O8" s="47">
        <f t="shared" si="1"/>
        <v>0.67022717015194821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797613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797613</v>
      </c>
      <c r="O9" s="47">
        <f t="shared" si="1"/>
        <v>59.997969008575296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214776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214776</v>
      </c>
      <c r="O10" s="47">
        <f t="shared" si="1"/>
        <v>16.155859786369792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102091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102091</v>
      </c>
      <c r="O11" s="47">
        <f t="shared" si="1"/>
        <v>7.679479464420039</v>
      </c>
      <c r="P11" s="9"/>
    </row>
    <row r="12" spans="1:133">
      <c r="A12" s="12"/>
      <c r="B12" s="25">
        <v>316</v>
      </c>
      <c r="C12" s="20" t="s">
        <v>16</v>
      </c>
      <c r="D12" s="46">
        <v>80446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80446</v>
      </c>
      <c r="O12" s="47">
        <f t="shared" si="1"/>
        <v>6.0513013389499024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46755</v>
      </c>
      <c r="E13" s="32">
        <f t="shared" si="3"/>
        <v>1154581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1201336</v>
      </c>
      <c r="O13" s="45">
        <f t="shared" si="1"/>
        <v>90.366782006920417</v>
      </c>
      <c r="P13" s="10"/>
    </row>
    <row r="14" spans="1:133">
      <c r="A14" s="12"/>
      <c r="B14" s="25">
        <v>322</v>
      </c>
      <c r="C14" s="20" t="s">
        <v>0</v>
      </c>
      <c r="D14" s="46">
        <v>46755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46755</v>
      </c>
      <c r="O14" s="47">
        <f t="shared" si="1"/>
        <v>3.5170001504438093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973630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973630</v>
      </c>
      <c r="O15" s="47">
        <f t="shared" si="1"/>
        <v>73.238302993831809</v>
      </c>
      <c r="P15" s="9"/>
    </row>
    <row r="16" spans="1:133">
      <c r="A16" s="12"/>
      <c r="B16" s="25">
        <v>323.39999999999998</v>
      </c>
      <c r="C16" s="20" t="s">
        <v>19</v>
      </c>
      <c r="D16" s="46">
        <v>0</v>
      </c>
      <c r="E16" s="46">
        <v>180951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180951</v>
      </c>
      <c r="O16" s="47">
        <f t="shared" si="1"/>
        <v>13.611478862644802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SUM(D18:D27)</f>
        <v>1727170</v>
      </c>
      <c r="E17" s="32">
        <f t="shared" si="4"/>
        <v>514774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2241944</v>
      </c>
      <c r="O17" s="45">
        <f t="shared" si="1"/>
        <v>168.64329772829848</v>
      </c>
      <c r="P17" s="10"/>
    </row>
    <row r="18" spans="1:16">
      <c r="A18" s="12"/>
      <c r="B18" s="25">
        <v>331.5</v>
      </c>
      <c r="C18" s="20" t="s">
        <v>21</v>
      </c>
      <c r="D18" s="46">
        <v>15000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15000</v>
      </c>
      <c r="O18" s="47">
        <f t="shared" si="1"/>
        <v>1.1283285692793741</v>
      </c>
      <c r="P18" s="9"/>
    </row>
    <row r="19" spans="1:16">
      <c r="A19" s="12"/>
      <c r="B19" s="25">
        <v>334.2</v>
      </c>
      <c r="C19" s="20" t="s">
        <v>22</v>
      </c>
      <c r="D19" s="46">
        <v>3987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3987</v>
      </c>
      <c r="O19" s="47">
        <f t="shared" si="1"/>
        <v>0.29990973371445767</v>
      </c>
      <c r="P19" s="9"/>
    </row>
    <row r="20" spans="1:16">
      <c r="A20" s="12"/>
      <c r="B20" s="25">
        <v>335.12</v>
      </c>
      <c r="C20" s="20" t="s">
        <v>23</v>
      </c>
      <c r="D20" s="46">
        <v>573469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573469</v>
      </c>
      <c r="O20" s="47">
        <f t="shared" si="1"/>
        <v>43.13743041973823</v>
      </c>
      <c r="P20" s="9"/>
    </row>
    <row r="21" spans="1:16">
      <c r="A21" s="12"/>
      <c r="B21" s="25">
        <v>335.14</v>
      </c>
      <c r="C21" s="20" t="s">
        <v>24</v>
      </c>
      <c r="D21" s="46">
        <v>5540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5540</v>
      </c>
      <c r="O21" s="47">
        <f t="shared" si="1"/>
        <v>0.41672935158718216</v>
      </c>
      <c r="P21" s="9"/>
    </row>
    <row r="22" spans="1:16">
      <c r="A22" s="12"/>
      <c r="B22" s="25">
        <v>335.15</v>
      </c>
      <c r="C22" s="20" t="s">
        <v>25</v>
      </c>
      <c r="D22" s="46">
        <v>6888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6888</v>
      </c>
      <c r="O22" s="47">
        <f t="shared" si="1"/>
        <v>0.51812847901308856</v>
      </c>
      <c r="P22" s="9"/>
    </row>
    <row r="23" spans="1:16">
      <c r="A23" s="12"/>
      <c r="B23" s="25">
        <v>335.17</v>
      </c>
      <c r="C23" s="20" t="s">
        <v>26</v>
      </c>
      <c r="D23" s="46">
        <v>884614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884614</v>
      </c>
      <c r="O23" s="47">
        <f t="shared" si="1"/>
        <v>66.542349932300283</v>
      </c>
      <c r="P23" s="9"/>
    </row>
    <row r="24" spans="1:16">
      <c r="A24" s="12"/>
      <c r="B24" s="25">
        <v>335.22</v>
      </c>
      <c r="C24" s="20" t="s">
        <v>27</v>
      </c>
      <c r="D24" s="46">
        <v>600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600</v>
      </c>
      <c r="O24" s="47">
        <f t="shared" si="1"/>
        <v>4.5133142771174965E-2</v>
      </c>
      <c r="P24" s="9"/>
    </row>
    <row r="25" spans="1:16">
      <c r="A25" s="12"/>
      <c r="B25" s="25">
        <v>335.9</v>
      </c>
      <c r="C25" s="20" t="s">
        <v>28</v>
      </c>
      <c r="D25" s="46">
        <v>0</v>
      </c>
      <c r="E25" s="46">
        <v>514774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514774</v>
      </c>
      <c r="O25" s="47">
        <f t="shared" si="1"/>
        <v>38.722280728148036</v>
      </c>
      <c r="P25" s="9"/>
    </row>
    <row r="26" spans="1:16">
      <c r="A26" s="12"/>
      <c r="B26" s="25">
        <v>337.7</v>
      </c>
      <c r="C26" s="20" t="s">
        <v>29</v>
      </c>
      <c r="D26" s="46">
        <v>225072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225072</v>
      </c>
      <c r="O26" s="47">
        <f t="shared" si="1"/>
        <v>16.930344516323153</v>
      </c>
      <c r="P26" s="9"/>
    </row>
    <row r="27" spans="1:16">
      <c r="A27" s="12"/>
      <c r="B27" s="25">
        <v>339</v>
      </c>
      <c r="C27" s="20" t="s">
        <v>30</v>
      </c>
      <c r="D27" s="46">
        <v>12000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12000</v>
      </c>
      <c r="O27" s="47">
        <f t="shared" si="1"/>
        <v>0.90266285542349933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SUM(D29:D41)</f>
        <v>503227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8748006</v>
      </c>
      <c r="J28" s="32">
        <f t="shared" si="6"/>
        <v>1287538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10538771</v>
      </c>
      <c r="O28" s="45">
        <f t="shared" si="1"/>
        <v>792.7464269595306</v>
      </c>
      <c r="P28" s="10"/>
    </row>
    <row r="29" spans="1:16">
      <c r="A29" s="12"/>
      <c r="B29" s="25">
        <v>341.1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1287538</v>
      </c>
      <c r="K29" s="46">
        <v>0</v>
      </c>
      <c r="L29" s="46">
        <v>0</v>
      </c>
      <c r="M29" s="46">
        <v>0</v>
      </c>
      <c r="N29" s="46">
        <f>SUM(D29:M29)</f>
        <v>1287538</v>
      </c>
      <c r="O29" s="47">
        <f t="shared" si="1"/>
        <v>96.851060628855123</v>
      </c>
      <c r="P29" s="9"/>
    </row>
    <row r="30" spans="1:16">
      <c r="A30" s="12"/>
      <c r="B30" s="25">
        <v>341.9</v>
      </c>
      <c r="C30" s="20" t="s">
        <v>38</v>
      </c>
      <c r="D30" s="46">
        <v>1350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7">SUM(D30:M30)</f>
        <v>1350</v>
      </c>
      <c r="O30" s="47">
        <f t="shared" si="1"/>
        <v>0.10154957123514367</v>
      </c>
      <c r="P30" s="9"/>
    </row>
    <row r="31" spans="1:16">
      <c r="A31" s="12"/>
      <c r="B31" s="25">
        <v>342.5</v>
      </c>
      <c r="C31" s="20" t="s">
        <v>39</v>
      </c>
      <c r="D31" s="46">
        <v>9300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9300</v>
      </c>
      <c r="O31" s="47">
        <f t="shared" si="1"/>
        <v>0.69956371295321196</v>
      </c>
      <c r="P31" s="9"/>
    </row>
    <row r="32" spans="1:16">
      <c r="A32" s="12"/>
      <c r="B32" s="25">
        <v>343.3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3110812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3110812</v>
      </c>
      <c r="O32" s="47">
        <f t="shared" si="1"/>
        <v>234.00120355047389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2694364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2694364</v>
      </c>
      <c r="O33" s="47">
        <f t="shared" si="1"/>
        <v>202.67519181585678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2421788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2421788</v>
      </c>
      <c r="O34" s="47">
        <f t="shared" si="1"/>
        <v>182.17150594253047</v>
      </c>
      <c r="P34" s="9"/>
    </row>
    <row r="35" spans="1:16">
      <c r="A35" s="12"/>
      <c r="B35" s="25">
        <v>343.9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521042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521042</v>
      </c>
      <c r="O35" s="47">
        <f t="shared" si="1"/>
        <v>39.193771626297575</v>
      </c>
      <c r="P35" s="9"/>
    </row>
    <row r="36" spans="1:16">
      <c r="A36" s="12"/>
      <c r="B36" s="25">
        <v>344.9</v>
      </c>
      <c r="C36" s="20" t="s">
        <v>44</v>
      </c>
      <c r="D36" s="46">
        <v>54143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54143</v>
      </c>
      <c r="O36" s="47">
        <f t="shared" si="1"/>
        <v>4.0727395817662106</v>
      </c>
      <c r="P36" s="9"/>
    </row>
    <row r="37" spans="1:16">
      <c r="A37" s="12"/>
      <c r="B37" s="25">
        <v>346.4</v>
      </c>
      <c r="C37" s="20" t="s">
        <v>45</v>
      </c>
      <c r="D37" s="46">
        <v>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</v>
      </c>
      <c r="O37" s="47">
        <f t="shared" ref="O37:O59" si="8">(N37/O$61)</f>
        <v>7.5221904618624942E-4</v>
      </c>
      <c r="P37" s="9"/>
    </row>
    <row r="38" spans="1:16">
      <c r="A38" s="12"/>
      <c r="B38" s="25">
        <v>347.1</v>
      </c>
      <c r="C38" s="20" t="s">
        <v>46</v>
      </c>
      <c r="D38" s="46">
        <v>14446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14446</v>
      </c>
      <c r="O38" s="47">
        <f t="shared" si="8"/>
        <v>1.0866556341206559</v>
      </c>
      <c r="P38" s="9"/>
    </row>
    <row r="39" spans="1:16">
      <c r="A39" s="12"/>
      <c r="B39" s="25">
        <v>347.2</v>
      </c>
      <c r="C39" s="20" t="s">
        <v>47</v>
      </c>
      <c r="D39" s="46">
        <v>74885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74885</v>
      </c>
      <c r="O39" s="47">
        <f t="shared" si="8"/>
        <v>5.632992327365729</v>
      </c>
      <c r="P39" s="9"/>
    </row>
    <row r="40" spans="1:16">
      <c r="A40" s="12"/>
      <c r="B40" s="25">
        <v>347.5</v>
      </c>
      <c r="C40" s="20" t="s">
        <v>48</v>
      </c>
      <c r="D40" s="46">
        <v>4489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4489</v>
      </c>
      <c r="O40" s="47">
        <f t="shared" si="8"/>
        <v>0.33767112983300734</v>
      </c>
      <c r="P40" s="9"/>
    </row>
    <row r="41" spans="1:16">
      <c r="A41" s="12"/>
      <c r="B41" s="25">
        <v>349</v>
      </c>
      <c r="C41" s="20" t="s">
        <v>1</v>
      </c>
      <c r="D41" s="46">
        <v>344604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9" si="9">SUM(D41:M41)</f>
        <v>344604</v>
      </c>
      <c r="O41" s="47">
        <f t="shared" si="8"/>
        <v>25.92176921919663</v>
      </c>
      <c r="P41" s="9"/>
    </row>
    <row r="42" spans="1:16" ht="15.75">
      <c r="A42" s="29" t="s">
        <v>36</v>
      </c>
      <c r="B42" s="30"/>
      <c r="C42" s="31"/>
      <c r="D42" s="32">
        <f t="shared" ref="D42:M42" si="10">SUM(D43:D46)</f>
        <v>80670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80670</v>
      </c>
      <c r="O42" s="45">
        <f t="shared" si="8"/>
        <v>6.0681510455844743</v>
      </c>
      <c r="P42" s="10"/>
    </row>
    <row r="43" spans="1:16">
      <c r="A43" s="13"/>
      <c r="B43" s="39">
        <v>351.1</v>
      </c>
      <c r="C43" s="21" t="s">
        <v>51</v>
      </c>
      <c r="D43" s="46">
        <v>61133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61133</v>
      </c>
      <c r="O43" s="47">
        <f t="shared" si="8"/>
        <v>4.5985406950503984</v>
      </c>
      <c r="P43" s="9"/>
    </row>
    <row r="44" spans="1:16">
      <c r="A44" s="13"/>
      <c r="B44" s="39">
        <v>351.2</v>
      </c>
      <c r="C44" s="21" t="s">
        <v>52</v>
      </c>
      <c r="D44" s="46">
        <v>2435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2435</v>
      </c>
      <c r="O44" s="47">
        <f t="shared" si="8"/>
        <v>0.18316533774635174</v>
      </c>
      <c r="P44" s="9"/>
    </row>
    <row r="45" spans="1:16">
      <c r="A45" s="13"/>
      <c r="B45" s="39">
        <v>352</v>
      </c>
      <c r="C45" s="21" t="s">
        <v>53</v>
      </c>
      <c r="D45" s="46">
        <v>16852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16852</v>
      </c>
      <c r="O45" s="47">
        <f t="shared" si="8"/>
        <v>1.2676395366330675</v>
      </c>
      <c r="P45" s="9"/>
    </row>
    <row r="46" spans="1:16">
      <c r="A46" s="13"/>
      <c r="B46" s="39">
        <v>359</v>
      </c>
      <c r="C46" s="21" t="s">
        <v>54</v>
      </c>
      <c r="D46" s="46">
        <v>250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250</v>
      </c>
      <c r="O46" s="47">
        <f t="shared" si="8"/>
        <v>1.8805476154656237E-2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SUM(D48:D53)</f>
        <v>292167</v>
      </c>
      <c r="E47" s="32">
        <f t="shared" si="11"/>
        <v>1561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310259</v>
      </c>
      <c r="J47" s="32">
        <f t="shared" si="11"/>
        <v>33704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637691</v>
      </c>
      <c r="O47" s="45">
        <f t="shared" si="8"/>
        <v>47.968331578155556</v>
      </c>
      <c r="P47" s="10"/>
    </row>
    <row r="48" spans="1:16">
      <c r="A48" s="12"/>
      <c r="B48" s="25">
        <v>361.1</v>
      </c>
      <c r="C48" s="20" t="s">
        <v>55</v>
      </c>
      <c r="D48" s="46">
        <v>113571</v>
      </c>
      <c r="E48" s="46">
        <v>1561</v>
      </c>
      <c r="F48" s="46">
        <v>0</v>
      </c>
      <c r="G48" s="46">
        <v>0</v>
      </c>
      <c r="H48" s="46">
        <v>0</v>
      </c>
      <c r="I48" s="46">
        <v>277798</v>
      </c>
      <c r="J48" s="46">
        <v>1772</v>
      </c>
      <c r="K48" s="46">
        <v>0</v>
      </c>
      <c r="L48" s="46">
        <v>0</v>
      </c>
      <c r="M48" s="46">
        <v>0</v>
      </c>
      <c r="N48" s="46">
        <f t="shared" si="9"/>
        <v>394702</v>
      </c>
      <c r="O48" s="47">
        <f t="shared" si="8"/>
        <v>29.690236196780504</v>
      </c>
      <c r="P48" s="9"/>
    </row>
    <row r="49" spans="1:119">
      <c r="A49" s="12"/>
      <c r="B49" s="25">
        <v>362</v>
      </c>
      <c r="C49" s="20" t="s">
        <v>56</v>
      </c>
      <c r="D49" s="46">
        <v>47385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47385</v>
      </c>
      <c r="O49" s="47">
        <f t="shared" si="8"/>
        <v>3.5643899503535428</v>
      </c>
      <c r="P49" s="9"/>
    </row>
    <row r="50" spans="1:119">
      <c r="A50" s="12"/>
      <c r="B50" s="25">
        <v>364</v>
      </c>
      <c r="C50" s="20" t="s">
        <v>57</v>
      </c>
      <c r="D50" s="46">
        <v>4691</v>
      </c>
      <c r="E50" s="46">
        <v>0</v>
      </c>
      <c r="F50" s="46">
        <v>0</v>
      </c>
      <c r="G50" s="46">
        <v>0</v>
      </c>
      <c r="H50" s="46">
        <v>0</v>
      </c>
      <c r="I50" s="46">
        <v>-4053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638</v>
      </c>
      <c r="O50" s="47">
        <f t="shared" si="8"/>
        <v>4.7991575146682716E-2</v>
      </c>
      <c r="P50" s="9"/>
    </row>
    <row r="51" spans="1:119">
      <c r="A51" s="12"/>
      <c r="B51" s="25">
        <v>365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3628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3628</v>
      </c>
      <c r="O51" s="47">
        <f t="shared" si="8"/>
        <v>0.27290506995637132</v>
      </c>
      <c r="P51" s="9"/>
    </row>
    <row r="52" spans="1:119">
      <c r="A52" s="12"/>
      <c r="B52" s="25">
        <v>366</v>
      </c>
      <c r="C52" s="20" t="s">
        <v>59</v>
      </c>
      <c r="D52" s="46">
        <v>32756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32756</v>
      </c>
      <c r="O52" s="47">
        <f t="shared" si="8"/>
        <v>2.4639687076876786</v>
      </c>
      <c r="P52" s="9"/>
    </row>
    <row r="53" spans="1:119">
      <c r="A53" s="12"/>
      <c r="B53" s="25">
        <v>369.9</v>
      </c>
      <c r="C53" s="20" t="s">
        <v>60</v>
      </c>
      <c r="D53" s="46">
        <v>93764</v>
      </c>
      <c r="E53" s="46">
        <v>0</v>
      </c>
      <c r="F53" s="46">
        <v>0</v>
      </c>
      <c r="G53" s="46">
        <v>0</v>
      </c>
      <c r="H53" s="46">
        <v>0</v>
      </c>
      <c r="I53" s="46">
        <v>32886</v>
      </c>
      <c r="J53" s="46">
        <v>31932</v>
      </c>
      <c r="K53" s="46">
        <v>0</v>
      </c>
      <c r="L53" s="46">
        <v>0</v>
      </c>
      <c r="M53" s="46">
        <v>0</v>
      </c>
      <c r="N53" s="46">
        <f t="shared" si="9"/>
        <v>158582</v>
      </c>
      <c r="O53" s="47">
        <f t="shared" si="8"/>
        <v>11.928840078230781</v>
      </c>
      <c r="P53" s="9"/>
    </row>
    <row r="54" spans="1:119" ht="15.75">
      <c r="A54" s="29" t="s">
        <v>37</v>
      </c>
      <c r="B54" s="30"/>
      <c r="C54" s="31"/>
      <c r="D54" s="32">
        <f t="shared" ref="D54:M54" si="12">SUM(D55:D58)</f>
        <v>3391046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410149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9"/>
        <v>3801195</v>
      </c>
      <c r="O54" s="45">
        <f t="shared" si="8"/>
        <v>285.93312772679405</v>
      </c>
      <c r="P54" s="9"/>
    </row>
    <row r="55" spans="1:119">
      <c r="A55" s="12"/>
      <c r="B55" s="25">
        <v>381</v>
      </c>
      <c r="C55" s="20" t="s">
        <v>61</v>
      </c>
      <c r="D55" s="46">
        <v>3385427</v>
      </c>
      <c r="E55" s="46">
        <v>0</v>
      </c>
      <c r="F55" s="46">
        <v>0</v>
      </c>
      <c r="G55" s="46">
        <v>0</v>
      </c>
      <c r="H55" s="46">
        <v>0</v>
      </c>
      <c r="I55" s="46">
        <v>167726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3553153</v>
      </c>
      <c r="O55" s="47">
        <f t="shared" si="8"/>
        <v>267.27493606138108</v>
      </c>
      <c r="P55" s="9"/>
    </row>
    <row r="56" spans="1:119">
      <c r="A56" s="12"/>
      <c r="B56" s="25">
        <v>389.7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178714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178714</v>
      </c>
      <c r="O56" s="47">
        <f t="shared" si="8"/>
        <v>13.443207462012937</v>
      </c>
      <c r="P56" s="9"/>
    </row>
    <row r="57" spans="1:119">
      <c r="A57" s="12"/>
      <c r="B57" s="25">
        <v>389.8</v>
      </c>
      <c r="C57" s="20" t="s">
        <v>63</v>
      </c>
      <c r="D57" s="46">
        <v>5619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5619</v>
      </c>
      <c r="O57" s="47">
        <f t="shared" si="8"/>
        <v>0.42267188205205358</v>
      </c>
      <c r="P57" s="9"/>
    </row>
    <row r="58" spans="1:119" ht="15.75" thickBot="1">
      <c r="A58" s="12"/>
      <c r="B58" s="25">
        <v>389.9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63709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63709</v>
      </c>
      <c r="O58" s="47">
        <f t="shared" si="8"/>
        <v>4.7923123213479766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3">SUM(D5,D13,D17,D28,D42,D47,D54)</f>
        <v>8970950</v>
      </c>
      <c r="E59" s="15">
        <f t="shared" si="13"/>
        <v>2785396</v>
      </c>
      <c r="F59" s="15">
        <f t="shared" si="13"/>
        <v>0</v>
      </c>
      <c r="G59" s="15">
        <f t="shared" si="13"/>
        <v>0</v>
      </c>
      <c r="H59" s="15">
        <f t="shared" si="13"/>
        <v>0</v>
      </c>
      <c r="I59" s="15">
        <f t="shared" si="13"/>
        <v>9468414</v>
      </c>
      <c r="J59" s="15">
        <f t="shared" si="13"/>
        <v>1321242</v>
      </c>
      <c r="K59" s="15">
        <f t="shared" si="13"/>
        <v>0</v>
      </c>
      <c r="L59" s="15">
        <f t="shared" si="13"/>
        <v>0</v>
      </c>
      <c r="M59" s="15">
        <f t="shared" si="13"/>
        <v>0</v>
      </c>
      <c r="N59" s="15">
        <f t="shared" si="9"/>
        <v>22546002</v>
      </c>
      <c r="O59" s="38">
        <f t="shared" si="8"/>
        <v>1695.9532119753271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71</v>
      </c>
      <c r="M61" s="48"/>
      <c r="N61" s="48"/>
      <c r="O61" s="43">
        <v>13294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83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3231931</v>
      </c>
      <c r="E5" s="27">
        <f t="shared" si="0"/>
        <v>1090501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4322432</v>
      </c>
      <c r="O5" s="33">
        <f t="shared" ref="O5:O36" si="1">(N5/O$63)</f>
        <v>323.43849146961986</v>
      </c>
      <c r="P5" s="6"/>
    </row>
    <row r="6" spans="1:133">
      <c r="A6" s="12"/>
      <c r="B6" s="25">
        <v>311</v>
      </c>
      <c r="C6" s="20" t="s">
        <v>3</v>
      </c>
      <c r="D6" s="46">
        <v>2855150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2855150</v>
      </c>
      <c r="O6" s="47">
        <f t="shared" si="1"/>
        <v>213.64486680634542</v>
      </c>
      <c r="P6" s="9"/>
    </row>
    <row r="7" spans="1:133">
      <c r="A7" s="12"/>
      <c r="B7" s="25">
        <v>312.41000000000003</v>
      </c>
      <c r="C7" s="20" t="s">
        <v>12</v>
      </c>
      <c r="D7" s="46">
        <v>269554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269554</v>
      </c>
      <c r="O7" s="47">
        <f t="shared" si="1"/>
        <v>20.170158635139181</v>
      </c>
      <c r="P7" s="9"/>
    </row>
    <row r="8" spans="1:133">
      <c r="A8" s="12"/>
      <c r="B8" s="25">
        <v>312.42</v>
      </c>
      <c r="C8" s="20" t="s">
        <v>11</v>
      </c>
      <c r="D8" s="46">
        <v>19368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19368</v>
      </c>
      <c r="O8" s="47">
        <f t="shared" si="1"/>
        <v>1.4492666866207722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789214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789214</v>
      </c>
      <c r="O9" s="47">
        <f t="shared" si="1"/>
        <v>59.055222987129603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205001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205001</v>
      </c>
      <c r="O10" s="47">
        <f t="shared" si="1"/>
        <v>15.339793475007482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96286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96286</v>
      </c>
      <c r="O11" s="47">
        <f t="shared" si="1"/>
        <v>7.2048787788087401</v>
      </c>
      <c r="P11" s="9"/>
    </row>
    <row r="12" spans="1:133">
      <c r="A12" s="12"/>
      <c r="B12" s="25">
        <v>316</v>
      </c>
      <c r="C12" s="20" t="s">
        <v>16</v>
      </c>
      <c r="D12" s="46">
        <v>87859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87859</v>
      </c>
      <c r="O12" s="47">
        <f t="shared" si="1"/>
        <v>6.5743041005686917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SUM(D14:D18)</f>
        <v>262115</v>
      </c>
      <c r="E13" s="32">
        <f t="shared" si="3"/>
        <v>1477740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1739855</v>
      </c>
      <c r="O13" s="45">
        <f t="shared" si="1"/>
        <v>130.18968871595331</v>
      </c>
      <c r="P13" s="10"/>
    </row>
    <row r="14" spans="1:133">
      <c r="A14" s="12"/>
      <c r="B14" s="25">
        <v>322</v>
      </c>
      <c r="C14" s="20" t="s">
        <v>0</v>
      </c>
      <c r="D14" s="46">
        <v>78993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78993</v>
      </c>
      <c r="O14" s="47">
        <f t="shared" si="1"/>
        <v>5.9108799760550736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844002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844002</v>
      </c>
      <c r="O15" s="47">
        <f t="shared" si="1"/>
        <v>63.154893744387905</v>
      </c>
      <c r="P15" s="9"/>
    </row>
    <row r="16" spans="1:133">
      <c r="A16" s="12"/>
      <c r="B16" s="25">
        <v>323.2</v>
      </c>
      <c r="C16" s="20" t="s">
        <v>95</v>
      </c>
      <c r="D16" s="46">
        <v>0</v>
      </c>
      <c r="E16" s="46">
        <v>499950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499950</v>
      </c>
      <c r="O16" s="47">
        <f t="shared" si="1"/>
        <v>37.410206524992518</v>
      </c>
      <c r="P16" s="9"/>
    </row>
    <row r="17" spans="1:16">
      <c r="A17" s="12"/>
      <c r="B17" s="25">
        <v>323.39999999999998</v>
      </c>
      <c r="C17" s="20" t="s">
        <v>19</v>
      </c>
      <c r="D17" s="46">
        <v>0</v>
      </c>
      <c r="E17" s="46">
        <v>133788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133788</v>
      </c>
      <c r="O17" s="47">
        <f t="shared" si="1"/>
        <v>10.011074528584256</v>
      </c>
      <c r="P17" s="9"/>
    </row>
    <row r="18" spans="1:16">
      <c r="A18" s="12"/>
      <c r="B18" s="25">
        <v>323.5</v>
      </c>
      <c r="C18" s="20" t="s">
        <v>96</v>
      </c>
      <c r="D18" s="46">
        <v>183122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183122</v>
      </c>
      <c r="O18" s="47">
        <f t="shared" si="1"/>
        <v>13.702633941933552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1962332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1962332</v>
      </c>
      <c r="O19" s="45">
        <f t="shared" si="1"/>
        <v>146.8371744986531</v>
      </c>
      <c r="P19" s="10"/>
    </row>
    <row r="20" spans="1:16">
      <c r="A20" s="12"/>
      <c r="B20" s="25">
        <v>334.2</v>
      </c>
      <c r="C20" s="20" t="s">
        <v>22</v>
      </c>
      <c r="D20" s="46">
        <v>2237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2237</v>
      </c>
      <c r="O20" s="47">
        <f t="shared" si="1"/>
        <v>0.16739000299311582</v>
      </c>
      <c r="P20" s="9"/>
    </row>
    <row r="21" spans="1:16">
      <c r="A21" s="12"/>
      <c r="B21" s="25">
        <v>334.7</v>
      </c>
      <c r="C21" s="20" t="s">
        <v>76</v>
      </c>
      <c r="D21" s="46">
        <v>125102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125102</v>
      </c>
      <c r="O21" s="47">
        <f t="shared" si="1"/>
        <v>9.3611194253217604</v>
      </c>
      <c r="P21" s="9"/>
    </row>
    <row r="22" spans="1:16">
      <c r="A22" s="12"/>
      <c r="B22" s="25">
        <v>335.12</v>
      </c>
      <c r="C22" s="20" t="s">
        <v>23</v>
      </c>
      <c r="D22" s="46">
        <v>417379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417379</v>
      </c>
      <c r="O22" s="47">
        <f t="shared" si="1"/>
        <v>31.231592337623464</v>
      </c>
      <c r="P22" s="9"/>
    </row>
    <row r="23" spans="1:16">
      <c r="A23" s="12"/>
      <c r="B23" s="25">
        <v>335.14</v>
      </c>
      <c r="C23" s="20" t="s">
        <v>24</v>
      </c>
      <c r="D23" s="46">
        <v>3579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3579</v>
      </c>
      <c r="O23" s="47">
        <f t="shared" si="1"/>
        <v>0.26780903920981741</v>
      </c>
      <c r="P23" s="9"/>
    </row>
    <row r="24" spans="1:16">
      <c r="A24" s="12"/>
      <c r="B24" s="25">
        <v>335.15</v>
      </c>
      <c r="C24" s="20" t="s">
        <v>25</v>
      </c>
      <c r="D24" s="46">
        <v>1381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1381</v>
      </c>
      <c r="O24" s="47">
        <f t="shared" si="1"/>
        <v>0.10333732415444477</v>
      </c>
      <c r="P24" s="9"/>
    </row>
    <row r="25" spans="1:16">
      <c r="A25" s="12"/>
      <c r="B25" s="25">
        <v>335.18</v>
      </c>
      <c r="C25" s="20" t="s">
        <v>85</v>
      </c>
      <c r="D25" s="46">
        <v>1078065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1078065</v>
      </c>
      <c r="O25" s="47">
        <f t="shared" si="1"/>
        <v>80.669335528284947</v>
      </c>
      <c r="P25" s="9"/>
    </row>
    <row r="26" spans="1:16">
      <c r="A26" s="12"/>
      <c r="B26" s="25">
        <v>335.21</v>
      </c>
      <c r="C26" s="20" t="s">
        <v>97</v>
      </c>
      <c r="D26" s="46">
        <v>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</v>
      </c>
      <c r="O26" s="47">
        <f t="shared" si="1"/>
        <v>2.2448368751870697E-2</v>
      </c>
      <c r="P26" s="9"/>
    </row>
    <row r="27" spans="1:16">
      <c r="A27" s="12"/>
      <c r="B27" s="25">
        <v>337.7</v>
      </c>
      <c r="C27" s="20" t="s">
        <v>29</v>
      </c>
      <c r="D27" s="46">
        <v>322289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322289</v>
      </c>
      <c r="O27" s="47">
        <f t="shared" si="1"/>
        <v>24.116207722238851</v>
      </c>
      <c r="P27" s="9"/>
    </row>
    <row r="28" spans="1:16">
      <c r="A28" s="12"/>
      <c r="B28" s="25">
        <v>339</v>
      </c>
      <c r="C28" s="20" t="s">
        <v>30</v>
      </c>
      <c r="D28" s="46">
        <v>12000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12000</v>
      </c>
      <c r="O28" s="47">
        <f t="shared" si="1"/>
        <v>0.89793475007482793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SUM(D30:D43)</f>
        <v>431723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8215769</v>
      </c>
      <c r="J29" s="32">
        <f t="shared" si="7"/>
        <v>1376752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10024244</v>
      </c>
      <c r="O29" s="45">
        <f t="shared" si="1"/>
        <v>750.09308590242438</v>
      </c>
      <c r="P29" s="10"/>
    </row>
    <row r="30" spans="1:16">
      <c r="A30" s="12"/>
      <c r="B30" s="25">
        <v>341.1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1284182</v>
      </c>
      <c r="K30" s="46">
        <v>0</v>
      </c>
      <c r="L30" s="46">
        <v>0</v>
      </c>
      <c r="M30" s="46">
        <v>0</v>
      </c>
      <c r="N30" s="46">
        <f>SUM(D30:M30)</f>
        <v>1284182</v>
      </c>
      <c r="O30" s="47">
        <f t="shared" si="1"/>
        <v>96.092636935049384</v>
      </c>
      <c r="P30" s="9"/>
    </row>
    <row r="31" spans="1:16">
      <c r="A31" s="12"/>
      <c r="B31" s="25">
        <v>341.2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92570</v>
      </c>
      <c r="K31" s="46">
        <v>0</v>
      </c>
      <c r="L31" s="46">
        <v>0</v>
      </c>
      <c r="M31" s="46">
        <v>0</v>
      </c>
      <c r="N31" s="46">
        <f>SUM(D31:M31)</f>
        <v>92570</v>
      </c>
      <c r="O31" s="47">
        <f t="shared" si="1"/>
        <v>6.9268183178689018</v>
      </c>
      <c r="P31" s="9"/>
    </row>
    <row r="32" spans="1:16">
      <c r="A32" s="12"/>
      <c r="B32" s="25">
        <v>341.3</v>
      </c>
      <c r="C32" s="20" t="s">
        <v>98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49374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6" si="8">SUM(D32:M32)</f>
        <v>49374</v>
      </c>
      <c r="O32" s="47">
        <f t="shared" si="1"/>
        <v>3.6945525291828796</v>
      </c>
      <c r="P32" s="9"/>
    </row>
    <row r="33" spans="1:16">
      <c r="A33" s="12"/>
      <c r="B33" s="25">
        <v>341.9</v>
      </c>
      <c r="C33" s="20" t="s">
        <v>38</v>
      </c>
      <c r="D33" s="46">
        <v>2950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2950</v>
      </c>
      <c r="O33" s="47">
        <f t="shared" si="1"/>
        <v>0.22074229272672852</v>
      </c>
      <c r="P33" s="9"/>
    </row>
    <row r="34" spans="1:16">
      <c r="A34" s="12"/>
      <c r="B34" s="25">
        <v>342.5</v>
      </c>
      <c r="C34" s="20" t="s">
        <v>39</v>
      </c>
      <c r="D34" s="46">
        <v>9300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9300</v>
      </c>
      <c r="O34" s="47">
        <f t="shared" si="1"/>
        <v>0.69589943130799159</v>
      </c>
      <c r="P34" s="9"/>
    </row>
    <row r="35" spans="1:16">
      <c r="A35" s="12"/>
      <c r="B35" s="25">
        <v>343.3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3001409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3001409</v>
      </c>
      <c r="O35" s="47">
        <f t="shared" si="1"/>
        <v>224.58912002394493</v>
      </c>
      <c r="P35" s="9"/>
    </row>
    <row r="36" spans="1:16">
      <c r="A36" s="12"/>
      <c r="B36" s="25">
        <v>343.4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2489912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2489912</v>
      </c>
      <c r="O36" s="47">
        <f t="shared" si="1"/>
        <v>186.31487578569292</v>
      </c>
      <c r="P36" s="9"/>
    </row>
    <row r="37" spans="1:16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2675074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2675074</v>
      </c>
      <c r="O37" s="47">
        <f t="shared" ref="O37:O61" si="9">(N37/O$63)</f>
        <v>200.17015863513919</v>
      </c>
      <c r="P37" s="9"/>
    </row>
    <row r="38" spans="1:16">
      <c r="A38" s="12"/>
      <c r="B38" s="25">
        <v>344.9</v>
      </c>
      <c r="C38" s="20" t="s">
        <v>44</v>
      </c>
      <c r="D38" s="46">
        <v>85066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85066</v>
      </c>
      <c r="O38" s="47">
        <f t="shared" si="9"/>
        <v>6.3653097874887754</v>
      </c>
      <c r="P38" s="9"/>
    </row>
    <row r="39" spans="1:16">
      <c r="A39" s="12"/>
      <c r="B39" s="25">
        <v>346.4</v>
      </c>
      <c r="C39" s="20" t="s">
        <v>45</v>
      </c>
      <c r="D39" s="46">
        <v>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</v>
      </c>
      <c r="O39" s="47">
        <f t="shared" si="9"/>
        <v>1.3469021251122418E-3</v>
      </c>
      <c r="P39" s="9"/>
    </row>
    <row r="40" spans="1:16">
      <c r="A40" s="12"/>
      <c r="B40" s="25">
        <v>347.1</v>
      </c>
      <c r="C40" s="20" t="s">
        <v>46</v>
      </c>
      <c r="D40" s="46">
        <v>14540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14540</v>
      </c>
      <c r="O40" s="47">
        <f t="shared" si="9"/>
        <v>1.087997605507333</v>
      </c>
      <c r="P40" s="9"/>
    </row>
    <row r="41" spans="1:16">
      <c r="A41" s="12"/>
      <c r="B41" s="25">
        <v>347.2</v>
      </c>
      <c r="C41" s="20" t="s">
        <v>47</v>
      </c>
      <c r="D41" s="46">
        <v>92758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92758</v>
      </c>
      <c r="O41" s="47">
        <f t="shared" si="9"/>
        <v>6.9408859622867407</v>
      </c>
      <c r="P41" s="9"/>
    </row>
    <row r="42" spans="1:16">
      <c r="A42" s="12"/>
      <c r="B42" s="25">
        <v>347.9</v>
      </c>
      <c r="C42" s="20" t="s">
        <v>99</v>
      </c>
      <c r="D42" s="46">
        <v>3636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3636</v>
      </c>
      <c r="O42" s="47">
        <f t="shared" si="9"/>
        <v>0.27207422927267283</v>
      </c>
      <c r="P42" s="9"/>
    </row>
    <row r="43" spans="1:16">
      <c r="A43" s="12"/>
      <c r="B43" s="25">
        <v>349</v>
      </c>
      <c r="C43" s="20" t="s">
        <v>1</v>
      </c>
      <c r="D43" s="46">
        <v>223455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223455</v>
      </c>
      <c r="O43" s="47">
        <f t="shared" si="9"/>
        <v>16.720667464830889</v>
      </c>
      <c r="P43" s="9"/>
    </row>
    <row r="44" spans="1:16" ht="15.75">
      <c r="A44" s="29" t="s">
        <v>36</v>
      </c>
      <c r="B44" s="30"/>
      <c r="C44" s="31"/>
      <c r="D44" s="32">
        <f t="shared" ref="D44:M44" si="10">SUM(D45:D48)</f>
        <v>76543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76543</v>
      </c>
      <c r="O44" s="45">
        <f t="shared" si="9"/>
        <v>5.7275516312481294</v>
      </c>
      <c r="P44" s="10"/>
    </row>
    <row r="45" spans="1:16">
      <c r="A45" s="13"/>
      <c r="B45" s="39">
        <v>351.1</v>
      </c>
      <c r="C45" s="21" t="s">
        <v>51</v>
      </c>
      <c r="D45" s="46">
        <v>61236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61236</v>
      </c>
      <c r="O45" s="47">
        <f t="shared" si="9"/>
        <v>4.5821610296318465</v>
      </c>
      <c r="P45" s="9"/>
    </row>
    <row r="46" spans="1:16">
      <c r="A46" s="13"/>
      <c r="B46" s="39">
        <v>352</v>
      </c>
      <c r="C46" s="21" t="s">
        <v>53</v>
      </c>
      <c r="D46" s="46">
        <v>15147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15147</v>
      </c>
      <c r="O46" s="47">
        <f t="shared" si="9"/>
        <v>1.1334181382819515</v>
      </c>
      <c r="P46" s="9"/>
    </row>
    <row r="47" spans="1:16">
      <c r="A47" s="13"/>
      <c r="B47" s="39">
        <v>354</v>
      </c>
      <c r="C47" s="21" t="s">
        <v>100</v>
      </c>
      <c r="D47" s="46">
        <v>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</v>
      </c>
      <c r="O47" s="47">
        <f t="shared" si="9"/>
        <v>7.4827895839568997E-4</v>
      </c>
      <c r="P47" s="9"/>
    </row>
    <row r="48" spans="1:16">
      <c r="A48" s="13"/>
      <c r="B48" s="39">
        <v>359</v>
      </c>
      <c r="C48" s="21" t="s">
        <v>54</v>
      </c>
      <c r="D48" s="46">
        <v>150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150</v>
      </c>
      <c r="O48" s="47">
        <f t="shared" si="9"/>
        <v>1.1224184375935349E-2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SUM(D50:D56)</f>
        <v>379677</v>
      </c>
      <c r="E49" s="32">
        <f t="shared" si="11"/>
        <v>5732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783810</v>
      </c>
      <c r="J49" s="32">
        <f t="shared" si="11"/>
        <v>2317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1171536</v>
      </c>
      <c r="O49" s="45">
        <f t="shared" si="9"/>
        <v>87.663573780305299</v>
      </c>
      <c r="P49" s="10"/>
    </row>
    <row r="50" spans="1:119">
      <c r="A50" s="12"/>
      <c r="B50" s="25">
        <v>361.1</v>
      </c>
      <c r="C50" s="20" t="s">
        <v>55</v>
      </c>
      <c r="D50" s="46">
        <v>171615</v>
      </c>
      <c r="E50" s="46">
        <v>5732</v>
      </c>
      <c r="F50" s="46">
        <v>0</v>
      </c>
      <c r="G50" s="46">
        <v>0</v>
      </c>
      <c r="H50" s="46">
        <v>0</v>
      </c>
      <c r="I50" s="46">
        <v>600293</v>
      </c>
      <c r="J50" s="46">
        <v>2317</v>
      </c>
      <c r="K50" s="46">
        <v>0</v>
      </c>
      <c r="L50" s="46">
        <v>0</v>
      </c>
      <c r="M50" s="46">
        <v>0</v>
      </c>
      <c r="N50" s="46">
        <f>SUM(D50:M50)</f>
        <v>779957</v>
      </c>
      <c r="O50" s="47">
        <f t="shared" si="9"/>
        <v>58.362541155342711</v>
      </c>
      <c r="P50" s="9"/>
    </row>
    <row r="51" spans="1:119">
      <c r="A51" s="12"/>
      <c r="B51" s="25">
        <v>362</v>
      </c>
      <c r="C51" s="20" t="s">
        <v>56</v>
      </c>
      <c r="D51" s="46">
        <v>54723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2">SUM(D51:M51)</f>
        <v>54723</v>
      </c>
      <c r="O51" s="47">
        <f t="shared" si="9"/>
        <v>4.0948069440287336</v>
      </c>
      <c r="P51" s="9"/>
    </row>
    <row r="52" spans="1:119">
      <c r="A52" s="12"/>
      <c r="B52" s="25">
        <v>364</v>
      </c>
      <c r="C52" s="20" t="s">
        <v>57</v>
      </c>
      <c r="D52" s="46">
        <v>555</v>
      </c>
      <c r="E52" s="46">
        <v>0</v>
      </c>
      <c r="F52" s="46">
        <v>0</v>
      </c>
      <c r="G52" s="46">
        <v>0</v>
      </c>
      <c r="H52" s="46">
        <v>0</v>
      </c>
      <c r="I52" s="46">
        <v>-2555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-2000</v>
      </c>
      <c r="O52" s="47">
        <f t="shared" si="9"/>
        <v>-0.14965579167913798</v>
      </c>
      <c r="P52" s="9"/>
    </row>
    <row r="53" spans="1:119">
      <c r="A53" s="12"/>
      <c r="B53" s="25">
        <v>365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4678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4678</v>
      </c>
      <c r="O53" s="47">
        <f t="shared" si="9"/>
        <v>0.35004489673750372</v>
      </c>
      <c r="P53" s="9"/>
    </row>
    <row r="54" spans="1:119">
      <c r="A54" s="12"/>
      <c r="B54" s="25">
        <v>366</v>
      </c>
      <c r="C54" s="20" t="s">
        <v>59</v>
      </c>
      <c r="D54" s="46">
        <v>23587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23587</v>
      </c>
      <c r="O54" s="47">
        <f t="shared" si="9"/>
        <v>1.7649655791679137</v>
      </c>
      <c r="P54" s="9"/>
    </row>
    <row r="55" spans="1:119">
      <c r="A55" s="12"/>
      <c r="B55" s="25">
        <v>369.3</v>
      </c>
      <c r="C55" s="20" t="s">
        <v>80</v>
      </c>
      <c r="D55" s="46">
        <v>4314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4314</v>
      </c>
      <c r="O55" s="47">
        <f t="shared" si="9"/>
        <v>0.32280754265190065</v>
      </c>
      <c r="P55" s="9"/>
    </row>
    <row r="56" spans="1:119">
      <c r="A56" s="12"/>
      <c r="B56" s="25">
        <v>369.9</v>
      </c>
      <c r="C56" s="20" t="s">
        <v>60</v>
      </c>
      <c r="D56" s="46">
        <v>124883</v>
      </c>
      <c r="E56" s="46">
        <v>0</v>
      </c>
      <c r="F56" s="46">
        <v>0</v>
      </c>
      <c r="G56" s="46">
        <v>0</v>
      </c>
      <c r="H56" s="46">
        <v>0</v>
      </c>
      <c r="I56" s="46">
        <v>181394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306277</v>
      </c>
      <c r="O56" s="47">
        <f t="shared" si="9"/>
        <v>22.918063454055673</v>
      </c>
      <c r="P56" s="9"/>
    </row>
    <row r="57" spans="1:119" ht="15.75">
      <c r="A57" s="29" t="s">
        <v>37</v>
      </c>
      <c r="B57" s="30"/>
      <c r="C57" s="31"/>
      <c r="D57" s="32">
        <f t="shared" ref="D57:M57" si="13">SUM(D58:D60)</f>
        <v>2878806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759093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3637899</v>
      </c>
      <c r="O57" s="45">
        <f t="shared" si="9"/>
        <v>272.21632744687219</v>
      </c>
      <c r="P57" s="9"/>
    </row>
    <row r="58" spans="1:119">
      <c r="A58" s="12"/>
      <c r="B58" s="25">
        <v>381</v>
      </c>
      <c r="C58" s="20" t="s">
        <v>61</v>
      </c>
      <c r="D58" s="46">
        <v>2825178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2825178</v>
      </c>
      <c r="O58" s="47">
        <f t="shared" si="9"/>
        <v>211.40212511224183</v>
      </c>
      <c r="P58" s="9"/>
    </row>
    <row r="59" spans="1:119">
      <c r="A59" s="12"/>
      <c r="B59" s="25">
        <v>389.6</v>
      </c>
      <c r="C59" s="20" t="s">
        <v>89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5674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5674</v>
      </c>
      <c r="O59" s="47">
        <f t="shared" si="9"/>
        <v>0.42457348099371445</v>
      </c>
      <c r="P59" s="9"/>
    </row>
    <row r="60" spans="1:119" ht="15.75" thickBot="1">
      <c r="A60" s="12"/>
      <c r="B60" s="25">
        <v>389.8</v>
      </c>
      <c r="C60" s="20" t="s">
        <v>63</v>
      </c>
      <c r="D60" s="46">
        <v>53628</v>
      </c>
      <c r="E60" s="46">
        <v>0</v>
      </c>
      <c r="F60" s="46">
        <v>0</v>
      </c>
      <c r="G60" s="46">
        <v>0</v>
      </c>
      <c r="H60" s="46">
        <v>0</v>
      </c>
      <c r="I60" s="46">
        <v>753419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807047</v>
      </c>
      <c r="O60" s="47">
        <f t="shared" si="9"/>
        <v>60.389628853636637</v>
      </c>
      <c r="P60" s="9"/>
    </row>
    <row r="61" spans="1:119" ht="16.5" thickBot="1">
      <c r="A61" s="14" t="s">
        <v>49</v>
      </c>
      <c r="B61" s="23"/>
      <c r="C61" s="22"/>
      <c r="D61" s="15">
        <f t="shared" ref="D61:M61" si="14">SUM(D5,D13,D19,D29,D44,D49,D57)</f>
        <v>9223127</v>
      </c>
      <c r="E61" s="15">
        <f t="shared" si="14"/>
        <v>2573973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9758672</v>
      </c>
      <c r="J61" s="15">
        <f t="shared" si="14"/>
        <v>1379069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>SUM(D61:M61)</f>
        <v>22934841</v>
      </c>
      <c r="O61" s="38">
        <f t="shared" si="9"/>
        <v>1716.1658934450763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101</v>
      </c>
      <c r="M63" s="48"/>
      <c r="N63" s="48"/>
      <c r="O63" s="43">
        <v>13364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SUM(D6:D13)</f>
        <v>7590674</v>
      </c>
      <c r="E5" s="27">
        <f t="shared" si="0"/>
        <v>425736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8016410</v>
      </c>
      <c r="P5" s="33">
        <f t="shared" ref="P5:P36" si="1">(O5/P$68)</f>
        <v>495.26813295440502</v>
      </c>
      <c r="Q5" s="6"/>
    </row>
    <row r="6" spans="1:134">
      <c r="A6" s="12"/>
      <c r="B6" s="25">
        <v>311</v>
      </c>
      <c r="C6" s="20" t="s">
        <v>3</v>
      </c>
      <c r="D6" s="46">
        <v>4533711</v>
      </c>
      <c r="E6" s="46">
        <v>425736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4959447</v>
      </c>
      <c r="P6" s="47">
        <f t="shared" si="1"/>
        <v>306.40349684912889</v>
      </c>
      <c r="Q6" s="9"/>
    </row>
    <row r="7" spans="1:134">
      <c r="A7" s="12"/>
      <c r="B7" s="25">
        <v>312.41000000000003</v>
      </c>
      <c r="C7" s="20" t="s">
        <v>159</v>
      </c>
      <c r="D7" s="46">
        <v>308416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308416</v>
      </c>
      <c r="P7" s="47">
        <f t="shared" si="1"/>
        <v>19.054491535895217</v>
      </c>
      <c r="Q7" s="9"/>
    </row>
    <row r="8" spans="1:134">
      <c r="A8" s="12"/>
      <c r="B8" s="25">
        <v>312.43</v>
      </c>
      <c r="C8" s="20" t="s">
        <v>160</v>
      </c>
      <c r="D8" s="46">
        <v>148786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148786</v>
      </c>
      <c r="P8" s="47">
        <f t="shared" si="1"/>
        <v>9.1922649203014952</v>
      </c>
      <c r="Q8" s="9"/>
    </row>
    <row r="9" spans="1:134">
      <c r="A9" s="12"/>
      <c r="B9" s="25">
        <v>314.10000000000002</v>
      </c>
      <c r="C9" s="20" t="s">
        <v>13</v>
      </c>
      <c r="D9" s="46">
        <v>1528806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1528806</v>
      </c>
      <c r="P9" s="47">
        <f t="shared" si="1"/>
        <v>94.452366242431737</v>
      </c>
      <c r="Q9" s="9"/>
    </row>
    <row r="10" spans="1:134">
      <c r="A10" s="12"/>
      <c r="B10" s="25">
        <v>314.3</v>
      </c>
      <c r="C10" s="20" t="s">
        <v>14</v>
      </c>
      <c r="D10" s="46">
        <v>298266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298266</v>
      </c>
      <c r="P10" s="47">
        <f t="shared" si="1"/>
        <v>18.427406400593107</v>
      </c>
      <c r="Q10" s="9"/>
    </row>
    <row r="11" spans="1:134">
      <c r="A11" s="12"/>
      <c r="B11" s="25">
        <v>314.39999999999998</v>
      </c>
      <c r="C11" s="20" t="s">
        <v>15</v>
      </c>
      <c r="D11" s="46">
        <v>181856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181856</v>
      </c>
      <c r="P11" s="47">
        <f t="shared" si="1"/>
        <v>11.235388607438527</v>
      </c>
      <c r="Q11" s="9"/>
    </row>
    <row r="12" spans="1:134">
      <c r="A12" s="12"/>
      <c r="B12" s="25">
        <v>315.2</v>
      </c>
      <c r="C12" s="20" t="s">
        <v>173</v>
      </c>
      <c r="D12" s="46">
        <v>478209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478209</v>
      </c>
      <c r="P12" s="47">
        <f t="shared" si="1"/>
        <v>29.544606450018534</v>
      </c>
      <c r="Q12" s="9"/>
    </row>
    <row r="13" spans="1:134">
      <c r="A13" s="12"/>
      <c r="B13" s="25">
        <v>316</v>
      </c>
      <c r="C13" s="20" t="s">
        <v>103</v>
      </c>
      <c r="D13" s="46">
        <v>112624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112624</v>
      </c>
      <c r="P13" s="47">
        <f t="shared" si="1"/>
        <v>6.9581119485975531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SUM(D15:D20)</f>
        <v>2094853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1003069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3097922</v>
      </c>
      <c r="P14" s="45">
        <f t="shared" si="1"/>
        <v>191.39515630792042</v>
      </c>
      <c r="Q14" s="10"/>
    </row>
    <row r="15" spans="1:134">
      <c r="A15" s="12"/>
      <c r="B15" s="25">
        <v>322</v>
      </c>
      <c r="C15" s="20" t="s">
        <v>162</v>
      </c>
      <c r="D15" s="46">
        <v>426060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426060</v>
      </c>
      <c r="P15" s="47">
        <f t="shared" si="1"/>
        <v>26.322748053873717</v>
      </c>
      <c r="Q15" s="9"/>
    </row>
    <row r="16" spans="1:134">
      <c r="A16" s="12"/>
      <c r="B16" s="25">
        <v>323.10000000000002</v>
      </c>
      <c r="C16" s="20" t="s">
        <v>18</v>
      </c>
      <c r="D16" s="46">
        <v>1282797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1282797</v>
      </c>
      <c r="P16" s="47">
        <f t="shared" si="1"/>
        <v>79.2534906709502</v>
      </c>
      <c r="Q16" s="9"/>
    </row>
    <row r="17" spans="1:17">
      <c r="A17" s="12"/>
      <c r="B17" s="25">
        <v>323.39999999999998</v>
      </c>
      <c r="C17" s="20" t="s">
        <v>19</v>
      </c>
      <c r="D17" s="46">
        <v>176623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176623</v>
      </c>
      <c r="P17" s="47">
        <f t="shared" si="1"/>
        <v>10.912084517484246</v>
      </c>
      <c r="Q17" s="9"/>
    </row>
    <row r="18" spans="1:17">
      <c r="A18" s="12"/>
      <c r="B18" s="25">
        <v>323.5</v>
      </c>
      <c r="C18" s="20" t="s">
        <v>96</v>
      </c>
      <c r="D18" s="46">
        <v>174373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174373</v>
      </c>
      <c r="P18" s="47">
        <f t="shared" si="1"/>
        <v>10.773075497343383</v>
      </c>
      <c r="Q18" s="9"/>
    </row>
    <row r="19" spans="1:17">
      <c r="A19" s="12"/>
      <c r="B19" s="25">
        <v>324.11</v>
      </c>
      <c r="C19" s="20" t="s">
        <v>174</v>
      </c>
      <c r="D19" s="46">
        <v>35000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35000</v>
      </c>
      <c r="P19" s="47">
        <f t="shared" si="1"/>
        <v>2.1623625355245273</v>
      </c>
      <c r="Q19" s="9"/>
    </row>
    <row r="20" spans="1:17">
      <c r="A20" s="12"/>
      <c r="B20" s="25">
        <v>324.20999999999998</v>
      </c>
      <c r="C20" s="20" t="s">
        <v>142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1003069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1003069</v>
      </c>
      <c r="P20" s="47">
        <f t="shared" si="1"/>
        <v>61.971395032744347</v>
      </c>
      <c r="Q20" s="9"/>
    </row>
    <row r="21" spans="1:17" ht="15.75">
      <c r="A21" s="29" t="s">
        <v>163</v>
      </c>
      <c r="B21" s="30"/>
      <c r="C21" s="31"/>
      <c r="D21" s="32">
        <f t="shared" ref="D21:N21" si="5">SUM(D22:D34)</f>
        <v>3185361</v>
      </c>
      <c r="E21" s="32">
        <f t="shared" si="5"/>
        <v>1897238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1190759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6273358</v>
      </c>
      <c r="P21" s="45">
        <f t="shared" si="1"/>
        <v>387.57926603237365</v>
      </c>
      <c r="Q21" s="10"/>
    </row>
    <row r="22" spans="1:17">
      <c r="A22" s="12"/>
      <c r="B22" s="25">
        <v>331.1</v>
      </c>
      <c r="C22" s="20" t="s">
        <v>164</v>
      </c>
      <c r="D22" s="46">
        <v>-94748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-94748</v>
      </c>
      <c r="P22" s="47">
        <f t="shared" si="1"/>
        <v>-5.8537007290250838</v>
      </c>
      <c r="Q22" s="9"/>
    </row>
    <row r="23" spans="1:17">
      <c r="A23" s="12"/>
      <c r="B23" s="25">
        <v>331.2</v>
      </c>
      <c r="C23" s="20" t="s">
        <v>75</v>
      </c>
      <c r="D23" s="46">
        <v>189667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189667</v>
      </c>
      <c r="P23" s="47">
        <f t="shared" si="1"/>
        <v>11.717966143580872</v>
      </c>
      <c r="Q23" s="9"/>
    </row>
    <row r="24" spans="1:17">
      <c r="A24" s="12"/>
      <c r="B24" s="25">
        <v>331.35</v>
      </c>
      <c r="C24" s="20" t="s">
        <v>175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1169834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1169834</v>
      </c>
      <c r="P24" s="47">
        <f t="shared" si="1"/>
        <v>72.274434696651426</v>
      </c>
      <c r="Q24" s="9"/>
    </row>
    <row r="25" spans="1:17">
      <c r="A25" s="12"/>
      <c r="B25" s="25">
        <v>331.39</v>
      </c>
      <c r="C25" s="20" t="s">
        <v>126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20925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20925</v>
      </c>
      <c r="P25" s="47">
        <f t="shared" si="1"/>
        <v>1.292783887310021</v>
      </c>
      <c r="Q25" s="9"/>
    </row>
    <row r="26" spans="1:17">
      <c r="A26" s="12"/>
      <c r="B26" s="25">
        <v>334.2</v>
      </c>
      <c r="C26" s="20" t="s">
        <v>22</v>
      </c>
      <c r="D26" s="46">
        <v>6106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6106</v>
      </c>
      <c r="P26" s="47">
        <f t="shared" si="1"/>
        <v>0.37723958976893612</v>
      </c>
      <c r="Q26" s="9"/>
    </row>
    <row r="27" spans="1:17">
      <c r="A27" s="12"/>
      <c r="B27" s="25">
        <v>334.7</v>
      </c>
      <c r="C27" s="20" t="s">
        <v>76</v>
      </c>
      <c r="D27" s="46">
        <v>65664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65664</v>
      </c>
      <c r="P27" s="47">
        <f t="shared" si="1"/>
        <v>4.0568392437909306</v>
      </c>
      <c r="Q27" s="9"/>
    </row>
    <row r="28" spans="1:17">
      <c r="A28" s="12"/>
      <c r="B28" s="25">
        <v>335.125</v>
      </c>
      <c r="C28" s="20" t="s">
        <v>165</v>
      </c>
      <c r="D28" s="46">
        <v>840105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840105</v>
      </c>
      <c r="P28" s="47">
        <f t="shared" si="1"/>
        <v>51.903187940195231</v>
      </c>
      <c r="Q28" s="9"/>
    </row>
    <row r="29" spans="1:17">
      <c r="A29" s="12"/>
      <c r="B29" s="25">
        <v>335.14</v>
      </c>
      <c r="C29" s="20" t="s">
        <v>106</v>
      </c>
      <c r="D29" s="46">
        <v>1620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1620</v>
      </c>
      <c r="P29" s="47">
        <f t="shared" si="1"/>
        <v>0.10008649450142099</v>
      </c>
      <c r="Q29" s="9"/>
    </row>
    <row r="30" spans="1:17">
      <c r="A30" s="12"/>
      <c r="B30" s="25">
        <v>335.15</v>
      </c>
      <c r="C30" s="20" t="s">
        <v>107</v>
      </c>
      <c r="D30" s="46">
        <v>16325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16325</v>
      </c>
      <c r="P30" s="47">
        <f t="shared" si="1"/>
        <v>1.0085876683553687</v>
      </c>
      <c r="Q30" s="9"/>
    </row>
    <row r="31" spans="1:17">
      <c r="A31" s="12"/>
      <c r="B31" s="25">
        <v>335.18</v>
      </c>
      <c r="C31" s="20" t="s">
        <v>166</v>
      </c>
      <c r="D31" s="46">
        <v>1978366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1978366</v>
      </c>
      <c r="P31" s="47">
        <f t="shared" si="1"/>
        <v>122.22698628444334</v>
      </c>
      <c r="Q31" s="9"/>
    </row>
    <row r="32" spans="1:17">
      <c r="A32" s="12"/>
      <c r="B32" s="25">
        <v>335.19</v>
      </c>
      <c r="C32" s="20" t="s">
        <v>176</v>
      </c>
      <c r="D32" s="46">
        <v>0</v>
      </c>
      <c r="E32" s="46">
        <v>1897238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1897238</v>
      </c>
      <c r="P32" s="47">
        <f t="shared" si="1"/>
        <v>117.21475349067094</v>
      </c>
      <c r="Q32" s="9"/>
    </row>
    <row r="33" spans="1:17">
      <c r="A33" s="12"/>
      <c r="B33" s="25">
        <v>338</v>
      </c>
      <c r="C33" s="20" t="s">
        <v>120</v>
      </c>
      <c r="D33" s="46">
        <v>148007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148007</v>
      </c>
      <c r="P33" s="47">
        <f t="shared" si="1"/>
        <v>9.1441369084393926</v>
      </c>
      <c r="Q33" s="9"/>
    </row>
    <row r="34" spans="1:17">
      <c r="A34" s="12"/>
      <c r="B34" s="25">
        <v>339</v>
      </c>
      <c r="C34" s="20" t="s">
        <v>30</v>
      </c>
      <c r="D34" s="46">
        <v>34249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34249</v>
      </c>
      <c r="P34" s="47">
        <f t="shared" si="1"/>
        <v>2.1159644136908438</v>
      </c>
      <c r="Q34" s="9"/>
    </row>
    <row r="35" spans="1:17" ht="15.75">
      <c r="A35" s="29" t="s">
        <v>35</v>
      </c>
      <c r="B35" s="30"/>
      <c r="C35" s="31"/>
      <c r="D35" s="32">
        <f t="shared" ref="D35:N35" si="7">SUM(D36:D48)</f>
        <v>680476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12843411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2124557</v>
      </c>
      <c r="O35" s="32">
        <f>SUM(D35:N35)</f>
        <v>15648444</v>
      </c>
      <c r="P35" s="45">
        <f t="shared" si="1"/>
        <v>966.78882985295934</v>
      </c>
      <c r="Q35" s="10"/>
    </row>
    <row r="36" spans="1:17">
      <c r="A36" s="12"/>
      <c r="B36" s="25">
        <v>341.2</v>
      </c>
      <c r="C36" s="20" t="s">
        <v>109</v>
      </c>
      <c r="D36" s="46">
        <v>235479</v>
      </c>
      <c r="E36" s="46">
        <v>0</v>
      </c>
      <c r="F36" s="46">
        <v>0</v>
      </c>
      <c r="G36" s="46">
        <v>0</v>
      </c>
      <c r="H36" s="46">
        <v>0</v>
      </c>
      <c r="I36" s="46">
        <v>52823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7" si="8">SUM(D36:N36)</f>
        <v>288302</v>
      </c>
      <c r="P36" s="47">
        <f t="shared" si="1"/>
        <v>17.811812677622637</v>
      </c>
      <c r="Q36" s="9"/>
    </row>
    <row r="37" spans="1:17">
      <c r="A37" s="12"/>
      <c r="B37" s="25">
        <v>341.3</v>
      </c>
      <c r="C37" s="20" t="s">
        <v>110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81231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81231</v>
      </c>
      <c r="P37" s="47">
        <f t="shared" ref="P37:P66" si="9">(O37/P$68)</f>
        <v>5.0185963178055113</v>
      </c>
      <c r="Q37" s="9"/>
    </row>
    <row r="38" spans="1:17">
      <c r="A38" s="12"/>
      <c r="B38" s="25">
        <v>341.9</v>
      </c>
      <c r="C38" s="20" t="s">
        <v>111</v>
      </c>
      <c r="D38" s="46">
        <v>3000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3000</v>
      </c>
      <c r="P38" s="47">
        <f t="shared" si="9"/>
        <v>0.18534536018781664</v>
      </c>
      <c r="Q38" s="9"/>
    </row>
    <row r="39" spans="1:17">
      <c r="A39" s="12"/>
      <c r="B39" s="25">
        <v>343.3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4344137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4344137</v>
      </c>
      <c r="P39" s="47">
        <f t="shared" si="9"/>
        <v>268.3885456567404</v>
      </c>
      <c r="Q39" s="9"/>
    </row>
    <row r="40" spans="1:17">
      <c r="A40" s="12"/>
      <c r="B40" s="25">
        <v>343.4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3656694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3656694</v>
      </c>
      <c r="P40" s="47">
        <f t="shared" si="9"/>
        <v>225.91708884220932</v>
      </c>
      <c r="Q40" s="9"/>
    </row>
    <row r="41" spans="1:17">
      <c r="A41" s="12"/>
      <c r="B41" s="25">
        <v>343.5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4200037</v>
      </c>
      <c r="J41" s="46">
        <v>0</v>
      </c>
      <c r="K41" s="46">
        <v>0</v>
      </c>
      <c r="L41" s="46">
        <v>0</v>
      </c>
      <c r="M41" s="46">
        <v>0</v>
      </c>
      <c r="N41" s="46">
        <v>2124557</v>
      </c>
      <c r="O41" s="46">
        <f t="shared" si="8"/>
        <v>6324594</v>
      </c>
      <c r="P41" s="47">
        <f t="shared" si="9"/>
        <v>390.74471765723467</v>
      </c>
      <c r="Q41" s="9"/>
    </row>
    <row r="42" spans="1:17">
      <c r="A42" s="12"/>
      <c r="B42" s="25">
        <v>343.7</v>
      </c>
      <c r="C42" s="20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508489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508489</v>
      </c>
      <c r="P42" s="47">
        <f t="shared" si="9"/>
        <v>31.415358952180895</v>
      </c>
      <c r="Q42" s="9"/>
    </row>
    <row r="43" spans="1:17">
      <c r="A43" s="12"/>
      <c r="B43" s="25">
        <v>344.9</v>
      </c>
      <c r="C43" s="20" t="s">
        <v>112</v>
      </c>
      <c r="D43" s="46">
        <v>95566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95566</v>
      </c>
      <c r="P43" s="47">
        <f t="shared" si="9"/>
        <v>5.9042382305696277</v>
      </c>
      <c r="Q43" s="9"/>
    </row>
    <row r="44" spans="1:17">
      <c r="A44" s="12"/>
      <c r="B44" s="25">
        <v>346.4</v>
      </c>
      <c r="C44" s="20" t="s">
        <v>45</v>
      </c>
      <c r="D44" s="46">
        <v>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</v>
      </c>
      <c r="P44" s="47">
        <f t="shared" si="9"/>
        <v>3.0890893364636106E-4</v>
      </c>
      <c r="Q44" s="9"/>
    </row>
    <row r="45" spans="1:17">
      <c r="A45" s="12"/>
      <c r="B45" s="25">
        <v>347.1</v>
      </c>
      <c r="C45" s="20" t="s">
        <v>46</v>
      </c>
      <c r="D45" s="46">
        <v>14847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14847</v>
      </c>
      <c r="P45" s="47">
        <f t="shared" si="9"/>
        <v>0.91727418756950452</v>
      </c>
      <c r="Q45" s="9"/>
    </row>
    <row r="46" spans="1:17">
      <c r="A46" s="12"/>
      <c r="B46" s="25">
        <v>347.2</v>
      </c>
      <c r="C46" s="20" t="s">
        <v>47</v>
      </c>
      <c r="D46" s="46">
        <v>121996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121996</v>
      </c>
      <c r="P46" s="47">
        <f t="shared" si="9"/>
        <v>7.5371308538242925</v>
      </c>
      <c r="Q46" s="9"/>
    </row>
    <row r="47" spans="1:17">
      <c r="A47" s="12"/>
      <c r="B47" s="25">
        <v>347.4</v>
      </c>
      <c r="C47" s="20" t="s">
        <v>79</v>
      </c>
      <c r="D47" s="46">
        <v>14219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14219</v>
      </c>
      <c r="P47" s="47">
        <f t="shared" si="9"/>
        <v>0.87847522550352153</v>
      </c>
      <c r="Q47" s="9"/>
    </row>
    <row r="48" spans="1:17">
      <c r="A48" s="12"/>
      <c r="B48" s="25">
        <v>349</v>
      </c>
      <c r="C48" s="20" t="s">
        <v>169</v>
      </c>
      <c r="D48" s="46">
        <v>195364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195364</v>
      </c>
      <c r="P48" s="47">
        <f t="shared" si="9"/>
        <v>12.069936982577536</v>
      </c>
      <c r="Q48" s="9"/>
    </row>
    <row r="49" spans="1:17" ht="15.75">
      <c r="A49" s="29" t="s">
        <v>36</v>
      </c>
      <c r="B49" s="30"/>
      <c r="C49" s="31"/>
      <c r="D49" s="32">
        <f t="shared" ref="D49:N49" si="10">SUM(D50:D54)</f>
        <v>40692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40692</v>
      </c>
      <c r="P49" s="45">
        <f t="shared" si="9"/>
        <v>2.514024465587545</v>
      </c>
      <c r="Q49" s="10"/>
    </row>
    <row r="50" spans="1:17">
      <c r="A50" s="13"/>
      <c r="B50" s="39">
        <v>351.1</v>
      </c>
      <c r="C50" s="21" t="s">
        <v>51</v>
      </c>
      <c r="D50" s="46">
        <v>38965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38965</v>
      </c>
      <c r="P50" s="47">
        <f t="shared" si="9"/>
        <v>2.4073273199060918</v>
      </c>
      <c r="Q50" s="9"/>
    </row>
    <row r="51" spans="1:17">
      <c r="A51" s="13"/>
      <c r="B51" s="39">
        <v>351.2</v>
      </c>
      <c r="C51" s="21" t="s">
        <v>52</v>
      </c>
      <c r="D51" s="46">
        <v>313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4" si="11">SUM(D51:N51)</f>
        <v>313</v>
      </c>
      <c r="P51" s="47">
        <f t="shared" si="9"/>
        <v>1.9337699246262201E-2</v>
      </c>
      <c r="Q51" s="9"/>
    </row>
    <row r="52" spans="1:17">
      <c r="A52" s="13"/>
      <c r="B52" s="39">
        <v>352</v>
      </c>
      <c r="C52" s="21" t="s">
        <v>53</v>
      </c>
      <c r="D52" s="46">
        <v>1219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1219</v>
      </c>
      <c r="P52" s="47">
        <f t="shared" si="9"/>
        <v>7.5311998022982829E-2</v>
      </c>
      <c r="Q52" s="9"/>
    </row>
    <row r="53" spans="1:17">
      <c r="A53" s="13"/>
      <c r="B53" s="39">
        <v>354</v>
      </c>
      <c r="C53" s="21" t="s">
        <v>100</v>
      </c>
      <c r="D53" s="46">
        <v>145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145</v>
      </c>
      <c r="P53" s="47">
        <f t="shared" si="9"/>
        <v>8.9583590757444705E-3</v>
      </c>
      <c r="Q53" s="9"/>
    </row>
    <row r="54" spans="1:17">
      <c r="A54" s="13"/>
      <c r="B54" s="39">
        <v>359</v>
      </c>
      <c r="C54" s="21" t="s">
        <v>54</v>
      </c>
      <c r="D54" s="46">
        <v>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50</v>
      </c>
      <c r="P54" s="47">
        <f t="shared" si="9"/>
        <v>3.0890893364636106E-3</v>
      </c>
      <c r="Q54" s="9"/>
    </row>
    <row r="55" spans="1:17" ht="15.75">
      <c r="A55" s="29" t="s">
        <v>4</v>
      </c>
      <c r="B55" s="30"/>
      <c r="C55" s="31"/>
      <c r="D55" s="32">
        <f t="shared" ref="D55:N55" si="12">SUM(D56:D63)</f>
        <v>163026</v>
      </c>
      <c r="E55" s="32">
        <f t="shared" si="12"/>
        <v>14519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578129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1163</v>
      </c>
      <c r="N55" s="32">
        <f t="shared" si="12"/>
        <v>20808</v>
      </c>
      <c r="O55" s="32">
        <f>SUM(D55:N55)</f>
        <v>777645</v>
      </c>
      <c r="P55" s="45">
        <f t="shared" si="9"/>
        <v>48.044297541084887</v>
      </c>
      <c r="Q55" s="10"/>
    </row>
    <row r="56" spans="1:17">
      <c r="A56" s="12"/>
      <c r="B56" s="25">
        <v>361.1</v>
      </c>
      <c r="C56" s="20" t="s">
        <v>55</v>
      </c>
      <c r="D56" s="46">
        <v>23435</v>
      </c>
      <c r="E56" s="46">
        <v>14519</v>
      </c>
      <c r="F56" s="46">
        <v>0</v>
      </c>
      <c r="G56" s="46">
        <v>0</v>
      </c>
      <c r="H56" s="46">
        <v>0</v>
      </c>
      <c r="I56" s="46">
        <v>73821</v>
      </c>
      <c r="J56" s="46">
        <v>0</v>
      </c>
      <c r="K56" s="46">
        <v>0</v>
      </c>
      <c r="L56" s="46">
        <v>0</v>
      </c>
      <c r="M56" s="46">
        <v>1163</v>
      </c>
      <c r="N56" s="46">
        <v>11587</v>
      </c>
      <c r="O56" s="46">
        <f>SUM(D56:N56)</f>
        <v>124525</v>
      </c>
      <c r="P56" s="47">
        <f t="shared" si="9"/>
        <v>7.6933769924626221</v>
      </c>
      <c r="Q56" s="9"/>
    </row>
    <row r="57" spans="1:17">
      <c r="A57" s="12"/>
      <c r="B57" s="25">
        <v>361.2</v>
      </c>
      <c r="C57" s="20" t="s">
        <v>87</v>
      </c>
      <c r="D57" s="46">
        <v>2056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5" si="13">SUM(D57:N57)</f>
        <v>2056</v>
      </c>
      <c r="P57" s="47">
        <f t="shared" si="9"/>
        <v>0.12702335351538366</v>
      </c>
      <c r="Q57" s="9"/>
    </row>
    <row r="58" spans="1:17">
      <c r="A58" s="12"/>
      <c r="B58" s="25">
        <v>361.3</v>
      </c>
      <c r="C58" s="20" t="s">
        <v>139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-36162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-36162</v>
      </c>
      <c r="P58" s="47">
        <f t="shared" si="9"/>
        <v>-2.2341529717039417</v>
      </c>
      <c r="Q58" s="9"/>
    </row>
    <row r="59" spans="1:17">
      <c r="A59" s="12"/>
      <c r="B59" s="25">
        <v>362</v>
      </c>
      <c r="C59" s="20" t="s">
        <v>56</v>
      </c>
      <c r="D59" s="46">
        <v>35719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9221</v>
      </c>
      <c r="O59" s="46">
        <f t="shared" si="13"/>
        <v>44940</v>
      </c>
      <c r="P59" s="47">
        <f t="shared" si="9"/>
        <v>2.7764734956134931</v>
      </c>
      <c r="Q59" s="9"/>
    </row>
    <row r="60" spans="1:17">
      <c r="A60" s="12"/>
      <c r="B60" s="25">
        <v>364</v>
      </c>
      <c r="C60" s="20" t="s">
        <v>113</v>
      </c>
      <c r="D60" s="46">
        <v>31493</v>
      </c>
      <c r="E60" s="46">
        <v>0</v>
      </c>
      <c r="F60" s="46">
        <v>0</v>
      </c>
      <c r="G60" s="46">
        <v>0</v>
      </c>
      <c r="H60" s="46">
        <v>0</v>
      </c>
      <c r="I60" s="46">
        <v>7243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38736</v>
      </c>
      <c r="P60" s="47">
        <f t="shared" si="9"/>
        <v>2.3931792907450884</v>
      </c>
      <c r="Q60" s="9"/>
    </row>
    <row r="61" spans="1:17">
      <c r="A61" s="12"/>
      <c r="B61" s="25">
        <v>365</v>
      </c>
      <c r="C61" s="20" t="s">
        <v>114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211630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211630</v>
      </c>
      <c r="P61" s="47">
        <f t="shared" si="9"/>
        <v>13.074879525515877</v>
      </c>
      <c r="Q61" s="9"/>
    </row>
    <row r="62" spans="1:17">
      <c r="A62" s="12"/>
      <c r="B62" s="25">
        <v>366</v>
      </c>
      <c r="C62" s="20" t="s">
        <v>59</v>
      </c>
      <c r="D62" s="46">
        <v>19484</v>
      </c>
      <c r="E62" s="46">
        <v>0</v>
      </c>
      <c r="F62" s="46">
        <v>0</v>
      </c>
      <c r="G62" s="46">
        <v>0</v>
      </c>
      <c r="H62" s="46">
        <v>0</v>
      </c>
      <c r="I62" s="46">
        <v>64132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83616</v>
      </c>
      <c r="P62" s="47">
        <f t="shared" si="9"/>
        <v>5.1659458791548252</v>
      </c>
      <c r="Q62" s="9"/>
    </row>
    <row r="63" spans="1:17">
      <c r="A63" s="12"/>
      <c r="B63" s="25">
        <v>369.9</v>
      </c>
      <c r="C63" s="20" t="s">
        <v>60</v>
      </c>
      <c r="D63" s="46">
        <v>50839</v>
      </c>
      <c r="E63" s="46">
        <v>0</v>
      </c>
      <c r="F63" s="46">
        <v>0</v>
      </c>
      <c r="G63" s="46">
        <v>0</v>
      </c>
      <c r="H63" s="46">
        <v>0</v>
      </c>
      <c r="I63" s="46">
        <v>257465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308304</v>
      </c>
      <c r="P63" s="47">
        <f t="shared" si="9"/>
        <v>19.04757197578154</v>
      </c>
      <c r="Q63" s="9"/>
    </row>
    <row r="64" spans="1:17" ht="15.75">
      <c r="A64" s="29" t="s">
        <v>37</v>
      </c>
      <c r="B64" s="30"/>
      <c r="C64" s="31"/>
      <c r="D64" s="32">
        <f t="shared" ref="D64:N64" si="14">SUM(D65:D65)</f>
        <v>800000</v>
      </c>
      <c r="E64" s="32">
        <f t="shared" si="14"/>
        <v>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 t="shared" si="13"/>
        <v>800000</v>
      </c>
      <c r="P64" s="45">
        <f t="shared" si="9"/>
        <v>49.425429383417772</v>
      </c>
      <c r="Q64" s="9"/>
    </row>
    <row r="65" spans="1:120" ht="15.75" thickBot="1">
      <c r="A65" s="12"/>
      <c r="B65" s="25">
        <v>381</v>
      </c>
      <c r="C65" s="20" t="s">
        <v>61</v>
      </c>
      <c r="D65" s="46">
        <v>800000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800000</v>
      </c>
      <c r="P65" s="47">
        <f t="shared" si="9"/>
        <v>49.425429383417772</v>
      </c>
      <c r="Q65" s="9"/>
    </row>
    <row r="66" spans="1:120" ht="16.5" thickBot="1">
      <c r="A66" s="14" t="s">
        <v>49</v>
      </c>
      <c r="B66" s="23"/>
      <c r="C66" s="22"/>
      <c r="D66" s="15">
        <f t="shared" ref="D66:N66" si="15">SUM(D5,D14,D21,D35,D49,D55,D64)</f>
        <v>14555082</v>
      </c>
      <c r="E66" s="15">
        <f t="shared" si="15"/>
        <v>2337493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15615368</v>
      </c>
      <c r="J66" s="15">
        <f t="shared" si="15"/>
        <v>0</v>
      </c>
      <c r="K66" s="15">
        <f t="shared" si="15"/>
        <v>0</v>
      </c>
      <c r="L66" s="15">
        <f t="shared" si="15"/>
        <v>0</v>
      </c>
      <c r="M66" s="15">
        <f t="shared" si="15"/>
        <v>1163</v>
      </c>
      <c r="N66" s="15">
        <f t="shared" si="15"/>
        <v>2145365</v>
      </c>
      <c r="O66" s="15">
        <f>SUM(D66:N66)</f>
        <v>34654471</v>
      </c>
      <c r="P66" s="38">
        <f t="shared" si="9"/>
        <v>2141.0151365377487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8" t="s">
        <v>177</v>
      </c>
      <c r="N68" s="48"/>
      <c r="O68" s="48"/>
      <c r="P68" s="43">
        <v>16186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83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8"/>
      <c r="M3" s="69"/>
      <c r="N3" s="36"/>
      <c r="O3" s="37"/>
      <c r="P3" s="70" t="s">
        <v>155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156</v>
      </c>
      <c r="N4" s="35" t="s">
        <v>10</v>
      </c>
      <c r="O4" s="35" t="s">
        <v>157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SUM(D6:D13)</f>
        <v>7201544</v>
      </c>
      <c r="E5" s="27">
        <f t="shared" si="0"/>
        <v>294549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7496093</v>
      </c>
      <c r="P5" s="33">
        <f t="shared" ref="P5:P36" si="1">(O5/P$69)</f>
        <v>467.33746882793019</v>
      </c>
      <c r="Q5" s="6"/>
    </row>
    <row r="6" spans="1:134">
      <c r="A6" s="12"/>
      <c r="B6" s="25">
        <v>311</v>
      </c>
      <c r="C6" s="20" t="s">
        <v>3</v>
      </c>
      <c r="D6" s="46">
        <v>4311951</v>
      </c>
      <c r="E6" s="46">
        <v>294549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4606500</v>
      </c>
      <c r="P6" s="47">
        <f t="shared" si="1"/>
        <v>287.18827930174564</v>
      </c>
      <c r="Q6" s="9"/>
    </row>
    <row r="7" spans="1:134">
      <c r="A7" s="12"/>
      <c r="B7" s="25">
        <v>312.41000000000003</v>
      </c>
      <c r="C7" s="20" t="s">
        <v>159</v>
      </c>
      <c r="D7" s="46">
        <v>311737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311737</v>
      </c>
      <c r="P7" s="47">
        <f t="shared" si="1"/>
        <v>19.43497506234414</v>
      </c>
      <c r="Q7" s="9"/>
    </row>
    <row r="8" spans="1:134">
      <c r="A8" s="12"/>
      <c r="B8" s="25">
        <v>312.43</v>
      </c>
      <c r="C8" s="20" t="s">
        <v>160</v>
      </c>
      <c r="D8" s="46">
        <v>132174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132174</v>
      </c>
      <c r="P8" s="47">
        <f t="shared" si="1"/>
        <v>8.2402743142144637</v>
      </c>
      <c r="Q8" s="9"/>
    </row>
    <row r="9" spans="1:134">
      <c r="A9" s="12"/>
      <c r="B9" s="25">
        <v>314.10000000000002</v>
      </c>
      <c r="C9" s="20" t="s">
        <v>13</v>
      </c>
      <c r="D9" s="46">
        <v>1414888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1414888</v>
      </c>
      <c r="P9" s="47">
        <f t="shared" si="1"/>
        <v>88.209975062344142</v>
      </c>
      <c r="Q9" s="9"/>
    </row>
    <row r="10" spans="1:134">
      <c r="A10" s="12"/>
      <c r="B10" s="25">
        <v>314.3</v>
      </c>
      <c r="C10" s="20" t="s">
        <v>14</v>
      </c>
      <c r="D10" s="46">
        <v>297524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297524</v>
      </c>
      <c r="P10" s="47">
        <f t="shared" si="1"/>
        <v>18.548877805486285</v>
      </c>
      <c r="Q10" s="9"/>
    </row>
    <row r="11" spans="1:134">
      <c r="A11" s="12"/>
      <c r="B11" s="25">
        <v>314.39999999999998</v>
      </c>
      <c r="C11" s="20" t="s">
        <v>15</v>
      </c>
      <c r="D11" s="46">
        <v>196765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196765</v>
      </c>
      <c r="P11" s="47">
        <f t="shared" si="1"/>
        <v>12.267144638403989</v>
      </c>
      <c r="Q11" s="9"/>
    </row>
    <row r="12" spans="1:134">
      <c r="A12" s="12"/>
      <c r="B12" s="25">
        <v>315.10000000000002</v>
      </c>
      <c r="C12" s="20" t="s">
        <v>161</v>
      </c>
      <c r="D12" s="46">
        <v>432680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432680</v>
      </c>
      <c r="P12" s="47">
        <f t="shared" si="1"/>
        <v>26.975062344139651</v>
      </c>
      <c r="Q12" s="9"/>
    </row>
    <row r="13" spans="1:134">
      <c r="A13" s="12"/>
      <c r="B13" s="25">
        <v>316</v>
      </c>
      <c r="C13" s="20" t="s">
        <v>103</v>
      </c>
      <c r="D13" s="46">
        <v>103825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103825</v>
      </c>
      <c r="P13" s="47">
        <f t="shared" si="1"/>
        <v>6.4728802992518704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SUM(D15:D20)</f>
        <v>1836219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673798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3" si="4">SUM(D14:N14)</f>
        <v>2510017</v>
      </c>
      <c r="P14" s="45">
        <f t="shared" si="1"/>
        <v>156.48485037406485</v>
      </c>
      <c r="Q14" s="10"/>
    </row>
    <row r="15" spans="1:134">
      <c r="A15" s="12"/>
      <c r="B15" s="25">
        <v>322</v>
      </c>
      <c r="C15" s="20" t="s">
        <v>162</v>
      </c>
      <c r="D15" s="46">
        <v>326578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326578</v>
      </c>
      <c r="P15" s="47">
        <f t="shared" si="1"/>
        <v>20.360224438902744</v>
      </c>
      <c r="Q15" s="9"/>
    </row>
    <row r="16" spans="1:134">
      <c r="A16" s="12"/>
      <c r="B16" s="25">
        <v>323.10000000000002</v>
      </c>
      <c r="C16" s="20" t="s">
        <v>18</v>
      </c>
      <c r="D16" s="46">
        <v>1144454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1144454</v>
      </c>
      <c r="P16" s="47">
        <f t="shared" si="1"/>
        <v>71.349999999999994</v>
      </c>
      <c r="Q16" s="9"/>
    </row>
    <row r="17" spans="1:17">
      <c r="A17" s="12"/>
      <c r="B17" s="25">
        <v>323.39999999999998</v>
      </c>
      <c r="C17" s="20" t="s">
        <v>19</v>
      </c>
      <c r="D17" s="46">
        <v>155429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155429</v>
      </c>
      <c r="P17" s="47">
        <f t="shared" si="1"/>
        <v>9.6900872817955115</v>
      </c>
      <c r="Q17" s="9"/>
    </row>
    <row r="18" spans="1:17">
      <c r="A18" s="12"/>
      <c r="B18" s="25">
        <v>323.5</v>
      </c>
      <c r="C18" s="20" t="s">
        <v>96</v>
      </c>
      <c r="D18" s="46">
        <v>191558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191558</v>
      </c>
      <c r="P18" s="47">
        <f t="shared" si="1"/>
        <v>11.942518703241895</v>
      </c>
      <c r="Q18" s="9"/>
    </row>
    <row r="19" spans="1:17">
      <c r="A19" s="12"/>
      <c r="B19" s="25">
        <v>324.12</v>
      </c>
      <c r="C19" s="20" t="s">
        <v>135</v>
      </c>
      <c r="D19" s="46">
        <v>18200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18200</v>
      </c>
      <c r="P19" s="47">
        <f t="shared" si="1"/>
        <v>1.1346633416458853</v>
      </c>
      <c r="Q19" s="9"/>
    </row>
    <row r="20" spans="1:17">
      <c r="A20" s="12"/>
      <c r="B20" s="25">
        <v>324.22000000000003</v>
      </c>
      <c r="C20" s="20" t="s">
        <v>136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673798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673798</v>
      </c>
      <c r="P20" s="47">
        <f t="shared" si="1"/>
        <v>42.007356608478801</v>
      </c>
      <c r="Q20" s="9"/>
    </row>
    <row r="21" spans="1:17" ht="15.75">
      <c r="A21" s="29" t="s">
        <v>163</v>
      </c>
      <c r="B21" s="30"/>
      <c r="C21" s="31"/>
      <c r="D21" s="32">
        <f t="shared" ref="D21:N21" si="5">SUM(D22:D33)</f>
        <v>4730732</v>
      </c>
      <c r="E21" s="32">
        <f t="shared" si="5"/>
        <v>1734764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6465496</v>
      </c>
      <c r="P21" s="45">
        <f t="shared" si="1"/>
        <v>403.08578553615962</v>
      </c>
      <c r="Q21" s="10"/>
    </row>
    <row r="22" spans="1:17">
      <c r="A22" s="12"/>
      <c r="B22" s="25">
        <v>331.1</v>
      </c>
      <c r="C22" s="20" t="s">
        <v>164</v>
      </c>
      <c r="D22" s="46">
        <v>397156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397156</v>
      </c>
      <c r="P22" s="47">
        <f t="shared" si="1"/>
        <v>24.760349127182046</v>
      </c>
      <c r="Q22" s="9"/>
    </row>
    <row r="23" spans="1:17">
      <c r="A23" s="12"/>
      <c r="B23" s="25">
        <v>331.2</v>
      </c>
      <c r="C23" s="20" t="s">
        <v>75</v>
      </c>
      <c r="D23" s="46">
        <v>513383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513383</v>
      </c>
      <c r="P23" s="47">
        <f t="shared" si="1"/>
        <v>32.006421446384039</v>
      </c>
      <c r="Q23" s="9"/>
    </row>
    <row r="24" spans="1:17">
      <c r="A24" s="12"/>
      <c r="B24" s="25">
        <v>331.5</v>
      </c>
      <c r="C24" s="20" t="s">
        <v>21</v>
      </c>
      <c r="D24" s="46">
        <v>584132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584132</v>
      </c>
      <c r="P24" s="47">
        <f t="shared" si="1"/>
        <v>36.41720698254364</v>
      </c>
      <c r="Q24" s="9"/>
    </row>
    <row r="25" spans="1:17">
      <c r="A25" s="12"/>
      <c r="B25" s="25">
        <v>334.2</v>
      </c>
      <c r="C25" s="20" t="s">
        <v>22</v>
      </c>
      <c r="D25" s="46">
        <v>2475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2475</v>
      </c>
      <c r="P25" s="47">
        <f t="shared" si="1"/>
        <v>0.15430174563591023</v>
      </c>
      <c r="Q25" s="9"/>
    </row>
    <row r="26" spans="1:17">
      <c r="A26" s="12"/>
      <c r="B26" s="25">
        <v>334.7</v>
      </c>
      <c r="C26" s="20" t="s">
        <v>76</v>
      </c>
      <c r="D26" s="46">
        <v>582907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582907</v>
      </c>
      <c r="P26" s="47">
        <f t="shared" si="1"/>
        <v>36.340835411471325</v>
      </c>
      <c r="Q26" s="9"/>
    </row>
    <row r="27" spans="1:17">
      <c r="A27" s="12"/>
      <c r="B27" s="25">
        <v>335.125</v>
      </c>
      <c r="C27" s="20" t="s">
        <v>165</v>
      </c>
      <c r="D27" s="46">
        <v>595099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595099</v>
      </c>
      <c r="P27" s="47">
        <f t="shared" si="1"/>
        <v>37.100935162094764</v>
      </c>
      <c r="Q27" s="9"/>
    </row>
    <row r="28" spans="1:17">
      <c r="A28" s="12"/>
      <c r="B28" s="25">
        <v>335.14</v>
      </c>
      <c r="C28" s="20" t="s">
        <v>106</v>
      </c>
      <c r="D28" s="46">
        <v>1903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1903</v>
      </c>
      <c r="P28" s="47">
        <f t="shared" si="1"/>
        <v>0.11864089775561097</v>
      </c>
      <c r="Q28" s="9"/>
    </row>
    <row r="29" spans="1:17">
      <c r="A29" s="12"/>
      <c r="B29" s="25">
        <v>335.15</v>
      </c>
      <c r="C29" s="20" t="s">
        <v>107</v>
      </c>
      <c r="D29" s="46">
        <v>16024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16024</v>
      </c>
      <c r="P29" s="47">
        <f t="shared" si="1"/>
        <v>0.99900249376558603</v>
      </c>
      <c r="Q29" s="9"/>
    </row>
    <row r="30" spans="1:17">
      <c r="A30" s="12"/>
      <c r="B30" s="25">
        <v>335.18</v>
      </c>
      <c r="C30" s="20" t="s">
        <v>166</v>
      </c>
      <c r="D30" s="46">
        <v>1854522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1854522</v>
      </c>
      <c r="P30" s="47">
        <f t="shared" si="1"/>
        <v>115.61857855361596</v>
      </c>
      <c r="Q30" s="9"/>
    </row>
    <row r="31" spans="1:17">
      <c r="A31" s="12"/>
      <c r="B31" s="25">
        <v>336</v>
      </c>
      <c r="C31" s="20" t="s">
        <v>167</v>
      </c>
      <c r="D31" s="46">
        <v>13057</v>
      </c>
      <c r="E31" s="46">
        <v>1734764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1747821</v>
      </c>
      <c r="P31" s="47">
        <f t="shared" si="1"/>
        <v>108.96639650872818</v>
      </c>
      <c r="Q31" s="9"/>
    </row>
    <row r="32" spans="1:17">
      <c r="A32" s="12"/>
      <c r="B32" s="25">
        <v>337.7</v>
      </c>
      <c r="C32" s="20" t="s">
        <v>29</v>
      </c>
      <c r="D32" s="46">
        <v>139473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139473</v>
      </c>
      <c r="P32" s="47">
        <f t="shared" si="1"/>
        <v>8.6953241895261844</v>
      </c>
      <c r="Q32" s="9"/>
    </row>
    <row r="33" spans="1:17">
      <c r="A33" s="12"/>
      <c r="B33" s="25">
        <v>339</v>
      </c>
      <c r="C33" s="20" t="s">
        <v>30</v>
      </c>
      <c r="D33" s="46">
        <v>30601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30601</v>
      </c>
      <c r="P33" s="47">
        <f t="shared" si="1"/>
        <v>1.9077930174563591</v>
      </c>
      <c r="Q33" s="9"/>
    </row>
    <row r="34" spans="1:17" ht="15.75">
      <c r="A34" s="29" t="s">
        <v>35</v>
      </c>
      <c r="B34" s="30"/>
      <c r="C34" s="31"/>
      <c r="D34" s="32">
        <f t="shared" ref="D34:N34" si="7">SUM(D35:D48)</f>
        <v>743422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12493872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3113470</v>
      </c>
      <c r="O34" s="32">
        <f>SUM(D34:N34)</f>
        <v>16350764</v>
      </c>
      <c r="P34" s="45">
        <f t="shared" si="1"/>
        <v>1019.3743142144639</v>
      </c>
      <c r="Q34" s="10"/>
    </row>
    <row r="35" spans="1:17">
      <c r="A35" s="12"/>
      <c r="B35" s="25">
        <v>341.2</v>
      </c>
      <c r="C35" s="20" t="s">
        <v>109</v>
      </c>
      <c r="D35" s="46">
        <v>256364</v>
      </c>
      <c r="E35" s="46">
        <v>0</v>
      </c>
      <c r="F35" s="46">
        <v>0</v>
      </c>
      <c r="G35" s="46">
        <v>0</v>
      </c>
      <c r="H35" s="46">
        <v>0</v>
      </c>
      <c r="I35" s="46">
        <v>54352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8" si="8">SUM(D35:N35)</f>
        <v>310716</v>
      </c>
      <c r="P35" s="47">
        <f t="shared" si="1"/>
        <v>19.371321695760599</v>
      </c>
      <c r="Q35" s="9"/>
    </row>
    <row r="36" spans="1:17">
      <c r="A36" s="12"/>
      <c r="B36" s="25">
        <v>341.3</v>
      </c>
      <c r="C36" s="20" t="s">
        <v>110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76795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76795</v>
      </c>
      <c r="P36" s="47">
        <f t="shared" si="1"/>
        <v>4.7877182044887778</v>
      </c>
      <c r="Q36" s="9"/>
    </row>
    <row r="37" spans="1:17">
      <c r="A37" s="12"/>
      <c r="B37" s="25">
        <v>341.9</v>
      </c>
      <c r="C37" s="20" t="s">
        <v>111</v>
      </c>
      <c r="D37" s="46">
        <v>3825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3825</v>
      </c>
      <c r="P37" s="47">
        <f t="shared" ref="P37:P67" si="9">(O37/P$69)</f>
        <v>0.23846633416458854</v>
      </c>
      <c r="Q37" s="9"/>
    </row>
    <row r="38" spans="1:17">
      <c r="A38" s="12"/>
      <c r="B38" s="25">
        <v>342.2</v>
      </c>
      <c r="C38" s="20" t="s">
        <v>168</v>
      </c>
      <c r="D38" s="46">
        <v>11671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11671</v>
      </c>
      <c r="P38" s="47">
        <f t="shared" si="9"/>
        <v>0.72761845386533663</v>
      </c>
      <c r="Q38" s="9"/>
    </row>
    <row r="39" spans="1:17">
      <c r="A39" s="12"/>
      <c r="B39" s="25">
        <v>343.3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4248303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4248303</v>
      </c>
      <c r="P39" s="47">
        <f t="shared" si="9"/>
        <v>264.85679551122195</v>
      </c>
      <c r="Q39" s="9"/>
    </row>
    <row r="40" spans="1:17">
      <c r="A40" s="12"/>
      <c r="B40" s="25">
        <v>343.4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3472940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3472940</v>
      </c>
      <c r="P40" s="47">
        <f t="shared" si="9"/>
        <v>216.51745635910225</v>
      </c>
      <c r="Q40" s="9"/>
    </row>
    <row r="41" spans="1:17">
      <c r="A41" s="12"/>
      <c r="B41" s="25">
        <v>343.5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4140181</v>
      </c>
      <c r="J41" s="46">
        <v>0</v>
      </c>
      <c r="K41" s="46">
        <v>0</v>
      </c>
      <c r="L41" s="46">
        <v>0</v>
      </c>
      <c r="M41" s="46">
        <v>0</v>
      </c>
      <c r="N41" s="46">
        <v>3113470</v>
      </c>
      <c r="O41" s="46">
        <f t="shared" si="8"/>
        <v>7253651</v>
      </c>
      <c r="P41" s="47">
        <f t="shared" si="9"/>
        <v>452.22263092269327</v>
      </c>
      <c r="Q41" s="9"/>
    </row>
    <row r="42" spans="1:17">
      <c r="A42" s="12"/>
      <c r="B42" s="25">
        <v>343.7</v>
      </c>
      <c r="C42" s="20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501301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501301</v>
      </c>
      <c r="P42" s="47">
        <f t="shared" si="9"/>
        <v>31.253179551122194</v>
      </c>
      <c r="Q42" s="9"/>
    </row>
    <row r="43" spans="1:17">
      <c r="A43" s="12"/>
      <c r="B43" s="25">
        <v>344.9</v>
      </c>
      <c r="C43" s="20" t="s">
        <v>112</v>
      </c>
      <c r="D43" s="46">
        <v>94270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94270</v>
      </c>
      <c r="P43" s="47">
        <f t="shared" si="9"/>
        <v>5.877182044887781</v>
      </c>
      <c r="Q43" s="9"/>
    </row>
    <row r="44" spans="1:17">
      <c r="A44" s="12"/>
      <c r="B44" s="25">
        <v>346.4</v>
      </c>
      <c r="C44" s="20" t="s">
        <v>45</v>
      </c>
      <c r="D44" s="46">
        <v>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8</v>
      </c>
      <c r="P44" s="47">
        <f t="shared" si="9"/>
        <v>4.9875311720698251E-4</v>
      </c>
      <c r="Q44" s="9"/>
    </row>
    <row r="45" spans="1:17">
      <c r="A45" s="12"/>
      <c r="B45" s="25">
        <v>347.1</v>
      </c>
      <c r="C45" s="20" t="s">
        <v>46</v>
      </c>
      <c r="D45" s="46">
        <v>14562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14562</v>
      </c>
      <c r="P45" s="47">
        <f t="shared" si="9"/>
        <v>0.90785536159600999</v>
      </c>
      <c r="Q45" s="9"/>
    </row>
    <row r="46" spans="1:17">
      <c r="A46" s="12"/>
      <c r="B46" s="25">
        <v>347.2</v>
      </c>
      <c r="C46" s="20" t="s">
        <v>47</v>
      </c>
      <c r="D46" s="46">
        <v>87049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87049</v>
      </c>
      <c r="P46" s="47">
        <f t="shared" si="9"/>
        <v>5.4269950124688275</v>
      </c>
      <c r="Q46" s="9"/>
    </row>
    <row r="47" spans="1:17">
      <c r="A47" s="12"/>
      <c r="B47" s="25">
        <v>347.4</v>
      </c>
      <c r="C47" s="20" t="s">
        <v>79</v>
      </c>
      <c r="D47" s="46">
        <v>17112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17112</v>
      </c>
      <c r="P47" s="47">
        <f t="shared" si="9"/>
        <v>1.0668329177057356</v>
      </c>
      <c r="Q47" s="9"/>
    </row>
    <row r="48" spans="1:17">
      <c r="A48" s="12"/>
      <c r="B48" s="25">
        <v>349</v>
      </c>
      <c r="C48" s="20" t="s">
        <v>169</v>
      </c>
      <c r="D48" s="46">
        <v>258561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258561</v>
      </c>
      <c r="P48" s="47">
        <f t="shared" si="9"/>
        <v>16.119763092269327</v>
      </c>
      <c r="Q48" s="9"/>
    </row>
    <row r="49" spans="1:17" ht="15.75">
      <c r="A49" s="29" t="s">
        <v>36</v>
      </c>
      <c r="B49" s="30"/>
      <c r="C49" s="31"/>
      <c r="D49" s="32">
        <f t="shared" ref="D49:N49" si="10">SUM(D50:D54)</f>
        <v>41836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67" si="11">SUM(D49:N49)</f>
        <v>41836</v>
      </c>
      <c r="P49" s="45">
        <f t="shared" si="9"/>
        <v>2.6082294264339154</v>
      </c>
      <c r="Q49" s="10"/>
    </row>
    <row r="50" spans="1:17">
      <c r="A50" s="13"/>
      <c r="B50" s="39">
        <v>351.1</v>
      </c>
      <c r="C50" s="21" t="s">
        <v>51</v>
      </c>
      <c r="D50" s="46">
        <v>39389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39389</v>
      </c>
      <c r="P50" s="47">
        <f t="shared" si="9"/>
        <v>2.4556733167082294</v>
      </c>
      <c r="Q50" s="9"/>
    </row>
    <row r="51" spans="1:17">
      <c r="A51" s="13"/>
      <c r="B51" s="39">
        <v>351.2</v>
      </c>
      <c r="C51" s="21" t="s">
        <v>52</v>
      </c>
      <c r="D51" s="46">
        <v>1372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1372</v>
      </c>
      <c r="P51" s="47">
        <f t="shared" si="9"/>
        <v>8.5536159600997502E-2</v>
      </c>
      <c r="Q51" s="9"/>
    </row>
    <row r="52" spans="1:17">
      <c r="A52" s="13"/>
      <c r="B52" s="39">
        <v>352</v>
      </c>
      <c r="C52" s="21" t="s">
        <v>53</v>
      </c>
      <c r="D52" s="46">
        <v>832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832</v>
      </c>
      <c r="P52" s="47">
        <f t="shared" si="9"/>
        <v>5.1870324189526182E-2</v>
      </c>
      <c r="Q52" s="9"/>
    </row>
    <row r="53" spans="1:17">
      <c r="A53" s="13"/>
      <c r="B53" s="39">
        <v>354</v>
      </c>
      <c r="C53" s="21" t="s">
        <v>100</v>
      </c>
      <c r="D53" s="46">
        <v>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10</v>
      </c>
      <c r="P53" s="47">
        <f t="shared" si="9"/>
        <v>6.2344139650872816E-4</v>
      </c>
      <c r="Q53" s="9"/>
    </row>
    <row r="54" spans="1:17">
      <c r="A54" s="13"/>
      <c r="B54" s="39">
        <v>359</v>
      </c>
      <c r="C54" s="21" t="s">
        <v>54</v>
      </c>
      <c r="D54" s="46">
        <v>233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233</v>
      </c>
      <c r="P54" s="47">
        <f t="shared" si="9"/>
        <v>1.4526184538653366E-2</v>
      </c>
      <c r="Q54" s="9"/>
    </row>
    <row r="55" spans="1:17" ht="15.75">
      <c r="A55" s="29" t="s">
        <v>4</v>
      </c>
      <c r="B55" s="30"/>
      <c r="C55" s="31"/>
      <c r="D55" s="32">
        <f t="shared" ref="D55:N55" si="12">SUM(D56:D61)</f>
        <v>147407</v>
      </c>
      <c r="E55" s="32">
        <f t="shared" si="12"/>
        <v>17048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559686</v>
      </c>
      <c r="J55" s="32">
        <f t="shared" si="12"/>
        <v>0</v>
      </c>
      <c r="K55" s="32">
        <f t="shared" si="12"/>
        <v>0</v>
      </c>
      <c r="L55" s="32">
        <f t="shared" si="12"/>
        <v>2179</v>
      </c>
      <c r="M55" s="32">
        <f t="shared" si="12"/>
        <v>0</v>
      </c>
      <c r="N55" s="32">
        <f t="shared" si="12"/>
        <v>32681</v>
      </c>
      <c r="O55" s="32">
        <f t="shared" si="11"/>
        <v>759001</v>
      </c>
      <c r="P55" s="45">
        <f t="shared" si="9"/>
        <v>47.31926433915212</v>
      </c>
      <c r="Q55" s="10"/>
    </row>
    <row r="56" spans="1:17">
      <c r="A56" s="12"/>
      <c r="B56" s="25">
        <v>361.1</v>
      </c>
      <c r="C56" s="20" t="s">
        <v>55</v>
      </c>
      <c r="D56" s="46">
        <v>26623</v>
      </c>
      <c r="E56" s="46">
        <v>17048</v>
      </c>
      <c r="F56" s="46">
        <v>0</v>
      </c>
      <c r="G56" s="46">
        <v>0</v>
      </c>
      <c r="H56" s="46">
        <v>0</v>
      </c>
      <c r="I56" s="46">
        <v>176067</v>
      </c>
      <c r="J56" s="46">
        <v>0</v>
      </c>
      <c r="K56" s="46">
        <v>0</v>
      </c>
      <c r="L56" s="46">
        <v>2179</v>
      </c>
      <c r="M56" s="46">
        <v>0</v>
      </c>
      <c r="N56" s="46">
        <v>23461</v>
      </c>
      <c r="O56" s="46">
        <f t="shared" si="11"/>
        <v>245378</v>
      </c>
      <c r="P56" s="47">
        <f t="shared" si="9"/>
        <v>15.297880299251871</v>
      </c>
      <c r="Q56" s="9"/>
    </row>
    <row r="57" spans="1:17">
      <c r="A57" s="12"/>
      <c r="B57" s="25">
        <v>361.2</v>
      </c>
      <c r="C57" s="20" t="s">
        <v>87</v>
      </c>
      <c r="D57" s="46">
        <v>694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694</v>
      </c>
      <c r="P57" s="47">
        <f t="shared" si="9"/>
        <v>4.3266832917705736E-2</v>
      </c>
      <c r="Q57" s="9"/>
    </row>
    <row r="58" spans="1:17">
      <c r="A58" s="12"/>
      <c r="B58" s="25">
        <v>362</v>
      </c>
      <c r="C58" s="20" t="s">
        <v>56</v>
      </c>
      <c r="D58" s="46">
        <v>43552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9220</v>
      </c>
      <c r="O58" s="46">
        <f t="shared" si="11"/>
        <v>52772</v>
      </c>
      <c r="P58" s="47">
        <f t="shared" si="9"/>
        <v>3.2900249376558603</v>
      </c>
      <c r="Q58" s="9"/>
    </row>
    <row r="59" spans="1:17">
      <c r="A59" s="12"/>
      <c r="B59" s="25">
        <v>365</v>
      </c>
      <c r="C59" s="20" t="s">
        <v>114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145072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145072</v>
      </c>
      <c r="P59" s="47">
        <f t="shared" si="9"/>
        <v>9.0443890274314214</v>
      </c>
      <c r="Q59" s="9"/>
    </row>
    <row r="60" spans="1:17">
      <c r="A60" s="12"/>
      <c r="B60" s="25">
        <v>366</v>
      </c>
      <c r="C60" s="20" t="s">
        <v>59</v>
      </c>
      <c r="D60" s="46">
        <v>37864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37864</v>
      </c>
      <c r="P60" s="47">
        <f t="shared" si="9"/>
        <v>2.3605985037406483</v>
      </c>
      <c r="Q60" s="9"/>
    </row>
    <row r="61" spans="1:17">
      <c r="A61" s="12"/>
      <c r="B61" s="25">
        <v>369.9</v>
      </c>
      <c r="C61" s="20" t="s">
        <v>60</v>
      </c>
      <c r="D61" s="46">
        <v>38674</v>
      </c>
      <c r="E61" s="46">
        <v>0</v>
      </c>
      <c r="F61" s="46">
        <v>0</v>
      </c>
      <c r="G61" s="46">
        <v>0</v>
      </c>
      <c r="H61" s="46">
        <v>0</v>
      </c>
      <c r="I61" s="46">
        <v>238547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277221</v>
      </c>
      <c r="P61" s="47">
        <f t="shared" si="9"/>
        <v>17.283104738154613</v>
      </c>
      <c r="Q61" s="9"/>
    </row>
    <row r="62" spans="1:17" ht="15.75">
      <c r="A62" s="29" t="s">
        <v>37</v>
      </c>
      <c r="B62" s="30"/>
      <c r="C62" s="31"/>
      <c r="D62" s="32">
        <f t="shared" ref="D62:N62" si="13">SUM(D63:D66)</f>
        <v>1395000</v>
      </c>
      <c r="E62" s="32">
        <f t="shared" si="13"/>
        <v>0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1193940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 t="shared" si="11"/>
        <v>2588940</v>
      </c>
      <c r="P62" s="45">
        <f t="shared" si="9"/>
        <v>161.40523690773068</v>
      </c>
      <c r="Q62" s="9"/>
    </row>
    <row r="63" spans="1:17">
      <c r="A63" s="12"/>
      <c r="B63" s="25">
        <v>381</v>
      </c>
      <c r="C63" s="20" t="s">
        <v>61</v>
      </c>
      <c r="D63" s="46">
        <v>700000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700000</v>
      </c>
      <c r="P63" s="47">
        <f t="shared" si="9"/>
        <v>43.640897755610972</v>
      </c>
      <c r="Q63" s="9"/>
    </row>
    <row r="64" spans="1:17">
      <c r="A64" s="12"/>
      <c r="B64" s="25">
        <v>384</v>
      </c>
      <c r="C64" s="20" t="s">
        <v>121</v>
      </c>
      <c r="D64" s="46">
        <v>695000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695000</v>
      </c>
      <c r="P64" s="47">
        <f t="shared" si="9"/>
        <v>43.32917705735661</v>
      </c>
      <c r="Q64" s="9"/>
    </row>
    <row r="65" spans="1:120">
      <c r="A65" s="12"/>
      <c r="B65" s="25">
        <v>389.4</v>
      </c>
      <c r="C65" s="20" t="s">
        <v>170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343755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343755</v>
      </c>
      <c r="P65" s="47">
        <f t="shared" si="9"/>
        <v>21.431109725685786</v>
      </c>
      <c r="Q65" s="9"/>
    </row>
    <row r="66" spans="1:120" ht="15.75" thickBot="1">
      <c r="A66" s="12"/>
      <c r="B66" s="25">
        <v>389.9</v>
      </c>
      <c r="C66" s="20" t="s">
        <v>64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850185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850185</v>
      </c>
      <c r="P66" s="47">
        <f t="shared" si="9"/>
        <v>53.004052369077307</v>
      </c>
      <c r="Q66" s="9"/>
    </row>
    <row r="67" spans="1:120" ht="16.5" thickBot="1">
      <c r="A67" s="14" t="s">
        <v>49</v>
      </c>
      <c r="B67" s="23"/>
      <c r="C67" s="22"/>
      <c r="D67" s="15">
        <f t="shared" ref="D67:N67" si="14">SUM(D5,D14,D21,D34,D49,D55,D62)</f>
        <v>16096160</v>
      </c>
      <c r="E67" s="15">
        <f t="shared" si="14"/>
        <v>2046361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14921296</v>
      </c>
      <c r="J67" s="15">
        <f t="shared" si="14"/>
        <v>0</v>
      </c>
      <c r="K67" s="15">
        <f t="shared" si="14"/>
        <v>0</v>
      </c>
      <c r="L67" s="15">
        <f t="shared" si="14"/>
        <v>2179</v>
      </c>
      <c r="M67" s="15">
        <f t="shared" si="14"/>
        <v>0</v>
      </c>
      <c r="N67" s="15">
        <f t="shared" si="14"/>
        <v>3146151</v>
      </c>
      <c r="O67" s="15">
        <f t="shared" si="11"/>
        <v>36212147</v>
      </c>
      <c r="P67" s="38">
        <f t="shared" si="9"/>
        <v>2257.6151496259354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171</v>
      </c>
      <c r="N69" s="48"/>
      <c r="O69" s="48"/>
      <c r="P69" s="43">
        <v>16040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6902514</v>
      </c>
      <c r="E5" s="27">
        <f t="shared" si="0"/>
        <v>1481703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8384217</v>
      </c>
      <c r="O5" s="33">
        <f t="shared" ref="O5:O36" si="1">(N5/O$69)</f>
        <v>559.84354967948718</v>
      </c>
      <c r="P5" s="6"/>
    </row>
    <row r="6" spans="1:133">
      <c r="A6" s="12"/>
      <c r="B6" s="25">
        <v>311</v>
      </c>
      <c r="C6" s="20" t="s">
        <v>3</v>
      </c>
      <c r="D6" s="46">
        <v>4125828</v>
      </c>
      <c r="E6" s="46">
        <v>67760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4193588</v>
      </c>
      <c r="O6" s="47">
        <f t="shared" si="1"/>
        <v>280.02056623931622</v>
      </c>
      <c r="P6" s="9"/>
    </row>
    <row r="7" spans="1:133">
      <c r="A7" s="12"/>
      <c r="B7" s="25">
        <v>312.41000000000003</v>
      </c>
      <c r="C7" s="20" t="s">
        <v>12</v>
      </c>
      <c r="D7" s="46">
        <v>265953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265953</v>
      </c>
      <c r="O7" s="47">
        <f t="shared" si="1"/>
        <v>17.758613782051281</v>
      </c>
      <c r="P7" s="9"/>
    </row>
    <row r="8" spans="1:133">
      <c r="A8" s="12"/>
      <c r="B8" s="25">
        <v>312.42</v>
      </c>
      <c r="C8" s="20" t="s">
        <v>11</v>
      </c>
      <c r="D8" s="46">
        <v>132201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132201</v>
      </c>
      <c r="O8" s="47">
        <f t="shared" si="1"/>
        <v>8.8275240384615383</v>
      </c>
      <c r="P8" s="9"/>
    </row>
    <row r="9" spans="1:133">
      <c r="A9" s="12"/>
      <c r="B9" s="25">
        <v>312.60000000000002</v>
      </c>
      <c r="C9" s="20" t="s">
        <v>147</v>
      </c>
      <c r="D9" s="46">
        <v>0</v>
      </c>
      <c r="E9" s="46">
        <v>1413943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1413943</v>
      </c>
      <c r="O9" s="47">
        <f t="shared" si="1"/>
        <v>94.413928952991455</v>
      </c>
      <c r="P9" s="9"/>
    </row>
    <row r="10" spans="1:133">
      <c r="A10" s="12"/>
      <c r="B10" s="25">
        <v>314.10000000000002</v>
      </c>
      <c r="C10" s="20" t="s">
        <v>13</v>
      </c>
      <c r="D10" s="46">
        <v>1369916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1369916</v>
      </c>
      <c r="O10" s="47">
        <f t="shared" si="1"/>
        <v>91.474091880341874</v>
      </c>
      <c r="P10" s="9"/>
    </row>
    <row r="11" spans="1:133">
      <c r="A11" s="12"/>
      <c r="B11" s="25">
        <v>314.3</v>
      </c>
      <c r="C11" s="20" t="s">
        <v>14</v>
      </c>
      <c r="D11" s="46">
        <v>308800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308800</v>
      </c>
      <c r="O11" s="47">
        <f t="shared" si="1"/>
        <v>20.619658119658119</v>
      </c>
      <c r="P11" s="9"/>
    </row>
    <row r="12" spans="1:133">
      <c r="A12" s="12"/>
      <c r="B12" s="25">
        <v>314.39999999999998</v>
      </c>
      <c r="C12" s="20" t="s">
        <v>15</v>
      </c>
      <c r="D12" s="46">
        <v>172588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172588</v>
      </c>
      <c r="O12" s="47">
        <f t="shared" si="1"/>
        <v>11.524305555555555</v>
      </c>
      <c r="P12" s="9"/>
    </row>
    <row r="13" spans="1:133">
      <c r="A13" s="12"/>
      <c r="B13" s="25">
        <v>315</v>
      </c>
      <c r="C13" s="20" t="s">
        <v>148</v>
      </c>
      <c r="D13" s="46">
        <v>424722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424722</v>
      </c>
      <c r="O13" s="47">
        <f t="shared" si="1"/>
        <v>28.360176282051281</v>
      </c>
      <c r="P13" s="9"/>
    </row>
    <row r="14" spans="1:133">
      <c r="A14" s="12"/>
      <c r="B14" s="25">
        <v>316</v>
      </c>
      <c r="C14" s="20" t="s">
        <v>103</v>
      </c>
      <c r="D14" s="46">
        <v>102506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102506</v>
      </c>
      <c r="O14" s="47">
        <f t="shared" si="1"/>
        <v>6.8446848290598288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1780509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843061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2623570</v>
      </c>
      <c r="O15" s="45">
        <f t="shared" si="1"/>
        <v>175.18496260683762</v>
      </c>
      <c r="P15" s="10"/>
    </row>
    <row r="16" spans="1:133">
      <c r="A16" s="12"/>
      <c r="B16" s="25">
        <v>322</v>
      </c>
      <c r="C16" s="20" t="s">
        <v>0</v>
      </c>
      <c r="D16" s="46">
        <v>312812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312812</v>
      </c>
      <c r="O16" s="47">
        <f t="shared" si="1"/>
        <v>20.887553418803417</v>
      </c>
      <c r="P16" s="9"/>
    </row>
    <row r="17" spans="1:16">
      <c r="A17" s="12"/>
      <c r="B17" s="25">
        <v>323.10000000000002</v>
      </c>
      <c r="C17" s="20" t="s">
        <v>18</v>
      </c>
      <c r="D17" s="46">
        <v>1102441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1102441</v>
      </c>
      <c r="O17" s="47">
        <f t="shared" si="1"/>
        <v>73.613848824786331</v>
      </c>
      <c r="P17" s="9"/>
    </row>
    <row r="18" spans="1:16">
      <c r="A18" s="12"/>
      <c r="B18" s="25">
        <v>323.39999999999998</v>
      </c>
      <c r="C18" s="20" t="s">
        <v>19</v>
      </c>
      <c r="D18" s="46">
        <v>139830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139830</v>
      </c>
      <c r="O18" s="47">
        <f t="shared" si="1"/>
        <v>9.3369391025641022</v>
      </c>
      <c r="P18" s="9"/>
    </row>
    <row r="19" spans="1:16">
      <c r="A19" s="12"/>
      <c r="B19" s="25">
        <v>323.5</v>
      </c>
      <c r="C19" s="20" t="s">
        <v>96</v>
      </c>
      <c r="D19" s="46">
        <v>203026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203026</v>
      </c>
      <c r="O19" s="47">
        <f t="shared" si="1"/>
        <v>13.556757478632479</v>
      </c>
      <c r="P19" s="9"/>
    </row>
    <row r="20" spans="1:16">
      <c r="A20" s="12"/>
      <c r="B20" s="25">
        <v>324.12</v>
      </c>
      <c r="C20" s="20" t="s">
        <v>135</v>
      </c>
      <c r="D20" s="46">
        <v>22400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22400</v>
      </c>
      <c r="O20" s="47">
        <f t="shared" si="1"/>
        <v>1.4957264957264957</v>
      </c>
      <c r="P20" s="9"/>
    </row>
    <row r="21" spans="1:16">
      <c r="A21" s="12"/>
      <c r="B21" s="25">
        <v>324.20999999999998</v>
      </c>
      <c r="C21" s="20" t="s">
        <v>142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28305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28305</v>
      </c>
      <c r="O21" s="47">
        <f t="shared" si="1"/>
        <v>1.8900240384615385</v>
      </c>
      <c r="P21" s="9"/>
    </row>
    <row r="22" spans="1:16">
      <c r="A22" s="12"/>
      <c r="B22" s="25">
        <v>324.22000000000003</v>
      </c>
      <c r="C22" s="20" t="s">
        <v>136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814756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814756</v>
      </c>
      <c r="O22" s="47">
        <f t="shared" si="1"/>
        <v>54.404113247863251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SUM(D24:D34)</f>
        <v>4790626</v>
      </c>
      <c r="E23" s="32">
        <f t="shared" si="5"/>
        <v>62613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982135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35" si="6">SUM(D23:M23)</f>
        <v>5835374</v>
      </c>
      <c r="O23" s="45">
        <f t="shared" si="1"/>
        <v>389.64837072649573</v>
      </c>
      <c r="P23" s="10"/>
    </row>
    <row r="24" spans="1:16">
      <c r="A24" s="12"/>
      <c r="B24" s="25">
        <v>331.2</v>
      </c>
      <c r="C24" s="20" t="s">
        <v>75</v>
      </c>
      <c r="D24" s="46">
        <v>2186140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2186140</v>
      </c>
      <c r="O24" s="47">
        <f t="shared" si="1"/>
        <v>145.97622863247864</v>
      </c>
      <c r="P24" s="9"/>
    </row>
    <row r="25" spans="1:16">
      <c r="A25" s="12"/>
      <c r="B25" s="25">
        <v>331.39</v>
      </c>
      <c r="C25" s="20" t="s">
        <v>126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982135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982135</v>
      </c>
      <c r="O25" s="47">
        <f t="shared" si="1"/>
        <v>65.580595619658126</v>
      </c>
      <c r="P25" s="9"/>
    </row>
    <row r="26" spans="1:16">
      <c r="A26" s="12"/>
      <c r="B26" s="25">
        <v>331.5</v>
      </c>
      <c r="C26" s="20" t="s">
        <v>21</v>
      </c>
      <c r="D26" s="46">
        <v>62599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62599</v>
      </c>
      <c r="O26" s="47">
        <f t="shared" si="1"/>
        <v>4.1799545940170937</v>
      </c>
      <c r="P26" s="9"/>
    </row>
    <row r="27" spans="1:16">
      <c r="A27" s="12"/>
      <c r="B27" s="25">
        <v>331.7</v>
      </c>
      <c r="C27" s="20" t="s">
        <v>152</v>
      </c>
      <c r="D27" s="46">
        <v>389289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389289</v>
      </c>
      <c r="O27" s="47">
        <f t="shared" si="1"/>
        <v>25.994190705128204</v>
      </c>
      <c r="P27" s="9"/>
    </row>
    <row r="28" spans="1:16">
      <c r="A28" s="12"/>
      <c r="B28" s="25">
        <v>334.2</v>
      </c>
      <c r="C28" s="20" t="s">
        <v>22</v>
      </c>
      <c r="D28" s="46">
        <v>-35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-35</v>
      </c>
      <c r="O28" s="47">
        <f t="shared" si="1"/>
        <v>-2.3370726495726495E-3</v>
      </c>
      <c r="P28" s="9"/>
    </row>
    <row r="29" spans="1:16">
      <c r="A29" s="12"/>
      <c r="B29" s="25">
        <v>335.12</v>
      </c>
      <c r="C29" s="20" t="s">
        <v>105</v>
      </c>
      <c r="D29" s="46">
        <v>534977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534977</v>
      </c>
      <c r="O29" s="47">
        <f t="shared" si="1"/>
        <v>35.722288995726494</v>
      </c>
      <c r="P29" s="9"/>
    </row>
    <row r="30" spans="1:16">
      <c r="A30" s="12"/>
      <c r="B30" s="25">
        <v>335.14</v>
      </c>
      <c r="C30" s="20" t="s">
        <v>106</v>
      </c>
      <c r="D30" s="46">
        <v>1990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1990</v>
      </c>
      <c r="O30" s="47">
        <f t="shared" si="1"/>
        <v>0.1328792735042735</v>
      </c>
      <c r="P30" s="9"/>
    </row>
    <row r="31" spans="1:16">
      <c r="A31" s="12"/>
      <c r="B31" s="25">
        <v>335.15</v>
      </c>
      <c r="C31" s="20" t="s">
        <v>107</v>
      </c>
      <c r="D31" s="46">
        <v>16027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16027</v>
      </c>
      <c r="O31" s="47">
        <f t="shared" si="1"/>
        <v>1.0701789529914529</v>
      </c>
      <c r="P31" s="9"/>
    </row>
    <row r="32" spans="1:16">
      <c r="A32" s="12"/>
      <c r="B32" s="25">
        <v>335.18</v>
      </c>
      <c r="C32" s="20" t="s">
        <v>108</v>
      </c>
      <c r="D32" s="46">
        <v>1433123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1433123</v>
      </c>
      <c r="O32" s="47">
        <f t="shared" si="1"/>
        <v>95.69464476495726</v>
      </c>
      <c r="P32" s="9"/>
    </row>
    <row r="33" spans="1:16">
      <c r="A33" s="12"/>
      <c r="B33" s="25">
        <v>337.7</v>
      </c>
      <c r="C33" s="20" t="s">
        <v>29</v>
      </c>
      <c r="D33" s="46">
        <v>137497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137497</v>
      </c>
      <c r="O33" s="47">
        <f t="shared" si="1"/>
        <v>9.181156517094017</v>
      </c>
      <c r="P33" s="9"/>
    </row>
    <row r="34" spans="1:16">
      <c r="A34" s="12"/>
      <c r="B34" s="25">
        <v>339</v>
      </c>
      <c r="C34" s="20" t="s">
        <v>30</v>
      </c>
      <c r="D34" s="46">
        <v>29019</v>
      </c>
      <c r="E34" s="46">
        <v>62613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91632</v>
      </c>
      <c r="O34" s="47">
        <f t="shared" si="1"/>
        <v>6.1185897435897436</v>
      </c>
      <c r="P34" s="9"/>
    </row>
    <row r="35" spans="1:16" ht="15.75">
      <c r="A35" s="29" t="s">
        <v>35</v>
      </c>
      <c r="B35" s="30"/>
      <c r="C35" s="31"/>
      <c r="D35" s="32">
        <f t="shared" ref="D35:M35" si="7">SUM(D36:D48)</f>
        <v>616257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12586393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2115371</v>
      </c>
      <c r="N35" s="32">
        <f t="shared" si="6"/>
        <v>15318021</v>
      </c>
      <c r="O35" s="45">
        <f t="shared" si="1"/>
        <v>1022.8379407051282</v>
      </c>
      <c r="P35" s="10"/>
    </row>
    <row r="36" spans="1:16">
      <c r="A36" s="12"/>
      <c r="B36" s="25">
        <v>341.2</v>
      </c>
      <c r="C36" s="20" t="s">
        <v>109</v>
      </c>
      <c r="D36" s="46">
        <v>238499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238499</v>
      </c>
      <c r="O36" s="47">
        <f t="shared" si="1"/>
        <v>15.925413995726496</v>
      </c>
      <c r="P36" s="9"/>
    </row>
    <row r="37" spans="1:16">
      <c r="A37" s="12"/>
      <c r="B37" s="25">
        <v>341.9</v>
      </c>
      <c r="C37" s="20" t="s">
        <v>111</v>
      </c>
      <c r="D37" s="46">
        <v>2700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2700</v>
      </c>
      <c r="O37" s="47">
        <f t="shared" ref="O37:O67" si="9">(N37/O$69)</f>
        <v>0.18028846153846154</v>
      </c>
      <c r="P37" s="9"/>
    </row>
    <row r="38" spans="1:16">
      <c r="A38" s="12"/>
      <c r="B38" s="25">
        <v>343.3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4492614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4492614</v>
      </c>
      <c r="O38" s="47">
        <f t="shared" si="9"/>
        <v>299.98758012820514</v>
      </c>
      <c r="P38" s="9"/>
    </row>
    <row r="39" spans="1:16">
      <c r="A39" s="12"/>
      <c r="B39" s="25">
        <v>343.4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3369224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3369224</v>
      </c>
      <c r="O39" s="47">
        <f t="shared" si="9"/>
        <v>224.97489316239316</v>
      </c>
      <c r="P39" s="9"/>
    </row>
    <row r="40" spans="1:16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4051864</v>
      </c>
      <c r="J40" s="46">
        <v>0</v>
      </c>
      <c r="K40" s="46">
        <v>0</v>
      </c>
      <c r="L40" s="46">
        <v>0</v>
      </c>
      <c r="M40" s="46">
        <v>2115371</v>
      </c>
      <c r="N40" s="46">
        <f t="shared" si="8"/>
        <v>6167235</v>
      </c>
      <c r="O40" s="47">
        <f t="shared" si="9"/>
        <v>411.80789262820514</v>
      </c>
      <c r="P40" s="9"/>
    </row>
    <row r="41" spans="1:16">
      <c r="A41" s="12"/>
      <c r="B41" s="25">
        <v>343.6</v>
      </c>
      <c r="C41" s="20" t="s">
        <v>131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180356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180356</v>
      </c>
      <c r="O41" s="47">
        <f t="shared" si="9"/>
        <v>12.043002136752136</v>
      </c>
      <c r="P41" s="9"/>
    </row>
    <row r="42" spans="1:16">
      <c r="A42" s="12"/>
      <c r="B42" s="25">
        <v>343.7</v>
      </c>
      <c r="C42" s="20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492335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492335</v>
      </c>
      <c r="O42" s="47">
        <f t="shared" si="9"/>
        <v>32.874933226495727</v>
      </c>
      <c r="P42" s="9"/>
    </row>
    <row r="43" spans="1:16">
      <c r="A43" s="12"/>
      <c r="B43" s="25">
        <v>344.9</v>
      </c>
      <c r="C43" s="20" t="s">
        <v>112</v>
      </c>
      <c r="D43" s="46">
        <v>93012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93012</v>
      </c>
      <c r="O43" s="47">
        <f t="shared" si="9"/>
        <v>6.2107371794871797</v>
      </c>
      <c r="P43" s="9"/>
    </row>
    <row r="44" spans="1:16">
      <c r="A44" s="12"/>
      <c r="B44" s="25">
        <v>346.4</v>
      </c>
      <c r="C44" s="20" t="s">
        <v>45</v>
      </c>
      <c r="D44" s="46">
        <v>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</v>
      </c>
      <c r="O44" s="47">
        <f t="shared" si="9"/>
        <v>3.3386752136752137E-4</v>
      </c>
      <c r="P44" s="9"/>
    </row>
    <row r="45" spans="1:16">
      <c r="A45" s="12"/>
      <c r="B45" s="25">
        <v>347.1</v>
      </c>
      <c r="C45" s="20" t="s">
        <v>46</v>
      </c>
      <c r="D45" s="46">
        <v>14396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14396</v>
      </c>
      <c r="O45" s="47">
        <f t="shared" si="9"/>
        <v>0.96127136752136755</v>
      </c>
      <c r="P45" s="9"/>
    </row>
    <row r="46" spans="1:16">
      <c r="A46" s="12"/>
      <c r="B46" s="25">
        <v>347.2</v>
      </c>
      <c r="C46" s="20" t="s">
        <v>47</v>
      </c>
      <c r="D46" s="46">
        <v>59359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59359</v>
      </c>
      <c r="O46" s="47">
        <f t="shared" si="9"/>
        <v>3.9636084401709404</v>
      </c>
      <c r="P46" s="9"/>
    </row>
    <row r="47" spans="1:16">
      <c r="A47" s="12"/>
      <c r="B47" s="25">
        <v>347.4</v>
      </c>
      <c r="C47" s="20" t="s">
        <v>79</v>
      </c>
      <c r="D47" s="46">
        <v>20016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20016</v>
      </c>
      <c r="O47" s="47">
        <f t="shared" si="9"/>
        <v>1.3365384615384615</v>
      </c>
      <c r="P47" s="9"/>
    </row>
    <row r="48" spans="1:16">
      <c r="A48" s="12"/>
      <c r="B48" s="25">
        <v>349</v>
      </c>
      <c r="C48" s="20" t="s">
        <v>1</v>
      </c>
      <c r="D48" s="46">
        <v>188270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188270</v>
      </c>
      <c r="O48" s="47">
        <f t="shared" si="9"/>
        <v>12.571447649572649</v>
      </c>
      <c r="P48" s="9"/>
    </row>
    <row r="49" spans="1:16" ht="15.75">
      <c r="A49" s="29" t="s">
        <v>36</v>
      </c>
      <c r="B49" s="30"/>
      <c r="C49" s="31"/>
      <c r="D49" s="32">
        <f t="shared" ref="D49:M49" si="10">SUM(D50:D54)</f>
        <v>46999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7" si="11">SUM(D49:M49)</f>
        <v>46999</v>
      </c>
      <c r="O49" s="45">
        <f t="shared" si="9"/>
        <v>3.1382879273504272</v>
      </c>
      <c r="P49" s="10"/>
    </row>
    <row r="50" spans="1:16">
      <c r="A50" s="13"/>
      <c r="B50" s="39">
        <v>351.1</v>
      </c>
      <c r="C50" s="21" t="s">
        <v>51</v>
      </c>
      <c r="D50" s="46">
        <v>38996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38996</v>
      </c>
      <c r="O50" s="47">
        <f t="shared" si="9"/>
        <v>2.6038995726495728</v>
      </c>
      <c r="P50" s="9"/>
    </row>
    <row r="51" spans="1:16">
      <c r="A51" s="13"/>
      <c r="B51" s="39">
        <v>351.2</v>
      </c>
      <c r="C51" s="21" t="s">
        <v>52</v>
      </c>
      <c r="D51" s="46">
        <v>6621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6621</v>
      </c>
      <c r="O51" s="47">
        <f t="shared" si="9"/>
        <v>0.44210737179487181</v>
      </c>
      <c r="P51" s="9"/>
    </row>
    <row r="52" spans="1:16">
      <c r="A52" s="13"/>
      <c r="B52" s="39">
        <v>352</v>
      </c>
      <c r="C52" s="21" t="s">
        <v>53</v>
      </c>
      <c r="D52" s="46">
        <v>586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586</v>
      </c>
      <c r="O52" s="47">
        <f t="shared" si="9"/>
        <v>3.9129273504273504E-2</v>
      </c>
      <c r="P52" s="9"/>
    </row>
    <row r="53" spans="1:16">
      <c r="A53" s="13"/>
      <c r="B53" s="39">
        <v>354</v>
      </c>
      <c r="C53" s="21" t="s">
        <v>100</v>
      </c>
      <c r="D53" s="46">
        <v>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51</v>
      </c>
      <c r="O53" s="47">
        <f t="shared" si="9"/>
        <v>3.405448717948718E-3</v>
      </c>
      <c r="P53" s="9"/>
    </row>
    <row r="54" spans="1:16">
      <c r="A54" s="13"/>
      <c r="B54" s="39">
        <v>359</v>
      </c>
      <c r="C54" s="21" t="s">
        <v>54</v>
      </c>
      <c r="D54" s="46">
        <v>745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745</v>
      </c>
      <c r="O54" s="47">
        <f t="shared" si="9"/>
        <v>4.974626068376068E-2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SUM(D56:D60)</f>
        <v>176304</v>
      </c>
      <c r="E55" s="32">
        <f t="shared" si="12"/>
        <v>21444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653563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39832</v>
      </c>
      <c r="N55" s="32">
        <f t="shared" si="11"/>
        <v>891143</v>
      </c>
      <c r="O55" s="45">
        <f t="shared" si="9"/>
        <v>59.504740918803421</v>
      </c>
      <c r="P55" s="10"/>
    </row>
    <row r="56" spans="1:16">
      <c r="A56" s="12"/>
      <c r="B56" s="25">
        <v>361.1</v>
      </c>
      <c r="C56" s="20" t="s">
        <v>55</v>
      </c>
      <c r="D56" s="46">
        <v>61147</v>
      </c>
      <c r="E56" s="46">
        <v>21444</v>
      </c>
      <c r="F56" s="46">
        <v>0</v>
      </c>
      <c r="G56" s="46">
        <v>0</v>
      </c>
      <c r="H56" s="46">
        <v>0</v>
      </c>
      <c r="I56" s="46">
        <v>363065</v>
      </c>
      <c r="J56" s="46">
        <v>0</v>
      </c>
      <c r="K56" s="46">
        <v>0</v>
      </c>
      <c r="L56" s="46">
        <v>0</v>
      </c>
      <c r="M56" s="46">
        <v>29619</v>
      </c>
      <c r="N56" s="46">
        <f t="shared" si="11"/>
        <v>475275</v>
      </c>
      <c r="O56" s="47">
        <f t="shared" si="9"/>
        <v>31.735777243589745</v>
      </c>
      <c r="P56" s="9"/>
    </row>
    <row r="57" spans="1:16">
      <c r="A57" s="12"/>
      <c r="B57" s="25">
        <v>361.2</v>
      </c>
      <c r="C57" s="20" t="s">
        <v>87</v>
      </c>
      <c r="D57" s="46">
        <v>720</v>
      </c>
      <c r="E57" s="46">
        <v>0</v>
      </c>
      <c r="F57" s="46">
        <v>0</v>
      </c>
      <c r="G57" s="46">
        <v>0</v>
      </c>
      <c r="H57" s="46">
        <v>0</v>
      </c>
      <c r="I57" s="46">
        <v>135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855</v>
      </c>
      <c r="O57" s="47">
        <f t="shared" si="9"/>
        <v>5.7091346153846152E-2</v>
      </c>
      <c r="P57" s="9"/>
    </row>
    <row r="58" spans="1:16">
      <c r="A58" s="12"/>
      <c r="B58" s="25">
        <v>362</v>
      </c>
      <c r="C58" s="20" t="s">
        <v>56</v>
      </c>
      <c r="D58" s="46">
        <v>37814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37814</v>
      </c>
      <c r="O58" s="47">
        <f t="shared" si="9"/>
        <v>2.5249732905982905</v>
      </c>
      <c r="P58" s="9"/>
    </row>
    <row r="59" spans="1:16">
      <c r="A59" s="12"/>
      <c r="B59" s="25">
        <v>366</v>
      </c>
      <c r="C59" s="20" t="s">
        <v>59</v>
      </c>
      <c r="D59" s="46">
        <v>59195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59195</v>
      </c>
      <c r="O59" s="47">
        <f t="shared" si="9"/>
        <v>3.9526575854700856</v>
      </c>
      <c r="P59" s="9"/>
    </row>
    <row r="60" spans="1:16">
      <c r="A60" s="12"/>
      <c r="B60" s="25">
        <v>369.9</v>
      </c>
      <c r="C60" s="20" t="s">
        <v>60</v>
      </c>
      <c r="D60" s="46">
        <v>17428</v>
      </c>
      <c r="E60" s="46">
        <v>0</v>
      </c>
      <c r="F60" s="46">
        <v>0</v>
      </c>
      <c r="G60" s="46">
        <v>0</v>
      </c>
      <c r="H60" s="46">
        <v>0</v>
      </c>
      <c r="I60" s="46">
        <v>290363</v>
      </c>
      <c r="J60" s="46">
        <v>0</v>
      </c>
      <c r="K60" s="46">
        <v>0</v>
      </c>
      <c r="L60" s="46">
        <v>0</v>
      </c>
      <c r="M60" s="46">
        <v>10213</v>
      </c>
      <c r="N60" s="46">
        <f t="shared" si="11"/>
        <v>318004</v>
      </c>
      <c r="O60" s="47">
        <f t="shared" si="9"/>
        <v>21.234241452991451</v>
      </c>
      <c r="P60" s="9"/>
    </row>
    <row r="61" spans="1:16" ht="15.75">
      <c r="A61" s="29" t="s">
        <v>37</v>
      </c>
      <c r="B61" s="30"/>
      <c r="C61" s="31"/>
      <c r="D61" s="32">
        <f t="shared" ref="D61:M61" si="13">SUM(D62:D66)</f>
        <v>1740998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-35154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1705844</v>
      </c>
      <c r="O61" s="45">
        <f t="shared" si="9"/>
        <v>113.90518162393163</v>
      </c>
      <c r="P61" s="9"/>
    </row>
    <row r="62" spans="1:16">
      <c r="A62" s="12"/>
      <c r="B62" s="25">
        <v>381</v>
      </c>
      <c r="C62" s="20" t="s">
        <v>61</v>
      </c>
      <c r="D62" s="46">
        <v>600000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600000</v>
      </c>
      <c r="O62" s="47">
        <f t="shared" si="9"/>
        <v>40.064102564102562</v>
      </c>
      <c r="P62" s="9"/>
    </row>
    <row r="63" spans="1:16">
      <c r="A63" s="12"/>
      <c r="B63" s="25">
        <v>383</v>
      </c>
      <c r="C63" s="20" t="s">
        <v>132</v>
      </c>
      <c r="D63" s="46">
        <v>825998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825998</v>
      </c>
      <c r="O63" s="47">
        <f t="shared" si="9"/>
        <v>55.154780982905983</v>
      </c>
      <c r="P63" s="9"/>
    </row>
    <row r="64" spans="1:16">
      <c r="A64" s="12"/>
      <c r="B64" s="25">
        <v>384</v>
      </c>
      <c r="C64" s="20" t="s">
        <v>121</v>
      </c>
      <c r="D64" s="46">
        <v>315000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315000</v>
      </c>
      <c r="O64" s="47">
        <f t="shared" si="9"/>
        <v>21.033653846153847</v>
      </c>
      <c r="P64" s="9"/>
    </row>
    <row r="65" spans="1:119">
      <c r="A65" s="12"/>
      <c r="B65" s="25">
        <v>389.7</v>
      </c>
      <c r="C65" s="20" t="s">
        <v>116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3344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3344</v>
      </c>
      <c r="O65" s="47">
        <f t="shared" si="9"/>
        <v>0.2232905982905983</v>
      </c>
      <c r="P65" s="9"/>
    </row>
    <row r="66" spans="1:119" ht="15.75" thickBot="1">
      <c r="A66" s="12"/>
      <c r="B66" s="25">
        <v>389.9</v>
      </c>
      <c r="C66" s="20" t="s">
        <v>149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-38498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-38498</v>
      </c>
      <c r="O66" s="47">
        <f t="shared" si="9"/>
        <v>-2.5706463675213675</v>
      </c>
      <c r="P66" s="9"/>
    </row>
    <row r="67" spans="1:119" ht="16.5" thickBot="1">
      <c r="A67" s="14" t="s">
        <v>49</v>
      </c>
      <c r="B67" s="23"/>
      <c r="C67" s="22"/>
      <c r="D67" s="15">
        <f t="shared" ref="D67:M67" si="14">SUM(D5,D15,D23,D35,D49,D55,D61)</f>
        <v>16054207</v>
      </c>
      <c r="E67" s="15">
        <f t="shared" si="14"/>
        <v>1565760</v>
      </c>
      <c r="F67" s="15">
        <f t="shared" si="14"/>
        <v>0</v>
      </c>
      <c r="G67" s="15">
        <f t="shared" si="14"/>
        <v>0</v>
      </c>
      <c r="H67" s="15">
        <f t="shared" si="14"/>
        <v>0</v>
      </c>
      <c r="I67" s="15">
        <f t="shared" si="14"/>
        <v>15029998</v>
      </c>
      <c r="J67" s="15">
        <f t="shared" si="14"/>
        <v>0</v>
      </c>
      <c r="K67" s="15">
        <f t="shared" si="14"/>
        <v>0</v>
      </c>
      <c r="L67" s="15">
        <f t="shared" si="14"/>
        <v>0</v>
      </c>
      <c r="M67" s="15">
        <f t="shared" si="14"/>
        <v>2155203</v>
      </c>
      <c r="N67" s="15">
        <f t="shared" si="11"/>
        <v>34805168</v>
      </c>
      <c r="O67" s="38">
        <f t="shared" si="9"/>
        <v>2324.0630341880342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153</v>
      </c>
      <c r="M69" s="48"/>
      <c r="N69" s="48"/>
      <c r="O69" s="43">
        <v>14976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6587800</v>
      </c>
      <c r="E5" s="27">
        <f t="shared" si="0"/>
        <v>1083949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7671749</v>
      </c>
      <c r="O5" s="33">
        <f t="shared" ref="O5:O36" si="1">(N5/O$67)</f>
        <v>522.13632341931532</v>
      </c>
      <c r="P5" s="6"/>
    </row>
    <row r="6" spans="1:133">
      <c r="A6" s="12"/>
      <c r="B6" s="25">
        <v>311</v>
      </c>
      <c r="C6" s="20" t="s">
        <v>3</v>
      </c>
      <c r="D6" s="46">
        <v>3902612</v>
      </c>
      <c r="E6" s="46">
        <v>45618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3948230</v>
      </c>
      <c r="O6" s="47">
        <f t="shared" si="1"/>
        <v>268.71503437010824</v>
      </c>
      <c r="P6" s="9"/>
    </row>
    <row r="7" spans="1:133">
      <c r="A7" s="12"/>
      <c r="B7" s="25">
        <v>312.41000000000003</v>
      </c>
      <c r="C7" s="20" t="s">
        <v>12</v>
      </c>
      <c r="D7" s="46">
        <v>273208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273208</v>
      </c>
      <c r="O7" s="47">
        <f t="shared" si="1"/>
        <v>18.594432723065406</v>
      </c>
      <c r="P7" s="9"/>
    </row>
    <row r="8" spans="1:133">
      <c r="A8" s="12"/>
      <c r="B8" s="25">
        <v>312.42</v>
      </c>
      <c r="C8" s="20" t="s">
        <v>11</v>
      </c>
      <c r="D8" s="46">
        <v>135947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135947</v>
      </c>
      <c r="O8" s="47">
        <f t="shared" si="1"/>
        <v>9.2525011910433541</v>
      </c>
      <c r="P8" s="9"/>
    </row>
    <row r="9" spans="1:133">
      <c r="A9" s="12"/>
      <c r="B9" s="25">
        <v>312.60000000000002</v>
      </c>
      <c r="C9" s="20" t="s">
        <v>147</v>
      </c>
      <c r="D9" s="46">
        <v>0</v>
      </c>
      <c r="E9" s="46">
        <v>1038331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1038331</v>
      </c>
      <c r="O9" s="47">
        <f t="shared" si="1"/>
        <v>70.668413530252508</v>
      </c>
      <c r="P9" s="9"/>
    </row>
    <row r="10" spans="1:133">
      <c r="A10" s="12"/>
      <c r="B10" s="25">
        <v>314.10000000000002</v>
      </c>
      <c r="C10" s="20" t="s">
        <v>13</v>
      </c>
      <c r="D10" s="46">
        <v>1317965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1317965</v>
      </c>
      <c r="O10" s="47">
        <f t="shared" si="1"/>
        <v>89.700197372898657</v>
      </c>
      <c r="P10" s="9"/>
    </row>
    <row r="11" spans="1:133">
      <c r="A11" s="12"/>
      <c r="B11" s="25">
        <v>314.3</v>
      </c>
      <c r="C11" s="20" t="s">
        <v>14</v>
      </c>
      <c r="D11" s="46">
        <v>282892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282892</v>
      </c>
      <c r="O11" s="47">
        <f t="shared" si="1"/>
        <v>19.253522085346763</v>
      </c>
      <c r="P11" s="9"/>
    </row>
    <row r="12" spans="1:133">
      <c r="A12" s="12"/>
      <c r="B12" s="25">
        <v>314.39999999999998</v>
      </c>
      <c r="C12" s="20" t="s">
        <v>15</v>
      </c>
      <c r="D12" s="46">
        <v>165413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165413</v>
      </c>
      <c r="O12" s="47">
        <f t="shared" si="1"/>
        <v>11.257945960661539</v>
      </c>
      <c r="P12" s="9"/>
    </row>
    <row r="13" spans="1:133">
      <c r="A13" s="12"/>
      <c r="B13" s="25">
        <v>315</v>
      </c>
      <c r="C13" s="20" t="s">
        <v>148</v>
      </c>
      <c r="D13" s="46">
        <v>404663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404663</v>
      </c>
      <c r="O13" s="47">
        <f t="shared" si="1"/>
        <v>27.541210100047643</v>
      </c>
      <c r="P13" s="9"/>
    </row>
    <row r="14" spans="1:133">
      <c r="A14" s="12"/>
      <c r="B14" s="25">
        <v>316</v>
      </c>
      <c r="C14" s="20" t="s">
        <v>103</v>
      </c>
      <c r="D14" s="46">
        <v>105100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105100</v>
      </c>
      <c r="O14" s="47">
        <f t="shared" si="1"/>
        <v>7.1530660858912407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1729595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1092019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2821614</v>
      </c>
      <c r="O15" s="45">
        <f t="shared" si="1"/>
        <v>192.03797726808685</v>
      </c>
      <c r="P15" s="10"/>
    </row>
    <row r="16" spans="1:133">
      <c r="A16" s="12"/>
      <c r="B16" s="25">
        <v>322</v>
      </c>
      <c r="C16" s="20" t="s">
        <v>0</v>
      </c>
      <c r="D16" s="46">
        <v>253980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253980</v>
      </c>
      <c r="O16" s="47">
        <f t="shared" si="1"/>
        <v>17.285782345334514</v>
      </c>
      <c r="P16" s="9"/>
    </row>
    <row r="17" spans="1:16">
      <c r="A17" s="12"/>
      <c r="B17" s="25">
        <v>323.10000000000002</v>
      </c>
      <c r="C17" s="20" t="s">
        <v>18</v>
      </c>
      <c r="D17" s="46">
        <v>1099102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1099102</v>
      </c>
      <c r="O17" s="47">
        <f t="shared" si="1"/>
        <v>74.804464711086908</v>
      </c>
      <c r="P17" s="9"/>
    </row>
    <row r="18" spans="1:16">
      <c r="A18" s="12"/>
      <c r="B18" s="25">
        <v>323.39999999999998</v>
      </c>
      <c r="C18" s="20" t="s">
        <v>19</v>
      </c>
      <c r="D18" s="46">
        <v>148358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148358</v>
      </c>
      <c r="O18" s="47">
        <f t="shared" si="1"/>
        <v>10.097189137684612</v>
      </c>
      <c r="P18" s="9"/>
    </row>
    <row r="19" spans="1:16">
      <c r="A19" s="12"/>
      <c r="B19" s="25">
        <v>323.5</v>
      </c>
      <c r="C19" s="20" t="s">
        <v>96</v>
      </c>
      <c r="D19" s="46">
        <v>206199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206199</v>
      </c>
      <c r="O19" s="47">
        <f t="shared" si="1"/>
        <v>14.033825631252977</v>
      </c>
      <c r="P19" s="9"/>
    </row>
    <row r="20" spans="1:16">
      <c r="A20" s="12"/>
      <c r="B20" s="25">
        <v>324.12</v>
      </c>
      <c r="C20" s="20" t="s">
        <v>135</v>
      </c>
      <c r="D20" s="46">
        <v>21956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21956</v>
      </c>
      <c r="O20" s="47">
        <f t="shared" si="1"/>
        <v>1.4943170217110189</v>
      </c>
      <c r="P20" s="9"/>
    </row>
    <row r="21" spans="1:16">
      <c r="A21" s="12"/>
      <c r="B21" s="25">
        <v>324.20999999999998</v>
      </c>
      <c r="C21" s="20" t="s">
        <v>142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29388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29388</v>
      </c>
      <c r="O21" s="47">
        <f t="shared" si="1"/>
        <v>2.0001361192404548</v>
      </c>
      <c r="P21" s="9"/>
    </row>
    <row r="22" spans="1:16">
      <c r="A22" s="12"/>
      <c r="B22" s="25">
        <v>324.22000000000003</v>
      </c>
      <c r="C22" s="20" t="s">
        <v>136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1062631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1062631</v>
      </c>
      <c r="O22" s="47">
        <f t="shared" si="1"/>
        <v>72.322262301776362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SUM(D24:D33)</f>
        <v>2452351</v>
      </c>
      <c r="E23" s="32">
        <f t="shared" si="5"/>
        <v>41734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81096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34" si="6">SUM(D23:M23)</f>
        <v>2575181</v>
      </c>
      <c r="O23" s="45">
        <f t="shared" si="1"/>
        <v>175.26584087660791</v>
      </c>
      <c r="P23" s="10"/>
    </row>
    <row r="24" spans="1:16">
      <c r="A24" s="12"/>
      <c r="B24" s="25">
        <v>331.39</v>
      </c>
      <c r="C24" s="20" t="s">
        <v>126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81096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81096</v>
      </c>
      <c r="O24" s="47">
        <f t="shared" si="1"/>
        <v>5.5193629619546725</v>
      </c>
      <c r="P24" s="9"/>
    </row>
    <row r="25" spans="1:16">
      <c r="A25" s="12"/>
      <c r="B25" s="25">
        <v>331.5</v>
      </c>
      <c r="C25" s="20" t="s">
        <v>21</v>
      </c>
      <c r="D25" s="46">
        <v>176777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176777</v>
      </c>
      <c r="O25" s="47">
        <f t="shared" si="1"/>
        <v>12.031375484924794</v>
      </c>
      <c r="P25" s="9"/>
    </row>
    <row r="26" spans="1:16">
      <c r="A26" s="12"/>
      <c r="B26" s="25">
        <v>334.2</v>
      </c>
      <c r="C26" s="20" t="s">
        <v>22</v>
      </c>
      <c r="D26" s="46">
        <v>7505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7505</v>
      </c>
      <c r="O26" s="47">
        <f t="shared" si="1"/>
        <v>0.51078744980603008</v>
      </c>
      <c r="P26" s="9"/>
    </row>
    <row r="27" spans="1:16">
      <c r="A27" s="12"/>
      <c r="B27" s="25">
        <v>335.12</v>
      </c>
      <c r="C27" s="20" t="s">
        <v>105</v>
      </c>
      <c r="D27" s="46">
        <v>575663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575663</v>
      </c>
      <c r="O27" s="47">
        <f t="shared" si="1"/>
        <v>39.179405158919216</v>
      </c>
      <c r="P27" s="9"/>
    </row>
    <row r="28" spans="1:16">
      <c r="A28" s="12"/>
      <c r="B28" s="25">
        <v>335.14</v>
      </c>
      <c r="C28" s="20" t="s">
        <v>106</v>
      </c>
      <c r="D28" s="46">
        <v>1911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1911</v>
      </c>
      <c r="O28" s="47">
        <f t="shared" si="1"/>
        <v>0.13006193425440685</v>
      </c>
      <c r="P28" s="9"/>
    </row>
    <row r="29" spans="1:16">
      <c r="A29" s="12"/>
      <c r="B29" s="25">
        <v>335.15</v>
      </c>
      <c r="C29" s="20" t="s">
        <v>107</v>
      </c>
      <c r="D29" s="46">
        <v>12846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12846</v>
      </c>
      <c r="O29" s="47">
        <f t="shared" si="1"/>
        <v>0.87429388144014153</v>
      </c>
      <c r="P29" s="9"/>
    </row>
    <row r="30" spans="1:16">
      <c r="A30" s="12"/>
      <c r="B30" s="25">
        <v>335.18</v>
      </c>
      <c r="C30" s="20" t="s">
        <v>108</v>
      </c>
      <c r="D30" s="46">
        <v>1515043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1515043</v>
      </c>
      <c r="O30" s="47">
        <f t="shared" si="1"/>
        <v>103.11325120805826</v>
      </c>
      <c r="P30" s="9"/>
    </row>
    <row r="31" spans="1:16">
      <c r="A31" s="12"/>
      <c r="B31" s="25">
        <v>335.21</v>
      </c>
      <c r="C31" s="20" t="s">
        <v>97</v>
      </c>
      <c r="D31" s="46">
        <v>330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330</v>
      </c>
      <c r="O31" s="47">
        <f t="shared" si="1"/>
        <v>2.2459674675015313E-2</v>
      </c>
      <c r="P31" s="9"/>
    </row>
    <row r="32" spans="1:16">
      <c r="A32" s="12"/>
      <c r="B32" s="25">
        <v>338</v>
      </c>
      <c r="C32" s="20" t="s">
        <v>120</v>
      </c>
      <c r="D32" s="46">
        <v>134911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134911</v>
      </c>
      <c r="O32" s="47">
        <f t="shared" si="1"/>
        <v>9.1819914244878511</v>
      </c>
      <c r="P32" s="9"/>
    </row>
    <row r="33" spans="1:16">
      <c r="A33" s="12"/>
      <c r="B33" s="25">
        <v>339</v>
      </c>
      <c r="C33" s="20" t="s">
        <v>30</v>
      </c>
      <c r="D33" s="46">
        <v>27365</v>
      </c>
      <c r="E33" s="46">
        <v>41734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69099</v>
      </c>
      <c r="O33" s="47">
        <f t="shared" si="1"/>
        <v>4.7028516980875246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SUM(D35:D48)</f>
        <v>773736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12035915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6"/>
        <v>12809651</v>
      </c>
      <c r="O34" s="45">
        <f t="shared" si="1"/>
        <v>871.81998230449869</v>
      </c>
      <c r="P34" s="10"/>
    </row>
    <row r="35" spans="1:16">
      <c r="A35" s="12"/>
      <c r="B35" s="25">
        <v>341.2</v>
      </c>
      <c r="C35" s="20" t="s">
        <v>109</v>
      </c>
      <c r="D35" s="46">
        <v>274673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8" si="8">SUM(D35:M35)</f>
        <v>274673</v>
      </c>
      <c r="O35" s="47">
        <f t="shared" si="1"/>
        <v>18.694140066698427</v>
      </c>
      <c r="P35" s="9"/>
    </row>
    <row r="36" spans="1:16">
      <c r="A36" s="12"/>
      <c r="B36" s="25">
        <v>341.9</v>
      </c>
      <c r="C36" s="20" t="s">
        <v>111</v>
      </c>
      <c r="D36" s="46">
        <v>5550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5550</v>
      </c>
      <c r="O36" s="47">
        <f t="shared" si="1"/>
        <v>0.37773089226162115</v>
      </c>
      <c r="P36" s="9"/>
    </row>
    <row r="37" spans="1:16">
      <c r="A37" s="12"/>
      <c r="B37" s="25">
        <v>342.9</v>
      </c>
      <c r="C37" s="20" t="s">
        <v>130</v>
      </c>
      <c r="D37" s="46">
        <v>-1800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-1800</v>
      </c>
      <c r="O37" s="47">
        <f t="shared" ref="O37:O65" si="9">(N37/O$67)</f>
        <v>-0.12250731640917444</v>
      </c>
      <c r="P37" s="9"/>
    </row>
    <row r="38" spans="1:16">
      <c r="A38" s="12"/>
      <c r="B38" s="25">
        <v>343.3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4206758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4206758</v>
      </c>
      <c r="O38" s="47">
        <f t="shared" si="9"/>
        <v>286.31035186823658</v>
      </c>
      <c r="P38" s="9"/>
    </row>
    <row r="39" spans="1:16">
      <c r="A39" s="12"/>
      <c r="B39" s="25">
        <v>343.4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3203980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3203980</v>
      </c>
      <c r="O39" s="47">
        <f t="shared" si="9"/>
        <v>218.06166201592595</v>
      </c>
      <c r="P39" s="9"/>
    </row>
    <row r="40" spans="1:16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3949127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3949127</v>
      </c>
      <c r="O40" s="47">
        <f t="shared" si="9"/>
        <v>268.77608384945211</v>
      </c>
      <c r="P40" s="9"/>
    </row>
    <row r="41" spans="1:16">
      <c r="A41" s="12"/>
      <c r="B41" s="25">
        <v>343.6</v>
      </c>
      <c r="C41" s="20" t="s">
        <v>131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191247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191247</v>
      </c>
      <c r="O41" s="47">
        <f t="shared" si="9"/>
        <v>13.016198189614101</v>
      </c>
      <c r="P41" s="9"/>
    </row>
    <row r="42" spans="1:16">
      <c r="A42" s="12"/>
      <c r="B42" s="25">
        <v>343.7</v>
      </c>
      <c r="C42" s="20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484803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484803</v>
      </c>
      <c r="O42" s="47">
        <f t="shared" si="9"/>
        <v>32.995508065064996</v>
      </c>
      <c r="P42" s="9"/>
    </row>
    <row r="43" spans="1:16">
      <c r="A43" s="12"/>
      <c r="B43" s="25">
        <v>344.9</v>
      </c>
      <c r="C43" s="20" t="s">
        <v>112</v>
      </c>
      <c r="D43" s="46">
        <v>91789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91789</v>
      </c>
      <c r="O43" s="47">
        <f t="shared" si="9"/>
        <v>6.2471244810453959</v>
      </c>
      <c r="P43" s="9"/>
    </row>
    <row r="44" spans="1:16">
      <c r="A44" s="12"/>
      <c r="B44" s="25">
        <v>346.4</v>
      </c>
      <c r="C44" s="20" t="s">
        <v>45</v>
      </c>
      <c r="D44" s="46">
        <v>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</v>
      </c>
      <c r="O44" s="47">
        <f t="shared" si="9"/>
        <v>1.3611924045463827E-4</v>
      </c>
      <c r="P44" s="9"/>
    </row>
    <row r="45" spans="1:16">
      <c r="A45" s="12"/>
      <c r="B45" s="25">
        <v>347.1</v>
      </c>
      <c r="C45" s="20" t="s">
        <v>46</v>
      </c>
      <c r="D45" s="46">
        <v>14603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14603</v>
      </c>
      <c r="O45" s="47">
        <f t="shared" si="9"/>
        <v>0.99387463417954125</v>
      </c>
      <c r="P45" s="9"/>
    </row>
    <row r="46" spans="1:16">
      <c r="A46" s="12"/>
      <c r="B46" s="25">
        <v>347.2</v>
      </c>
      <c r="C46" s="20" t="s">
        <v>47</v>
      </c>
      <c r="D46" s="46">
        <v>74542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74542</v>
      </c>
      <c r="O46" s="47">
        <f t="shared" si="9"/>
        <v>5.0733002109848231</v>
      </c>
      <c r="P46" s="9"/>
    </row>
    <row r="47" spans="1:16">
      <c r="A47" s="12"/>
      <c r="B47" s="25">
        <v>347.4</v>
      </c>
      <c r="C47" s="20" t="s">
        <v>79</v>
      </c>
      <c r="D47" s="46">
        <v>40660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40660</v>
      </c>
      <c r="O47" s="47">
        <f t="shared" si="9"/>
        <v>2.767304158442796</v>
      </c>
      <c r="P47" s="9"/>
    </row>
    <row r="48" spans="1:16">
      <c r="A48" s="12"/>
      <c r="B48" s="25">
        <v>349</v>
      </c>
      <c r="C48" s="20" t="s">
        <v>1</v>
      </c>
      <c r="D48" s="46">
        <v>273717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273717</v>
      </c>
      <c r="O48" s="47">
        <f t="shared" si="9"/>
        <v>18.629075069761111</v>
      </c>
      <c r="P48" s="9"/>
    </row>
    <row r="49" spans="1:16" ht="15.75">
      <c r="A49" s="29" t="s">
        <v>36</v>
      </c>
      <c r="B49" s="30"/>
      <c r="C49" s="31"/>
      <c r="D49" s="32">
        <f t="shared" ref="D49:M49" si="10">SUM(D50:D54)</f>
        <v>64071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5" si="11">SUM(D49:M49)</f>
        <v>64071</v>
      </c>
      <c r="O49" s="45">
        <f t="shared" si="9"/>
        <v>4.360647927584564</v>
      </c>
      <c r="P49" s="10"/>
    </row>
    <row r="50" spans="1:16">
      <c r="A50" s="13"/>
      <c r="B50" s="39">
        <v>351.1</v>
      </c>
      <c r="C50" s="21" t="s">
        <v>51</v>
      </c>
      <c r="D50" s="46">
        <v>48135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48135</v>
      </c>
      <c r="O50" s="47">
        <f t="shared" si="9"/>
        <v>3.2760498196420063</v>
      </c>
      <c r="P50" s="9"/>
    </row>
    <row r="51" spans="1:16">
      <c r="A51" s="13"/>
      <c r="B51" s="39">
        <v>352</v>
      </c>
      <c r="C51" s="21" t="s">
        <v>53</v>
      </c>
      <c r="D51" s="46">
        <v>9788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9788</v>
      </c>
      <c r="O51" s="47">
        <f t="shared" si="9"/>
        <v>0.66616756278499967</v>
      </c>
      <c r="P51" s="9"/>
    </row>
    <row r="52" spans="1:16">
      <c r="A52" s="13"/>
      <c r="B52" s="39">
        <v>354</v>
      </c>
      <c r="C52" s="21" t="s">
        <v>100</v>
      </c>
      <c r="D52" s="46">
        <v>1148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1148</v>
      </c>
      <c r="O52" s="47">
        <f t="shared" si="9"/>
        <v>7.8132444020962366E-2</v>
      </c>
      <c r="P52" s="9"/>
    </row>
    <row r="53" spans="1:16">
      <c r="A53" s="13"/>
      <c r="B53" s="39">
        <v>358.2</v>
      </c>
      <c r="C53" s="21" t="s">
        <v>138</v>
      </c>
      <c r="D53" s="46">
        <v>4717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4717</v>
      </c>
      <c r="O53" s="47">
        <f t="shared" si="9"/>
        <v>0.32103722861226436</v>
      </c>
      <c r="P53" s="9"/>
    </row>
    <row r="54" spans="1:16">
      <c r="A54" s="13"/>
      <c r="B54" s="39">
        <v>359</v>
      </c>
      <c r="C54" s="21" t="s">
        <v>54</v>
      </c>
      <c r="D54" s="46">
        <v>283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283</v>
      </c>
      <c r="O54" s="47">
        <f t="shared" si="9"/>
        <v>1.9260872524331313E-2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SUM(D56:D60)</f>
        <v>279011</v>
      </c>
      <c r="E55" s="32">
        <f t="shared" si="12"/>
        <v>9458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410523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698992</v>
      </c>
      <c r="O55" s="45">
        <f t="shared" si="9"/>
        <v>47.573130061934258</v>
      </c>
      <c r="P55" s="10"/>
    </row>
    <row r="56" spans="1:16">
      <c r="A56" s="12"/>
      <c r="B56" s="25">
        <v>361.1</v>
      </c>
      <c r="C56" s="20" t="s">
        <v>55</v>
      </c>
      <c r="D56" s="46">
        <v>97792</v>
      </c>
      <c r="E56" s="46">
        <v>1883</v>
      </c>
      <c r="F56" s="46">
        <v>0</v>
      </c>
      <c r="G56" s="46">
        <v>0</v>
      </c>
      <c r="H56" s="46">
        <v>0</v>
      </c>
      <c r="I56" s="46">
        <v>202055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301730</v>
      </c>
      <c r="O56" s="47">
        <f t="shared" si="9"/>
        <v>20.535629211189001</v>
      </c>
      <c r="P56" s="9"/>
    </row>
    <row r="57" spans="1:16">
      <c r="A57" s="12"/>
      <c r="B57" s="25">
        <v>361.2</v>
      </c>
      <c r="C57" s="20" t="s">
        <v>87</v>
      </c>
      <c r="D57" s="46">
        <v>813</v>
      </c>
      <c r="E57" s="46">
        <v>0</v>
      </c>
      <c r="F57" s="46">
        <v>0</v>
      </c>
      <c r="G57" s="46">
        <v>0</v>
      </c>
      <c r="H57" s="46">
        <v>0</v>
      </c>
      <c r="I57" s="46">
        <v>137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950</v>
      </c>
      <c r="O57" s="47">
        <f t="shared" si="9"/>
        <v>6.4656639215953174E-2</v>
      </c>
      <c r="P57" s="9"/>
    </row>
    <row r="58" spans="1:16">
      <c r="A58" s="12"/>
      <c r="B58" s="25">
        <v>362</v>
      </c>
      <c r="C58" s="20" t="s">
        <v>56</v>
      </c>
      <c r="D58" s="46">
        <v>19879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19879</v>
      </c>
      <c r="O58" s="47">
        <f t="shared" si="9"/>
        <v>1.3529571904988771</v>
      </c>
      <c r="P58" s="9"/>
    </row>
    <row r="59" spans="1:16">
      <c r="A59" s="12"/>
      <c r="B59" s="25">
        <v>366</v>
      </c>
      <c r="C59" s="20" t="s">
        <v>59</v>
      </c>
      <c r="D59" s="46">
        <v>97793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97793</v>
      </c>
      <c r="O59" s="47">
        <f t="shared" si="9"/>
        <v>6.6557544408902194</v>
      </c>
      <c r="P59" s="9"/>
    </row>
    <row r="60" spans="1:16">
      <c r="A60" s="12"/>
      <c r="B60" s="25">
        <v>369.9</v>
      </c>
      <c r="C60" s="20" t="s">
        <v>60</v>
      </c>
      <c r="D60" s="46">
        <v>62734</v>
      </c>
      <c r="E60" s="46">
        <v>7575</v>
      </c>
      <c r="F60" s="46">
        <v>0</v>
      </c>
      <c r="G60" s="46">
        <v>0</v>
      </c>
      <c r="H60" s="46">
        <v>0</v>
      </c>
      <c r="I60" s="46">
        <v>208331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278640</v>
      </c>
      <c r="O60" s="47">
        <f t="shared" si="9"/>
        <v>18.964132580140202</v>
      </c>
      <c r="P60" s="9"/>
    </row>
    <row r="61" spans="1:16" ht="15.75">
      <c r="A61" s="29" t="s">
        <v>37</v>
      </c>
      <c r="B61" s="30"/>
      <c r="C61" s="31"/>
      <c r="D61" s="32">
        <f t="shared" ref="D61:M61" si="13">SUM(D62:D64)</f>
        <v>1066049</v>
      </c>
      <c r="E61" s="32">
        <f t="shared" si="13"/>
        <v>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234994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1301043</v>
      </c>
      <c r="O61" s="45">
        <f t="shared" si="9"/>
        <v>88.548492479411962</v>
      </c>
      <c r="P61" s="9"/>
    </row>
    <row r="62" spans="1:16">
      <c r="A62" s="12"/>
      <c r="B62" s="25">
        <v>381</v>
      </c>
      <c r="C62" s="20" t="s">
        <v>61</v>
      </c>
      <c r="D62" s="46">
        <v>466049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466049</v>
      </c>
      <c r="O62" s="47">
        <f t="shared" si="9"/>
        <v>31.719117947321855</v>
      </c>
      <c r="P62" s="9"/>
    </row>
    <row r="63" spans="1:16">
      <c r="A63" s="12"/>
      <c r="B63" s="25">
        <v>383</v>
      </c>
      <c r="C63" s="20" t="s">
        <v>132</v>
      </c>
      <c r="D63" s="46">
        <v>600000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600000</v>
      </c>
      <c r="O63" s="47">
        <f t="shared" si="9"/>
        <v>40.835772136391476</v>
      </c>
      <c r="P63" s="9"/>
    </row>
    <row r="64" spans="1:16" ht="15.75" thickBot="1">
      <c r="A64" s="12"/>
      <c r="B64" s="25">
        <v>389.9</v>
      </c>
      <c r="C64" s="20" t="s">
        <v>149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234994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234994</v>
      </c>
      <c r="O64" s="47">
        <f t="shared" si="9"/>
        <v>15.993602395698632</v>
      </c>
      <c r="P64" s="9"/>
    </row>
    <row r="65" spans="1:119" ht="16.5" thickBot="1">
      <c r="A65" s="14" t="s">
        <v>49</v>
      </c>
      <c r="B65" s="23"/>
      <c r="C65" s="22"/>
      <c r="D65" s="15">
        <f t="shared" ref="D65:M65" si="14">SUM(D5,D15,D23,D34,D49,D55,D61)</f>
        <v>12952613</v>
      </c>
      <c r="E65" s="15">
        <f t="shared" si="14"/>
        <v>1135141</v>
      </c>
      <c r="F65" s="15">
        <f t="shared" si="14"/>
        <v>0</v>
      </c>
      <c r="G65" s="15">
        <f t="shared" si="14"/>
        <v>0</v>
      </c>
      <c r="H65" s="15">
        <f t="shared" si="14"/>
        <v>0</v>
      </c>
      <c r="I65" s="15">
        <f t="shared" si="14"/>
        <v>13854547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0</v>
      </c>
      <c r="N65" s="15">
        <f t="shared" si="11"/>
        <v>27942301</v>
      </c>
      <c r="O65" s="38">
        <f t="shared" si="9"/>
        <v>1901.7423943374397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150</v>
      </c>
      <c r="M67" s="48"/>
      <c r="N67" s="48"/>
      <c r="O67" s="43">
        <v>14693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5933303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5933303</v>
      </c>
      <c r="O5" s="33">
        <f t="shared" ref="O5:O36" si="1">(N5/O$65)</f>
        <v>408.96767300799559</v>
      </c>
      <c r="P5" s="6"/>
    </row>
    <row r="6" spans="1:133">
      <c r="A6" s="12"/>
      <c r="B6" s="25">
        <v>311</v>
      </c>
      <c r="C6" s="20" t="s">
        <v>3</v>
      </c>
      <c r="D6" s="46">
        <v>3665904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3665904</v>
      </c>
      <c r="O6" s="47">
        <f t="shared" si="1"/>
        <v>252.68155500413565</v>
      </c>
      <c r="P6" s="9"/>
    </row>
    <row r="7" spans="1:133">
      <c r="A7" s="12"/>
      <c r="B7" s="25">
        <v>312.41000000000003</v>
      </c>
      <c r="C7" s="20" t="s">
        <v>12</v>
      </c>
      <c r="D7" s="46">
        <v>265201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265201</v>
      </c>
      <c r="O7" s="47">
        <f t="shared" si="1"/>
        <v>18.279638819961402</v>
      </c>
      <c r="P7" s="9"/>
    </row>
    <row r="8" spans="1:133">
      <c r="A8" s="12"/>
      <c r="B8" s="25">
        <v>312.42</v>
      </c>
      <c r="C8" s="20" t="s">
        <v>11</v>
      </c>
      <c r="D8" s="46">
        <v>131557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131557</v>
      </c>
      <c r="O8" s="47">
        <f t="shared" si="1"/>
        <v>9.0678935759580916</v>
      </c>
      <c r="P8" s="9"/>
    </row>
    <row r="9" spans="1:133">
      <c r="A9" s="12"/>
      <c r="B9" s="25">
        <v>314.10000000000002</v>
      </c>
      <c r="C9" s="20" t="s">
        <v>13</v>
      </c>
      <c r="D9" s="46">
        <v>1340234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1340234</v>
      </c>
      <c r="O9" s="47">
        <f t="shared" si="1"/>
        <v>92.378963330576241</v>
      </c>
      <c r="P9" s="9"/>
    </row>
    <row r="10" spans="1:133">
      <c r="A10" s="12"/>
      <c r="B10" s="25">
        <v>314.3</v>
      </c>
      <c r="C10" s="20" t="s">
        <v>14</v>
      </c>
      <c r="D10" s="46">
        <v>277781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277781</v>
      </c>
      <c r="O10" s="47">
        <f t="shared" si="1"/>
        <v>19.146746622553074</v>
      </c>
      <c r="P10" s="9"/>
    </row>
    <row r="11" spans="1:133">
      <c r="A11" s="12"/>
      <c r="B11" s="25">
        <v>314.39999999999998</v>
      </c>
      <c r="C11" s="20" t="s">
        <v>15</v>
      </c>
      <c r="D11" s="46">
        <v>148867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148867</v>
      </c>
      <c r="O11" s="47">
        <f t="shared" si="1"/>
        <v>10.261028398125172</v>
      </c>
      <c r="P11" s="9"/>
    </row>
    <row r="12" spans="1:133">
      <c r="A12" s="12"/>
      <c r="B12" s="25">
        <v>316</v>
      </c>
      <c r="C12" s="20" t="s">
        <v>103</v>
      </c>
      <c r="D12" s="46">
        <v>103759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103759</v>
      </c>
      <c r="O12" s="47">
        <f t="shared" si="1"/>
        <v>7.1518472566859668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2122197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720284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2842481</v>
      </c>
      <c r="O13" s="45">
        <f t="shared" si="1"/>
        <v>195.92507582023711</v>
      </c>
      <c r="P13" s="10"/>
    </row>
    <row r="14" spans="1:133">
      <c r="A14" s="12"/>
      <c r="B14" s="25">
        <v>322</v>
      </c>
      <c r="C14" s="20" t="s">
        <v>0</v>
      </c>
      <c r="D14" s="46">
        <v>223069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223069</v>
      </c>
      <c r="O14" s="47">
        <f t="shared" si="1"/>
        <v>15.3755858836504</v>
      </c>
      <c r="P14" s="9"/>
    </row>
    <row r="15" spans="1:133">
      <c r="A15" s="12"/>
      <c r="B15" s="25">
        <v>323.10000000000002</v>
      </c>
      <c r="C15" s="20" t="s">
        <v>18</v>
      </c>
      <c r="D15" s="46">
        <v>1129041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1129041</v>
      </c>
      <c r="O15" s="47">
        <f t="shared" si="1"/>
        <v>77.821960297766751</v>
      </c>
      <c r="P15" s="9"/>
    </row>
    <row r="16" spans="1:133">
      <c r="A16" s="12"/>
      <c r="B16" s="25">
        <v>323.2</v>
      </c>
      <c r="C16" s="20" t="s">
        <v>95</v>
      </c>
      <c r="D16" s="46">
        <v>392236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392236</v>
      </c>
      <c r="O16" s="47">
        <f t="shared" si="1"/>
        <v>27.035842293906811</v>
      </c>
      <c r="P16" s="9"/>
    </row>
    <row r="17" spans="1:16">
      <c r="A17" s="12"/>
      <c r="B17" s="25">
        <v>323.39999999999998</v>
      </c>
      <c r="C17" s="20" t="s">
        <v>19</v>
      </c>
      <c r="D17" s="46">
        <v>129505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129505</v>
      </c>
      <c r="O17" s="47">
        <f t="shared" si="1"/>
        <v>8.926454370002757</v>
      </c>
      <c r="P17" s="9"/>
    </row>
    <row r="18" spans="1:16">
      <c r="A18" s="12"/>
      <c r="B18" s="25">
        <v>323.5</v>
      </c>
      <c r="C18" s="20" t="s">
        <v>96</v>
      </c>
      <c r="D18" s="46">
        <v>231846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231846</v>
      </c>
      <c r="O18" s="47">
        <f t="shared" si="1"/>
        <v>15.980562448304385</v>
      </c>
      <c r="P18" s="9"/>
    </row>
    <row r="19" spans="1:16">
      <c r="A19" s="12"/>
      <c r="B19" s="25">
        <v>324.12</v>
      </c>
      <c r="C19" s="20" t="s">
        <v>135</v>
      </c>
      <c r="D19" s="46">
        <v>16500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16500</v>
      </c>
      <c r="O19" s="47">
        <f t="shared" si="1"/>
        <v>1.1373035566583953</v>
      </c>
      <c r="P19" s="9"/>
    </row>
    <row r="20" spans="1:16">
      <c r="A20" s="12"/>
      <c r="B20" s="25">
        <v>324.20999999999998</v>
      </c>
      <c r="C20" s="20" t="s">
        <v>142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20487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20487</v>
      </c>
      <c r="O20" s="47">
        <f t="shared" si="1"/>
        <v>1.4121174524400331</v>
      </c>
      <c r="P20" s="9"/>
    </row>
    <row r="21" spans="1:16">
      <c r="A21" s="12"/>
      <c r="B21" s="25">
        <v>324.22000000000003</v>
      </c>
      <c r="C21" s="20" t="s">
        <v>136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699797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699797</v>
      </c>
      <c r="O21" s="47">
        <f t="shared" si="1"/>
        <v>48.235249517507583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SUM(D23:D33)</f>
        <v>2677547</v>
      </c>
      <c r="E22" s="32">
        <f t="shared" si="5"/>
        <v>57863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1061285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3796695</v>
      </c>
      <c r="O22" s="45">
        <f t="shared" si="1"/>
        <v>261.69665012406949</v>
      </c>
      <c r="P22" s="10"/>
    </row>
    <row r="23" spans="1:16">
      <c r="A23" s="12"/>
      <c r="B23" s="25">
        <v>331.39</v>
      </c>
      <c r="C23" s="20" t="s">
        <v>126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1061285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1061285</v>
      </c>
      <c r="O23" s="47">
        <f t="shared" si="1"/>
        <v>73.151709401709397</v>
      </c>
      <c r="P23" s="9"/>
    </row>
    <row r="24" spans="1:16">
      <c r="A24" s="12"/>
      <c r="B24" s="25">
        <v>331.5</v>
      </c>
      <c r="C24" s="20" t="s">
        <v>21</v>
      </c>
      <c r="D24" s="46">
        <v>410179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410179</v>
      </c>
      <c r="O24" s="47">
        <f t="shared" si="1"/>
        <v>28.272608216156602</v>
      </c>
      <c r="P24" s="9"/>
    </row>
    <row r="25" spans="1:16">
      <c r="A25" s="12"/>
      <c r="B25" s="25">
        <v>334.7</v>
      </c>
      <c r="C25" s="20" t="s">
        <v>76</v>
      </c>
      <c r="D25" s="46">
        <v>164952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164952</v>
      </c>
      <c r="O25" s="47">
        <f t="shared" si="1"/>
        <v>11.369727047146402</v>
      </c>
      <c r="P25" s="9"/>
    </row>
    <row r="26" spans="1:16">
      <c r="A26" s="12"/>
      <c r="B26" s="25">
        <v>335.12</v>
      </c>
      <c r="C26" s="20" t="s">
        <v>105</v>
      </c>
      <c r="D26" s="46">
        <v>543829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543829</v>
      </c>
      <c r="O26" s="47">
        <f t="shared" si="1"/>
        <v>37.484767025089603</v>
      </c>
      <c r="P26" s="9"/>
    </row>
    <row r="27" spans="1:16">
      <c r="A27" s="12"/>
      <c r="B27" s="25">
        <v>335.14</v>
      </c>
      <c r="C27" s="20" t="s">
        <v>106</v>
      </c>
      <c r="D27" s="46">
        <v>3474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3474</v>
      </c>
      <c r="O27" s="47">
        <f t="shared" si="1"/>
        <v>0.23945409429280398</v>
      </c>
      <c r="P27" s="9"/>
    </row>
    <row r="28" spans="1:16">
      <c r="A28" s="12"/>
      <c r="B28" s="25">
        <v>335.15</v>
      </c>
      <c r="C28" s="20" t="s">
        <v>107</v>
      </c>
      <c r="D28" s="46">
        <v>11172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11172</v>
      </c>
      <c r="O28" s="47">
        <f t="shared" si="1"/>
        <v>0.77005789909015721</v>
      </c>
      <c r="P28" s="9"/>
    </row>
    <row r="29" spans="1:16">
      <c r="A29" s="12"/>
      <c r="B29" s="25">
        <v>335.18</v>
      </c>
      <c r="C29" s="20" t="s">
        <v>108</v>
      </c>
      <c r="D29" s="46">
        <v>1404683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1404683</v>
      </c>
      <c r="O29" s="47">
        <f t="shared" si="1"/>
        <v>96.82127102288392</v>
      </c>
      <c r="P29" s="9"/>
    </row>
    <row r="30" spans="1:16">
      <c r="A30" s="12"/>
      <c r="B30" s="25">
        <v>335.21</v>
      </c>
      <c r="C30" s="20" t="s">
        <v>97</v>
      </c>
      <c r="D30" s="46">
        <v>1320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1320</v>
      </c>
      <c r="O30" s="47">
        <f t="shared" si="1"/>
        <v>9.0984284532671628E-2</v>
      </c>
      <c r="P30" s="9"/>
    </row>
    <row r="31" spans="1:16">
      <c r="A31" s="12"/>
      <c r="B31" s="25">
        <v>337.5</v>
      </c>
      <c r="C31" s="20" t="s">
        <v>143</v>
      </c>
      <c r="D31" s="46">
        <v>0</v>
      </c>
      <c r="E31" s="46">
        <v>57863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57863</v>
      </c>
      <c r="O31" s="47">
        <f t="shared" si="1"/>
        <v>3.9883512544802868</v>
      </c>
      <c r="P31" s="9"/>
    </row>
    <row r="32" spans="1:16">
      <c r="A32" s="12"/>
      <c r="B32" s="25">
        <v>338</v>
      </c>
      <c r="C32" s="20" t="s">
        <v>120</v>
      </c>
      <c r="D32" s="46">
        <v>125938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125938</v>
      </c>
      <c r="O32" s="47">
        <f t="shared" si="1"/>
        <v>8.6805900192996965</v>
      </c>
      <c r="P32" s="9"/>
    </row>
    <row r="33" spans="1:16">
      <c r="A33" s="12"/>
      <c r="B33" s="25">
        <v>339</v>
      </c>
      <c r="C33" s="20" t="s">
        <v>30</v>
      </c>
      <c r="D33" s="46">
        <v>12000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12000</v>
      </c>
      <c r="O33" s="47">
        <f t="shared" si="1"/>
        <v>0.82712985938792394</v>
      </c>
      <c r="P33" s="9"/>
    </row>
    <row r="34" spans="1:16" ht="15.75">
      <c r="A34" s="29" t="s">
        <v>35</v>
      </c>
      <c r="B34" s="30"/>
      <c r="C34" s="31"/>
      <c r="D34" s="32">
        <f t="shared" ref="D34:M34" si="7">SUM(D35:D47)</f>
        <v>573871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11932643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12506514</v>
      </c>
      <c r="O34" s="45">
        <f t="shared" si="1"/>
        <v>862.04259718775847</v>
      </c>
      <c r="P34" s="10"/>
    </row>
    <row r="35" spans="1:16">
      <c r="A35" s="12"/>
      <c r="B35" s="25">
        <v>341.2</v>
      </c>
      <c r="C35" s="20" t="s">
        <v>109</v>
      </c>
      <c r="D35" s="46">
        <v>235910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235910</v>
      </c>
      <c r="O35" s="47">
        <f t="shared" si="1"/>
        <v>16.260683760683762</v>
      </c>
      <c r="P35" s="9"/>
    </row>
    <row r="36" spans="1:16">
      <c r="A36" s="12"/>
      <c r="B36" s="25">
        <v>341.9</v>
      </c>
      <c r="C36" s="20" t="s">
        <v>111</v>
      </c>
      <c r="D36" s="46">
        <v>2925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2925</v>
      </c>
      <c r="O36" s="47">
        <f t="shared" si="1"/>
        <v>0.20161290322580644</v>
      </c>
      <c r="P36" s="9"/>
    </row>
    <row r="37" spans="1:16">
      <c r="A37" s="12"/>
      <c r="B37" s="25">
        <v>342.9</v>
      </c>
      <c r="C37" s="20" t="s">
        <v>130</v>
      </c>
      <c r="D37" s="46">
        <v>3600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3600</v>
      </c>
      <c r="O37" s="47">
        <f t="shared" ref="O37:O63" si="9">(N37/O$65)</f>
        <v>0.24813895781637718</v>
      </c>
      <c r="P37" s="9"/>
    </row>
    <row r="38" spans="1:16">
      <c r="A38" s="12"/>
      <c r="B38" s="25">
        <v>343.4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3134881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3134881</v>
      </c>
      <c r="O38" s="47">
        <f t="shared" si="9"/>
        <v>216.07947339398953</v>
      </c>
      <c r="P38" s="9"/>
    </row>
    <row r="39" spans="1:16">
      <c r="A39" s="12"/>
      <c r="B39" s="25">
        <v>343.5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208201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208201</v>
      </c>
      <c r="O39" s="47">
        <f t="shared" si="9"/>
        <v>14.350771987868763</v>
      </c>
      <c r="P39" s="9"/>
    </row>
    <row r="40" spans="1:16">
      <c r="A40" s="12"/>
      <c r="B40" s="25">
        <v>343.6</v>
      </c>
      <c r="C40" s="20" t="s">
        <v>131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8107712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8107712</v>
      </c>
      <c r="O40" s="47">
        <f t="shared" si="9"/>
        <v>558.84422387648192</v>
      </c>
      <c r="P40" s="9"/>
    </row>
    <row r="41" spans="1:16">
      <c r="A41" s="12"/>
      <c r="B41" s="25">
        <v>343.9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481849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481849</v>
      </c>
      <c r="O41" s="47">
        <f t="shared" si="9"/>
        <v>33.212641301350978</v>
      </c>
      <c r="P41" s="9"/>
    </row>
    <row r="42" spans="1:16">
      <c r="A42" s="12"/>
      <c r="B42" s="25">
        <v>344.9</v>
      </c>
      <c r="C42" s="20" t="s">
        <v>112</v>
      </c>
      <c r="D42" s="46">
        <v>90603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90603</v>
      </c>
      <c r="O42" s="47">
        <f t="shared" si="9"/>
        <v>6.2450372208436722</v>
      </c>
      <c r="P42" s="9"/>
    </row>
    <row r="43" spans="1:16">
      <c r="A43" s="12"/>
      <c r="B43" s="25">
        <v>346.4</v>
      </c>
      <c r="C43" s="20" t="s">
        <v>45</v>
      </c>
      <c r="D43" s="46">
        <v>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</v>
      </c>
      <c r="O43" s="47">
        <f t="shared" si="9"/>
        <v>2.7570995312930797E-4</v>
      </c>
      <c r="P43" s="9"/>
    </row>
    <row r="44" spans="1:16">
      <c r="A44" s="12"/>
      <c r="B44" s="25">
        <v>347.1</v>
      </c>
      <c r="C44" s="20" t="s">
        <v>46</v>
      </c>
      <c r="D44" s="46">
        <v>14783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14783</v>
      </c>
      <c r="O44" s="47">
        <f t="shared" si="9"/>
        <v>1.01895505927764</v>
      </c>
      <c r="P44" s="9"/>
    </row>
    <row r="45" spans="1:16">
      <c r="A45" s="12"/>
      <c r="B45" s="25">
        <v>347.2</v>
      </c>
      <c r="C45" s="20" t="s">
        <v>47</v>
      </c>
      <c r="D45" s="46">
        <v>53150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53150</v>
      </c>
      <c r="O45" s="47">
        <f t="shared" si="9"/>
        <v>3.6634960022056795</v>
      </c>
      <c r="P45" s="9"/>
    </row>
    <row r="46" spans="1:16">
      <c r="A46" s="12"/>
      <c r="B46" s="25">
        <v>347.4</v>
      </c>
      <c r="C46" s="20" t="s">
        <v>79</v>
      </c>
      <c r="D46" s="46">
        <v>10619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10619</v>
      </c>
      <c r="O46" s="47">
        <f t="shared" si="9"/>
        <v>0.73194099807003032</v>
      </c>
      <c r="P46" s="9"/>
    </row>
    <row r="47" spans="1:16">
      <c r="A47" s="12"/>
      <c r="B47" s="25">
        <v>349</v>
      </c>
      <c r="C47" s="20" t="s">
        <v>1</v>
      </c>
      <c r="D47" s="46">
        <v>162277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162277</v>
      </c>
      <c r="O47" s="47">
        <f t="shared" si="9"/>
        <v>11.185346015991177</v>
      </c>
      <c r="P47" s="9"/>
    </row>
    <row r="48" spans="1:16" ht="15.75">
      <c r="A48" s="29" t="s">
        <v>36</v>
      </c>
      <c r="B48" s="30"/>
      <c r="C48" s="31"/>
      <c r="D48" s="32">
        <f t="shared" ref="D48:M48" si="10">SUM(D49:D53)</f>
        <v>62794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3" si="11">SUM(D48:M48)</f>
        <v>62794</v>
      </c>
      <c r="O48" s="45">
        <f t="shared" si="9"/>
        <v>4.3282326992004414</v>
      </c>
      <c r="P48" s="10"/>
    </row>
    <row r="49" spans="1:119">
      <c r="A49" s="13"/>
      <c r="B49" s="39">
        <v>351.1</v>
      </c>
      <c r="C49" s="21" t="s">
        <v>51</v>
      </c>
      <c r="D49" s="46">
        <v>37450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37450</v>
      </c>
      <c r="O49" s="47">
        <f t="shared" si="9"/>
        <v>2.5813344361731461</v>
      </c>
      <c r="P49" s="9"/>
    </row>
    <row r="50" spans="1:119">
      <c r="A50" s="13"/>
      <c r="B50" s="39">
        <v>352</v>
      </c>
      <c r="C50" s="21" t="s">
        <v>53</v>
      </c>
      <c r="D50" s="46">
        <v>13805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13805</v>
      </c>
      <c r="O50" s="47">
        <f t="shared" si="9"/>
        <v>0.95154397573752414</v>
      </c>
      <c r="P50" s="9"/>
    </row>
    <row r="51" spans="1:119">
      <c r="A51" s="13"/>
      <c r="B51" s="39">
        <v>354</v>
      </c>
      <c r="C51" s="21" t="s">
        <v>100</v>
      </c>
      <c r="D51" s="46">
        <v>135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135</v>
      </c>
      <c r="O51" s="47">
        <f t="shared" si="9"/>
        <v>9.3052109181141433E-3</v>
      </c>
      <c r="P51" s="9"/>
    </row>
    <row r="52" spans="1:119">
      <c r="A52" s="13"/>
      <c r="B52" s="39">
        <v>358.2</v>
      </c>
      <c r="C52" s="21" t="s">
        <v>138</v>
      </c>
      <c r="D52" s="46">
        <v>11137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11137</v>
      </c>
      <c r="O52" s="47">
        <f t="shared" si="9"/>
        <v>0.76764543700027577</v>
      </c>
      <c r="P52" s="9"/>
    </row>
    <row r="53" spans="1:119">
      <c r="A53" s="13"/>
      <c r="B53" s="39">
        <v>359</v>
      </c>
      <c r="C53" s="21" t="s">
        <v>54</v>
      </c>
      <c r="D53" s="46">
        <v>267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267</v>
      </c>
      <c r="O53" s="47">
        <f t="shared" si="9"/>
        <v>1.8403639371381307E-2</v>
      </c>
      <c r="P53" s="9"/>
    </row>
    <row r="54" spans="1:119" ht="15.75">
      <c r="A54" s="29" t="s">
        <v>4</v>
      </c>
      <c r="B54" s="30"/>
      <c r="C54" s="31"/>
      <c r="D54" s="32">
        <f t="shared" ref="D54:M54" si="12">SUM(D55:D59)</f>
        <v>163424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163424</v>
      </c>
      <c r="O54" s="45">
        <f t="shared" si="9"/>
        <v>11.264405845051007</v>
      </c>
      <c r="P54" s="10"/>
    </row>
    <row r="55" spans="1:119">
      <c r="A55" s="12"/>
      <c r="B55" s="25">
        <v>361.1</v>
      </c>
      <c r="C55" s="20" t="s">
        <v>55</v>
      </c>
      <c r="D55" s="46">
        <v>41370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41370</v>
      </c>
      <c r="O55" s="47">
        <f t="shared" si="9"/>
        <v>2.8515301902398678</v>
      </c>
      <c r="P55" s="9"/>
    </row>
    <row r="56" spans="1:119">
      <c r="A56" s="12"/>
      <c r="B56" s="25">
        <v>361.2</v>
      </c>
      <c r="C56" s="20" t="s">
        <v>87</v>
      </c>
      <c r="D56" s="46">
        <v>870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870</v>
      </c>
      <c r="O56" s="47">
        <f t="shared" si="9"/>
        <v>5.996691480562448E-2</v>
      </c>
      <c r="P56" s="9"/>
    </row>
    <row r="57" spans="1:119">
      <c r="A57" s="12"/>
      <c r="B57" s="25">
        <v>362</v>
      </c>
      <c r="C57" s="20" t="s">
        <v>56</v>
      </c>
      <c r="D57" s="46">
        <v>19506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19506</v>
      </c>
      <c r="O57" s="47">
        <f t="shared" si="9"/>
        <v>1.3444995864350704</v>
      </c>
      <c r="P57" s="9"/>
    </row>
    <row r="58" spans="1:119">
      <c r="A58" s="12"/>
      <c r="B58" s="25">
        <v>366</v>
      </c>
      <c r="C58" s="20" t="s">
        <v>59</v>
      </c>
      <c r="D58" s="46">
        <v>64429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64429</v>
      </c>
      <c r="O58" s="47">
        <f t="shared" si="9"/>
        <v>4.4409291425420454</v>
      </c>
      <c r="P58" s="9"/>
    </row>
    <row r="59" spans="1:119">
      <c r="A59" s="12"/>
      <c r="B59" s="25">
        <v>369.9</v>
      </c>
      <c r="C59" s="20" t="s">
        <v>60</v>
      </c>
      <c r="D59" s="46">
        <v>37249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37249</v>
      </c>
      <c r="O59" s="47">
        <f t="shared" si="9"/>
        <v>2.567480011028398</v>
      </c>
      <c r="P59" s="9"/>
    </row>
    <row r="60" spans="1:119" ht="15.75">
      <c r="A60" s="29" t="s">
        <v>37</v>
      </c>
      <c r="B60" s="30"/>
      <c r="C60" s="31"/>
      <c r="D60" s="32">
        <f t="shared" ref="D60:M60" si="13">SUM(D61:D62)</f>
        <v>600000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67941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667941</v>
      </c>
      <c r="O60" s="45">
        <f t="shared" si="9"/>
        <v>46.039495450785772</v>
      </c>
      <c r="P60" s="9"/>
    </row>
    <row r="61" spans="1:119">
      <c r="A61" s="12"/>
      <c r="B61" s="25">
        <v>381</v>
      </c>
      <c r="C61" s="20" t="s">
        <v>61</v>
      </c>
      <c r="D61" s="46">
        <v>600000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600000</v>
      </c>
      <c r="O61" s="47">
        <f t="shared" si="9"/>
        <v>41.356492969396193</v>
      </c>
      <c r="P61" s="9"/>
    </row>
    <row r="62" spans="1:119" ht="15.75" thickBot="1">
      <c r="A62" s="12"/>
      <c r="B62" s="25">
        <v>389.1</v>
      </c>
      <c r="C62" s="20" t="s">
        <v>144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67941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67941</v>
      </c>
      <c r="O62" s="47">
        <f t="shared" si="9"/>
        <v>4.6830024813895781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4">SUM(D5,D13,D22,D34,D48,D54,D60)</f>
        <v>12133136</v>
      </c>
      <c r="E63" s="15">
        <f t="shared" si="14"/>
        <v>57863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13782153</v>
      </c>
      <c r="J63" s="15">
        <f t="shared" si="14"/>
        <v>0</v>
      </c>
      <c r="K63" s="15">
        <f t="shared" si="14"/>
        <v>0</v>
      </c>
      <c r="L63" s="15">
        <f t="shared" si="14"/>
        <v>0</v>
      </c>
      <c r="M63" s="15">
        <f t="shared" si="14"/>
        <v>0</v>
      </c>
      <c r="N63" s="15">
        <f t="shared" si="11"/>
        <v>25973152</v>
      </c>
      <c r="O63" s="38">
        <f t="shared" si="9"/>
        <v>1790.264130135098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145</v>
      </c>
      <c r="M65" s="48"/>
      <c r="N65" s="48"/>
      <c r="O65" s="43">
        <v>14508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5616444</v>
      </c>
      <c r="E5" s="27">
        <f t="shared" si="0"/>
        <v>23162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5639606</v>
      </c>
      <c r="O5" s="33">
        <f t="shared" ref="O5:O36" si="1">(N5/O$67)</f>
        <v>390.50034621243594</v>
      </c>
      <c r="P5" s="6"/>
    </row>
    <row r="6" spans="1:133">
      <c r="A6" s="12"/>
      <c r="B6" s="25">
        <v>311</v>
      </c>
      <c r="C6" s="20" t="s">
        <v>3</v>
      </c>
      <c r="D6" s="46">
        <v>3485119</v>
      </c>
      <c r="E6" s="46">
        <v>23162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3508281</v>
      </c>
      <c r="O6" s="47">
        <f t="shared" si="1"/>
        <v>242.92210220191109</v>
      </c>
      <c r="P6" s="9"/>
    </row>
    <row r="7" spans="1:133">
      <c r="A7" s="12"/>
      <c r="B7" s="25">
        <v>312.41000000000003</v>
      </c>
      <c r="C7" s="20" t="s">
        <v>12</v>
      </c>
      <c r="D7" s="46">
        <v>254719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254719</v>
      </c>
      <c r="O7" s="47">
        <f t="shared" si="1"/>
        <v>17.637377094585236</v>
      </c>
      <c r="P7" s="9"/>
    </row>
    <row r="8" spans="1:133">
      <c r="A8" s="12"/>
      <c r="B8" s="25">
        <v>312.42</v>
      </c>
      <c r="C8" s="20" t="s">
        <v>11</v>
      </c>
      <c r="D8" s="46">
        <v>125849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125849</v>
      </c>
      <c r="O8" s="47">
        <f t="shared" si="1"/>
        <v>8.7140977703919127</v>
      </c>
      <c r="P8" s="9"/>
    </row>
    <row r="9" spans="1:133">
      <c r="A9" s="12"/>
      <c r="B9" s="25">
        <v>314.10000000000002</v>
      </c>
      <c r="C9" s="20" t="s">
        <v>13</v>
      </c>
      <c r="D9" s="46">
        <v>1271094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1271094</v>
      </c>
      <c r="O9" s="47">
        <f t="shared" si="1"/>
        <v>88.013710012463648</v>
      </c>
      <c r="P9" s="9"/>
    </row>
    <row r="10" spans="1:133">
      <c r="A10" s="12"/>
      <c r="B10" s="25">
        <v>314.3</v>
      </c>
      <c r="C10" s="20" t="s">
        <v>14</v>
      </c>
      <c r="D10" s="46">
        <v>273849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273849</v>
      </c>
      <c r="O10" s="47">
        <f t="shared" si="1"/>
        <v>18.961985874532612</v>
      </c>
      <c r="P10" s="9"/>
    </row>
    <row r="11" spans="1:133">
      <c r="A11" s="12"/>
      <c r="B11" s="25">
        <v>314.39999999999998</v>
      </c>
      <c r="C11" s="20" t="s">
        <v>15</v>
      </c>
      <c r="D11" s="46">
        <v>122973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122973</v>
      </c>
      <c r="O11" s="47">
        <f t="shared" si="1"/>
        <v>8.5149563772330694</v>
      </c>
      <c r="P11" s="9"/>
    </row>
    <row r="12" spans="1:133">
      <c r="A12" s="12"/>
      <c r="B12" s="25">
        <v>316</v>
      </c>
      <c r="C12" s="20" t="s">
        <v>103</v>
      </c>
      <c r="D12" s="46">
        <v>82841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82841</v>
      </c>
      <c r="O12" s="47">
        <f t="shared" si="1"/>
        <v>5.7361168813183774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2011837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549476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2561313</v>
      </c>
      <c r="O13" s="45">
        <f t="shared" si="1"/>
        <v>177.35168259243872</v>
      </c>
      <c r="P13" s="10"/>
    </row>
    <row r="14" spans="1:133">
      <c r="A14" s="12"/>
      <c r="B14" s="25">
        <v>322</v>
      </c>
      <c r="C14" s="20" t="s">
        <v>0</v>
      </c>
      <c r="D14" s="46">
        <v>191878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191878</v>
      </c>
      <c r="O14" s="47">
        <f t="shared" si="1"/>
        <v>13.286109957069659</v>
      </c>
      <c r="P14" s="9"/>
    </row>
    <row r="15" spans="1:133">
      <c r="A15" s="12"/>
      <c r="B15" s="25">
        <v>323.10000000000002</v>
      </c>
      <c r="C15" s="20" t="s">
        <v>18</v>
      </c>
      <c r="D15" s="46">
        <v>1097703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1097703</v>
      </c>
      <c r="O15" s="47">
        <f t="shared" si="1"/>
        <v>76.007685916078103</v>
      </c>
      <c r="P15" s="9"/>
    </row>
    <row r="16" spans="1:133">
      <c r="A16" s="12"/>
      <c r="B16" s="25">
        <v>323.2</v>
      </c>
      <c r="C16" s="20" t="s">
        <v>95</v>
      </c>
      <c r="D16" s="46">
        <v>371525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371525</v>
      </c>
      <c r="O16" s="47">
        <f t="shared" si="1"/>
        <v>25.725315053316717</v>
      </c>
      <c r="P16" s="9"/>
    </row>
    <row r="17" spans="1:16">
      <c r="A17" s="12"/>
      <c r="B17" s="25">
        <v>323.39999999999998</v>
      </c>
      <c r="C17" s="20" t="s">
        <v>19</v>
      </c>
      <c r="D17" s="46">
        <v>103038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103038</v>
      </c>
      <c r="O17" s="47">
        <f t="shared" si="1"/>
        <v>7.1346073950976319</v>
      </c>
      <c r="P17" s="9"/>
    </row>
    <row r="18" spans="1:16">
      <c r="A18" s="12"/>
      <c r="B18" s="25">
        <v>323.5</v>
      </c>
      <c r="C18" s="20" t="s">
        <v>96</v>
      </c>
      <c r="D18" s="46">
        <v>236693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236693</v>
      </c>
      <c r="O18" s="47">
        <f t="shared" si="1"/>
        <v>16.389212020495776</v>
      </c>
      <c r="P18" s="9"/>
    </row>
    <row r="19" spans="1:16">
      <c r="A19" s="12"/>
      <c r="B19" s="25">
        <v>324.12</v>
      </c>
      <c r="C19" s="20" t="s">
        <v>135</v>
      </c>
      <c r="D19" s="46">
        <v>11000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11000</v>
      </c>
      <c r="O19" s="47">
        <f t="shared" si="1"/>
        <v>0.7616673590915386</v>
      </c>
      <c r="P19" s="9"/>
    </row>
    <row r="20" spans="1:16">
      <c r="A20" s="12"/>
      <c r="B20" s="25">
        <v>324.22000000000003</v>
      </c>
      <c r="C20" s="20" t="s">
        <v>136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549476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549476</v>
      </c>
      <c r="O20" s="47">
        <f t="shared" si="1"/>
        <v>38.047084891289295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SUM(D22:D32)</f>
        <v>2608787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247615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2856402</v>
      </c>
      <c r="O21" s="45">
        <f t="shared" si="1"/>
        <v>197.7843788948899</v>
      </c>
      <c r="P21" s="10"/>
    </row>
    <row r="22" spans="1:16">
      <c r="A22" s="12"/>
      <c r="B22" s="25">
        <v>331.39</v>
      </c>
      <c r="C22" s="20" t="s">
        <v>126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247615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247615</v>
      </c>
      <c r="O22" s="47">
        <f t="shared" si="1"/>
        <v>17.145478465586486</v>
      </c>
      <c r="P22" s="9"/>
    </row>
    <row r="23" spans="1:16">
      <c r="A23" s="12"/>
      <c r="B23" s="25">
        <v>331.5</v>
      </c>
      <c r="C23" s="20" t="s">
        <v>21</v>
      </c>
      <c r="D23" s="46">
        <v>13000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13000</v>
      </c>
      <c r="O23" s="47">
        <f t="shared" si="1"/>
        <v>0.90015233347181833</v>
      </c>
      <c r="P23" s="9"/>
    </row>
    <row r="24" spans="1:16">
      <c r="A24" s="12"/>
      <c r="B24" s="25">
        <v>334.2</v>
      </c>
      <c r="C24" s="20" t="s">
        <v>22</v>
      </c>
      <c r="D24" s="46">
        <v>4250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4250</v>
      </c>
      <c r="O24" s="47">
        <f t="shared" si="1"/>
        <v>0.29428057055809442</v>
      </c>
      <c r="P24" s="9"/>
    </row>
    <row r="25" spans="1:16">
      <c r="A25" s="12"/>
      <c r="B25" s="25">
        <v>334.7</v>
      </c>
      <c r="C25" s="20" t="s">
        <v>76</v>
      </c>
      <c r="D25" s="46">
        <v>609616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609616</v>
      </c>
      <c r="O25" s="47">
        <f t="shared" si="1"/>
        <v>42.211328070904308</v>
      </c>
      <c r="P25" s="9"/>
    </row>
    <row r="26" spans="1:16">
      <c r="A26" s="12"/>
      <c r="B26" s="25">
        <v>335.12</v>
      </c>
      <c r="C26" s="20" t="s">
        <v>105</v>
      </c>
      <c r="D26" s="46">
        <v>523444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523444</v>
      </c>
      <c r="O26" s="47">
        <f t="shared" si="1"/>
        <v>36.244564464755577</v>
      </c>
      <c r="P26" s="9"/>
    </row>
    <row r="27" spans="1:16">
      <c r="A27" s="12"/>
      <c r="B27" s="25">
        <v>335.14</v>
      </c>
      <c r="C27" s="20" t="s">
        <v>106</v>
      </c>
      <c r="D27" s="46">
        <v>5970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5970</v>
      </c>
      <c r="O27" s="47">
        <f t="shared" si="1"/>
        <v>0.41337764852513503</v>
      </c>
      <c r="P27" s="9"/>
    </row>
    <row r="28" spans="1:16">
      <c r="A28" s="12"/>
      <c r="B28" s="25">
        <v>335.15</v>
      </c>
      <c r="C28" s="20" t="s">
        <v>107</v>
      </c>
      <c r="D28" s="46">
        <v>9570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9570</v>
      </c>
      <c r="O28" s="47">
        <f t="shared" si="1"/>
        <v>0.66265060240963858</v>
      </c>
      <c r="P28" s="9"/>
    </row>
    <row r="29" spans="1:16">
      <c r="A29" s="12"/>
      <c r="B29" s="25">
        <v>335.18</v>
      </c>
      <c r="C29" s="20" t="s">
        <v>108</v>
      </c>
      <c r="D29" s="46">
        <v>1305879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1305879</v>
      </c>
      <c r="O29" s="47">
        <f t="shared" si="1"/>
        <v>90.422309929372659</v>
      </c>
      <c r="P29" s="9"/>
    </row>
    <row r="30" spans="1:16">
      <c r="A30" s="12"/>
      <c r="B30" s="25">
        <v>335.21</v>
      </c>
      <c r="C30" s="20" t="s">
        <v>97</v>
      </c>
      <c r="D30" s="46">
        <v>1320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1320</v>
      </c>
      <c r="O30" s="47">
        <f t="shared" si="1"/>
        <v>9.140008309098463E-2</v>
      </c>
      <c r="P30" s="9"/>
    </row>
    <row r="31" spans="1:16">
      <c r="A31" s="12"/>
      <c r="B31" s="25">
        <v>338</v>
      </c>
      <c r="C31" s="20" t="s">
        <v>120</v>
      </c>
      <c r="D31" s="46">
        <v>123738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123738</v>
      </c>
      <c r="O31" s="47">
        <f t="shared" si="1"/>
        <v>8.5679268799335269</v>
      </c>
      <c r="P31" s="9"/>
    </row>
    <row r="32" spans="1:16">
      <c r="A32" s="12"/>
      <c r="B32" s="25">
        <v>339</v>
      </c>
      <c r="C32" s="20" t="s">
        <v>30</v>
      </c>
      <c r="D32" s="46">
        <v>12000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12000</v>
      </c>
      <c r="O32" s="47">
        <f t="shared" si="1"/>
        <v>0.83090984628167841</v>
      </c>
      <c r="P32" s="9"/>
    </row>
    <row r="33" spans="1:16" ht="15.75">
      <c r="A33" s="29" t="s">
        <v>35</v>
      </c>
      <c r="B33" s="30"/>
      <c r="C33" s="31"/>
      <c r="D33" s="32">
        <f t="shared" ref="D33:M33" si="7">SUM(D34:D45)</f>
        <v>640192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11416213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12056405</v>
      </c>
      <c r="O33" s="45">
        <f t="shared" si="1"/>
        <v>834.81546877163828</v>
      </c>
      <c r="P33" s="10"/>
    </row>
    <row r="34" spans="1:16">
      <c r="A34" s="12"/>
      <c r="B34" s="25">
        <v>341.2</v>
      </c>
      <c r="C34" s="20" t="s">
        <v>109</v>
      </c>
      <c r="D34" s="46">
        <v>216167</v>
      </c>
      <c r="E34" s="46">
        <v>0</v>
      </c>
      <c r="F34" s="46">
        <v>0</v>
      </c>
      <c r="G34" s="46">
        <v>0</v>
      </c>
      <c r="H34" s="46">
        <v>0</v>
      </c>
      <c r="I34" s="46">
        <v>72083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288250</v>
      </c>
      <c r="O34" s="47">
        <f t="shared" si="1"/>
        <v>19.959146932557818</v>
      </c>
      <c r="P34" s="9"/>
    </row>
    <row r="35" spans="1:16">
      <c r="A35" s="12"/>
      <c r="B35" s="25">
        <v>341.9</v>
      </c>
      <c r="C35" s="20" t="s">
        <v>111</v>
      </c>
      <c r="D35" s="46">
        <v>4935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4935</v>
      </c>
      <c r="O35" s="47">
        <f t="shared" si="1"/>
        <v>0.34171167428334026</v>
      </c>
      <c r="P35" s="9"/>
    </row>
    <row r="36" spans="1:16">
      <c r="A36" s="12"/>
      <c r="B36" s="25">
        <v>343.3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4245360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4245360</v>
      </c>
      <c r="O36" s="47">
        <f t="shared" si="1"/>
        <v>293.95928541753221</v>
      </c>
      <c r="P36" s="9"/>
    </row>
    <row r="37" spans="1:16">
      <c r="A37" s="12"/>
      <c r="B37" s="25">
        <v>343.4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2944689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2944689</v>
      </c>
      <c r="O37" s="47">
        <f t="shared" ref="O37:O65" si="9">(N37/O$67)</f>
        <v>203.89759036144579</v>
      </c>
      <c r="P37" s="9"/>
    </row>
    <row r="38" spans="1:16">
      <c r="A38" s="12"/>
      <c r="B38" s="25">
        <v>343.5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3678581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3678581</v>
      </c>
      <c r="O38" s="47">
        <f t="shared" si="9"/>
        <v>254.7140977703919</v>
      </c>
      <c r="P38" s="9"/>
    </row>
    <row r="39" spans="1:16">
      <c r="A39" s="12"/>
      <c r="B39" s="25">
        <v>343.7</v>
      </c>
      <c r="C39" s="20" t="s">
        <v>137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475500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475500</v>
      </c>
      <c r="O39" s="47">
        <f t="shared" si="9"/>
        <v>32.92480265891151</v>
      </c>
      <c r="P39" s="9"/>
    </row>
    <row r="40" spans="1:16">
      <c r="A40" s="12"/>
      <c r="B40" s="25">
        <v>344.9</v>
      </c>
      <c r="C40" s="20" t="s">
        <v>112</v>
      </c>
      <c r="D40" s="46">
        <v>89451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89451</v>
      </c>
      <c r="O40" s="47">
        <f t="shared" si="9"/>
        <v>6.1938097216452013</v>
      </c>
      <c r="P40" s="9"/>
    </row>
    <row r="41" spans="1:16">
      <c r="A41" s="12"/>
      <c r="B41" s="25">
        <v>346.4</v>
      </c>
      <c r="C41" s="20" t="s">
        <v>45</v>
      </c>
      <c r="D41" s="46">
        <v>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</v>
      </c>
      <c r="O41" s="47">
        <f t="shared" si="9"/>
        <v>4.8469741033097907E-4</v>
      </c>
      <c r="P41" s="9"/>
    </row>
    <row r="42" spans="1:16">
      <c r="A42" s="12"/>
      <c r="B42" s="25">
        <v>347.1</v>
      </c>
      <c r="C42" s="20" t="s">
        <v>46</v>
      </c>
      <c r="D42" s="46">
        <v>14772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14772</v>
      </c>
      <c r="O42" s="47">
        <f t="shared" si="9"/>
        <v>1.0228500207727462</v>
      </c>
      <c r="P42" s="9"/>
    </row>
    <row r="43" spans="1:16">
      <c r="A43" s="12"/>
      <c r="B43" s="25">
        <v>347.2</v>
      </c>
      <c r="C43" s="20" t="s">
        <v>47</v>
      </c>
      <c r="D43" s="46">
        <v>70862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70862</v>
      </c>
      <c r="O43" s="47">
        <f t="shared" si="9"/>
        <v>4.9066611272676912</v>
      </c>
      <c r="P43" s="9"/>
    </row>
    <row r="44" spans="1:16">
      <c r="A44" s="12"/>
      <c r="B44" s="25">
        <v>347.4</v>
      </c>
      <c r="C44" s="20" t="s">
        <v>79</v>
      </c>
      <c r="D44" s="46">
        <v>12180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12180</v>
      </c>
      <c r="O44" s="47">
        <f t="shared" si="9"/>
        <v>0.84337349397590367</v>
      </c>
      <c r="P44" s="9"/>
    </row>
    <row r="45" spans="1:16">
      <c r="A45" s="12"/>
      <c r="B45" s="25">
        <v>349</v>
      </c>
      <c r="C45" s="20" t="s">
        <v>1</v>
      </c>
      <c r="D45" s="46">
        <v>231818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231818</v>
      </c>
      <c r="O45" s="47">
        <f t="shared" si="9"/>
        <v>16.051654895443843</v>
      </c>
      <c r="P45" s="9"/>
    </row>
    <row r="46" spans="1:16" ht="15.75">
      <c r="A46" s="29" t="s">
        <v>36</v>
      </c>
      <c r="B46" s="30"/>
      <c r="C46" s="31"/>
      <c r="D46" s="32">
        <f t="shared" ref="D46:M46" si="10">SUM(D47:D51)</f>
        <v>62782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3" si="11">SUM(D46:M46)</f>
        <v>62782</v>
      </c>
      <c r="O46" s="45">
        <f t="shared" si="9"/>
        <v>4.347181830771361</v>
      </c>
      <c r="P46" s="10"/>
    </row>
    <row r="47" spans="1:16">
      <c r="A47" s="13"/>
      <c r="B47" s="39">
        <v>351.1</v>
      </c>
      <c r="C47" s="21" t="s">
        <v>51</v>
      </c>
      <c r="D47" s="46">
        <v>33879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33879</v>
      </c>
      <c r="O47" s="47">
        <f t="shared" si="9"/>
        <v>2.3458662235147485</v>
      </c>
      <c r="P47" s="9"/>
    </row>
    <row r="48" spans="1:16">
      <c r="A48" s="13"/>
      <c r="B48" s="39">
        <v>352</v>
      </c>
      <c r="C48" s="21" t="s">
        <v>53</v>
      </c>
      <c r="D48" s="46">
        <v>13042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13042</v>
      </c>
      <c r="O48" s="47">
        <f t="shared" si="9"/>
        <v>0.90306051793380415</v>
      </c>
      <c r="P48" s="9"/>
    </row>
    <row r="49" spans="1:16">
      <c r="A49" s="13"/>
      <c r="B49" s="39">
        <v>354</v>
      </c>
      <c r="C49" s="21" t="s">
        <v>100</v>
      </c>
      <c r="D49" s="46">
        <v>585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585</v>
      </c>
      <c r="O49" s="47">
        <f t="shared" si="9"/>
        <v>4.0506855006231822E-2</v>
      </c>
      <c r="P49" s="9"/>
    </row>
    <row r="50" spans="1:16">
      <c r="A50" s="13"/>
      <c r="B50" s="39">
        <v>358.2</v>
      </c>
      <c r="C50" s="21" t="s">
        <v>138</v>
      </c>
      <c r="D50" s="46">
        <v>14993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14993</v>
      </c>
      <c r="O50" s="47">
        <f t="shared" si="9"/>
        <v>1.0381526104417671</v>
      </c>
      <c r="P50" s="9"/>
    </row>
    <row r="51" spans="1:16">
      <c r="A51" s="13"/>
      <c r="B51" s="39">
        <v>359</v>
      </c>
      <c r="C51" s="21" t="s">
        <v>54</v>
      </c>
      <c r="D51" s="46">
        <v>283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283</v>
      </c>
      <c r="O51" s="47">
        <f t="shared" si="9"/>
        <v>1.9595623874809582E-2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SUM(D53:D60)</f>
        <v>505301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4549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509850</v>
      </c>
      <c r="O52" s="45">
        <f t="shared" si="9"/>
        <v>35.303282093892811</v>
      </c>
      <c r="P52" s="10"/>
    </row>
    <row r="53" spans="1:16">
      <c r="A53" s="12"/>
      <c r="B53" s="25">
        <v>361.1</v>
      </c>
      <c r="C53" s="20" t="s">
        <v>55</v>
      </c>
      <c r="D53" s="46">
        <v>30959</v>
      </c>
      <c r="E53" s="46">
        <v>0</v>
      </c>
      <c r="F53" s="46">
        <v>0</v>
      </c>
      <c r="G53" s="46">
        <v>0</v>
      </c>
      <c r="H53" s="46">
        <v>0</v>
      </c>
      <c r="I53" s="46">
        <v>63859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94818</v>
      </c>
      <c r="O53" s="47">
        <f t="shared" si="9"/>
        <v>6.5654341503946823</v>
      </c>
      <c r="P53" s="9"/>
    </row>
    <row r="54" spans="1:16">
      <c r="A54" s="12"/>
      <c r="B54" s="25">
        <v>361.2</v>
      </c>
      <c r="C54" s="20" t="s">
        <v>87</v>
      </c>
      <c r="D54" s="46">
        <v>827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3">SUM(D54:M54)</f>
        <v>827</v>
      </c>
      <c r="O54" s="47">
        <f t="shared" si="9"/>
        <v>5.7263536906245673E-2</v>
      </c>
      <c r="P54" s="9"/>
    </row>
    <row r="55" spans="1:16">
      <c r="A55" s="12"/>
      <c r="B55" s="25">
        <v>361.3</v>
      </c>
      <c r="C55" s="20" t="s">
        <v>139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-191900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-191900</v>
      </c>
      <c r="O55" s="47">
        <f t="shared" si="9"/>
        <v>-13.287633291787841</v>
      </c>
      <c r="P55" s="9"/>
    </row>
    <row r="56" spans="1:16">
      <c r="A56" s="12"/>
      <c r="B56" s="25">
        <v>362</v>
      </c>
      <c r="C56" s="20" t="s">
        <v>56</v>
      </c>
      <c r="D56" s="46">
        <v>19696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19696</v>
      </c>
      <c r="O56" s="47">
        <f t="shared" si="9"/>
        <v>1.3638000276969948</v>
      </c>
      <c r="P56" s="9"/>
    </row>
    <row r="57" spans="1:16">
      <c r="A57" s="12"/>
      <c r="B57" s="25">
        <v>364</v>
      </c>
      <c r="C57" s="20" t="s">
        <v>113</v>
      </c>
      <c r="D57" s="46">
        <v>298716</v>
      </c>
      <c r="E57" s="46">
        <v>0</v>
      </c>
      <c r="F57" s="46">
        <v>0</v>
      </c>
      <c r="G57" s="46">
        <v>0</v>
      </c>
      <c r="H57" s="46">
        <v>0</v>
      </c>
      <c r="I57" s="46">
        <v>2790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301506</v>
      </c>
      <c r="O57" s="47">
        <f t="shared" si="9"/>
        <v>20.877025342750311</v>
      </c>
      <c r="P57" s="9"/>
    </row>
    <row r="58" spans="1:16">
      <c r="A58" s="12"/>
      <c r="B58" s="25">
        <v>365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59090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59090</v>
      </c>
      <c r="O58" s="47">
        <f t="shared" si="9"/>
        <v>4.0915385680653653</v>
      </c>
      <c r="P58" s="9"/>
    </row>
    <row r="59" spans="1:16">
      <c r="A59" s="12"/>
      <c r="B59" s="25">
        <v>366</v>
      </c>
      <c r="C59" s="20" t="s">
        <v>59</v>
      </c>
      <c r="D59" s="46">
        <v>84310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84310</v>
      </c>
      <c r="O59" s="47">
        <f t="shared" si="9"/>
        <v>5.8378340950006926</v>
      </c>
      <c r="P59" s="9"/>
    </row>
    <row r="60" spans="1:16">
      <c r="A60" s="12"/>
      <c r="B60" s="25">
        <v>369.9</v>
      </c>
      <c r="C60" s="20" t="s">
        <v>60</v>
      </c>
      <c r="D60" s="46">
        <v>70793</v>
      </c>
      <c r="E60" s="46">
        <v>0</v>
      </c>
      <c r="F60" s="46">
        <v>0</v>
      </c>
      <c r="G60" s="46">
        <v>0</v>
      </c>
      <c r="H60" s="46">
        <v>0</v>
      </c>
      <c r="I60" s="46">
        <v>70710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141503</v>
      </c>
      <c r="O60" s="47">
        <f t="shared" si="9"/>
        <v>9.7980196648663629</v>
      </c>
      <c r="P60" s="9"/>
    </row>
    <row r="61" spans="1:16" ht="15.75">
      <c r="A61" s="29" t="s">
        <v>37</v>
      </c>
      <c r="B61" s="30"/>
      <c r="C61" s="31"/>
      <c r="D61" s="32">
        <f t="shared" ref="D61:M61" si="14">SUM(D62:D64)</f>
        <v>1100000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16450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1116450</v>
      </c>
      <c r="O61" s="45">
        <f t="shared" si="9"/>
        <v>77.305774823431662</v>
      </c>
      <c r="P61" s="9"/>
    </row>
    <row r="62" spans="1:16">
      <c r="A62" s="12"/>
      <c r="B62" s="25">
        <v>381</v>
      </c>
      <c r="C62" s="20" t="s">
        <v>61</v>
      </c>
      <c r="D62" s="46">
        <v>600000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600000</v>
      </c>
      <c r="O62" s="47">
        <f t="shared" si="9"/>
        <v>41.545492314083923</v>
      </c>
      <c r="P62" s="9"/>
    </row>
    <row r="63" spans="1:16">
      <c r="A63" s="12"/>
      <c r="B63" s="25">
        <v>383</v>
      </c>
      <c r="C63" s="20" t="s">
        <v>132</v>
      </c>
      <c r="D63" s="46">
        <v>500000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500000</v>
      </c>
      <c r="O63" s="47">
        <f t="shared" si="9"/>
        <v>34.621243595069934</v>
      </c>
      <c r="P63" s="9"/>
    </row>
    <row r="64" spans="1:16" ht="15.75" thickBot="1">
      <c r="A64" s="12"/>
      <c r="B64" s="25">
        <v>389.8</v>
      </c>
      <c r="C64" s="20" t="s">
        <v>117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16450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16450</v>
      </c>
      <c r="O64" s="47">
        <f t="shared" si="9"/>
        <v>1.1390389142778008</v>
      </c>
      <c r="P64" s="9"/>
    </row>
    <row r="65" spans="1:119" ht="16.5" thickBot="1">
      <c r="A65" s="14" t="s">
        <v>49</v>
      </c>
      <c r="B65" s="23"/>
      <c r="C65" s="22"/>
      <c r="D65" s="15">
        <f t="shared" ref="D65:M65" si="15">SUM(D5,D13,D21,D33,D46,D52,D61)</f>
        <v>12545343</v>
      </c>
      <c r="E65" s="15">
        <f t="shared" si="15"/>
        <v>23162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12234303</v>
      </c>
      <c r="J65" s="15">
        <f t="shared" si="15"/>
        <v>0</v>
      </c>
      <c r="K65" s="15">
        <f t="shared" si="15"/>
        <v>0</v>
      </c>
      <c r="L65" s="15">
        <f t="shared" si="15"/>
        <v>0</v>
      </c>
      <c r="M65" s="15">
        <f t="shared" si="15"/>
        <v>0</v>
      </c>
      <c r="N65" s="15">
        <f>SUM(D65:M65)</f>
        <v>24802808</v>
      </c>
      <c r="O65" s="38">
        <f t="shared" si="9"/>
        <v>1717.4081152194988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140</v>
      </c>
      <c r="M67" s="48"/>
      <c r="N67" s="48"/>
      <c r="O67" s="43">
        <v>14442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5419340</v>
      </c>
      <c r="E5" s="27">
        <f t="shared" si="0"/>
        <v>11230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5430570</v>
      </c>
      <c r="O5" s="33">
        <f t="shared" ref="O5:O36" si="1">(N5/O$65)</f>
        <v>384.54680640135956</v>
      </c>
      <c r="P5" s="6"/>
    </row>
    <row r="6" spans="1:133">
      <c r="A6" s="12"/>
      <c r="B6" s="25">
        <v>311</v>
      </c>
      <c r="C6" s="20" t="s">
        <v>3</v>
      </c>
      <c r="D6" s="46">
        <v>3313938</v>
      </c>
      <c r="E6" s="46">
        <v>11230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3325168</v>
      </c>
      <c r="O6" s="47">
        <f t="shared" si="1"/>
        <v>235.46013312561959</v>
      </c>
      <c r="P6" s="9"/>
    </row>
    <row r="7" spans="1:133">
      <c r="A7" s="12"/>
      <c r="B7" s="25">
        <v>312.41000000000003</v>
      </c>
      <c r="C7" s="20" t="s">
        <v>12</v>
      </c>
      <c r="D7" s="46">
        <v>252112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252112</v>
      </c>
      <c r="O7" s="47">
        <f t="shared" si="1"/>
        <v>17.852428834442712</v>
      </c>
      <c r="P7" s="9"/>
    </row>
    <row r="8" spans="1:133">
      <c r="A8" s="12"/>
      <c r="B8" s="25">
        <v>312.42</v>
      </c>
      <c r="C8" s="20" t="s">
        <v>11</v>
      </c>
      <c r="D8" s="46">
        <v>132165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132165</v>
      </c>
      <c r="O8" s="47">
        <f t="shared" si="1"/>
        <v>9.3588018694235942</v>
      </c>
      <c r="P8" s="9"/>
    </row>
    <row r="9" spans="1:133">
      <c r="A9" s="12"/>
      <c r="B9" s="25">
        <v>314.10000000000002</v>
      </c>
      <c r="C9" s="20" t="s">
        <v>13</v>
      </c>
      <c r="D9" s="46">
        <v>1240570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1240570</v>
      </c>
      <c r="O9" s="47">
        <f t="shared" si="1"/>
        <v>87.846622291460136</v>
      </c>
      <c r="P9" s="9"/>
    </row>
    <row r="10" spans="1:133">
      <c r="A10" s="12"/>
      <c r="B10" s="25">
        <v>314.3</v>
      </c>
      <c r="C10" s="20" t="s">
        <v>14</v>
      </c>
      <c r="D10" s="46">
        <v>259105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259105</v>
      </c>
      <c r="O10" s="47">
        <f t="shared" si="1"/>
        <v>18.347613652457159</v>
      </c>
      <c r="P10" s="9"/>
    </row>
    <row r="11" spans="1:133">
      <c r="A11" s="12"/>
      <c r="B11" s="25">
        <v>314.39999999999998</v>
      </c>
      <c r="C11" s="20" t="s">
        <v>15</v>
      </c>
      <c r="D11" s="46">
        <v>123619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123619</v>
      </c>
      <c r="O11" s="47">
        <f t="shared" si="1"/>
        <v>8.7536467922390599</v>
      </c>
      <c r="P11" s="9"/>
    </row>
    <row r="12" spans="1:133">
      <c r="A12" s="12"/>
      <c r="B12" s="25">
        <v>316</v>
      </c>
      <c r="C12" s="20" t="s">
        <v>103</v>
      </c>
      <c r="D12" s="46">
        <v>97831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97831</v>
      </c>
      <c r="O12" s="47">
        <f t="shared" si="1"/>
        <v>6.9275598357173207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1491350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1491350</v>
      </c>
      <c r="O13" s="45">
        <f t="shared" si="1"/>
        <v>105.60473020818581</v>
      </c>
      <c r="P13" s="10"/>
    </row>
    <row r="14" spans="1:133">
      <c r="A14" s="12"/>
      <c r="B14" s="25">
        <v>322</v>
      </c>
      <c r="C14" s="20" t="s">
        <v>0</v>
      </c>
      <c r="D14" s="46">
        <v>217278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217278</v>
      </c>
      <c r="O14" s="47">
        <f t="shared" si="1"/>
        <v>15.385781050842656</v>
      </c>
      <c r="P14" s="9"/>
    </row>
    <row r="15" spans="1:133">
      <c r="A15" s="12"/>
      <c r="B15" s="25">
        <v>323.10000000000002</v>
      </c>
      <c r="C15" s="20" t="s">
        <v>18</v>
      </c>
      <c r="D15" s="46">
        <v>1165450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1165450</v>
      </c>
      <c r="O15" s="47">
        <f t="shared" si="1"/>
        <v>82.527262427418208</v>
      </c>
      <c r="P15" s="9"/>
    </row>
    <row r="16" spans="1:133">
      <c r="A16" s="12"/>
      <c r="B16" s="25">
        <v>323.39999999999998</v>
      </c>
      <c r="C16" s="20" t="s">
        <v>19</v>
      </c>
      <c r="D16" s="46">
        <v>108622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108622</v>
      </c>
      <c r="O16" s="47">
        <f t="shared" si="1"/>
        <v>7.6916867299249398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SUM(D18:D29)</f>
        <v>2502446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218593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2721039</v>
      </c>
      <c r="O17" s="45">
        <f t="shared" si="1"/>
        <v>192.68085257045743</v>
      </c>
      <c r="P17" s="10"/>
    </row>
    <row r="18" spans="1:16">
      <c r="A18" s="12"/>
      <c r="B18" s="25">
        <v>331.39</v>
      </c>
      <c r="C18" s="20" t="s">
        <v>126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192593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192593</v>
      </c>
      <c r="O18" s="47">
        <f t="shared" si="1"/>
        <v>13.637799178586603</v>
      </c>
      <c r="P18" s="9"/>
    </row>
    <row r="19" spans="1:16">
      <c r="A19" s="12"/>
      <c r="B19" s="25">
        <v>331.49</v>
      </c>
      <c r="C19" s="20" t="s">
        <v>127</v>
      </c>
      <c r="D19" s="46">
        <v>23236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23236</v>
      </c>
      <c r="O19" s="47">
        <f t="shared" si="1"/>
        <v>1.645376009063872</v>
      </c>
      <c r="P19" s="9"/>
    </row>
    <row r="20" spans="1:16">
      <c r="A20" s="12"/>
      <c r="B20" s="25">
        <v>334.2</v>
      </c>
      <c r="C20" s="20" t="s">
        <v>22</v>
      </c>
      <c r="D20" s="46">
        <v>1190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1190</v>
      </c>
      <c r="O20" s="47">
        <f t="shared" si="1"/>
        <v>8.4265684747202946E-2</v>
      </c>
      <c r="P20" s="9"/>
    </row>
    <row r="21" spans="1:16">
      <c r="A21" s="12"/>
      <c r="B21" s="25">
        <v>334.35</v>
      </c>
      <c r="C21" s="20" t="s">
        <v>128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26000</v>
      </c>
      <c r="O21" s="47">
        <f t="shared" si="1"/>
        <v>1.8410989944767031</v>
      </c>
      <c r="P21" s="9"/>
    </row>
    <row r="22" spans="1:16">
      <c r="A22" s="12"/>
      <c r="B22" s="25">
        <v>334.5</v>
      </c>
      <c r="C22" s="20" t="s">
        <v>129</v>
      </c>
      <c r="D22" s="46">
        <v>16701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16701</v>
      </c>
      <c r="O22" s="47">
        <f t="shared" si="1"/>
        <v>1.1826228579521314</v>
      </c>
      <c r="P22" s="9"/>
    </row>
    <row r="23" spans="1:16">
      <c r="A23" s="12"/>
      <c r="B23" s="25">
        <v>335.12</v>
      </c>
      <c r="C23" s="20" t="s">
        <v>105</v>
      </c>
      <c r="D23" s="46">
        <v>1069259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1069259</v>
      </c>
      <c r="O23" s="47">
        <f t="shared" si="1"/>
        <v>75.715833451352495</v>
      </c>
      <c r="P23" s="9"/>
    </row>
    <row r="24" spans="1:16">
      <c r="A24" s="12"/>
      <c r="B24" s="25">
        <v>335.14</v>
      </c>
      <c r="C24" s="20" t="s">
        <v>106</v>
      </c>
      <c r="D24" s="46">
        <v>3083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3083</v>
      </c>
      <c r="O24" s="47">
        <f t="shared" si="1"/>
        <v>0.21831185384506444</v>
      </c>
      <c r="P24" s="9"/>
    </row>
    <row r="25" spans="1:16">
      <c r="A25" s="12"/>
      <c r="B25" s="25">
        <v>335.15</v>
      </c>
      <c r="C25" s="20" t="s">
        <v>107</v>
      </c>
      <c r="D25" s="46">
        <v>11306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11306</v>
      </c>
      <c r="O25" s="47">
        <f t="shared" si="1"/>
        <v>0.80059481659821552</v>
      </c>
      <c r="P25" s="9"/>
    </row>
    <row r="26" spans="1:16">
      <c r="A26" s="12"/>
      <c r="B26" s="25">
        <v>335.18</v>
      </c>
      <c r="C26" s="20" t="s">
        <v>108</v>
      </c>
      <c r="D26" s="46">
        <v>1248270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1248270</v>
      </c>
      <c r="O26" s="47">
        <f t="shared" si="1"/>
        <v>88.391870839824392</v>
      </c>
      <c r="P26" s="9"/>
    </row>
    <row r="27" spans="1:16">
      <c r="A27" s="12"/>
      <c r="B27" s="25">
        <v>335.23</v>
      </c>
      <c r="C27" s="20" t="s">
        <v>77</v>
      </c>
      <c r="D27" s="46">
        <v>1320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1320</v>
      </c>
      <c r="O27" s="47">
        <f t="shared" si="1"/>
        <v>9.3471179719586461E-2</v>
      </c>
      <c r="P27" s="9"/>
    </row>
    <row r="28" spans="1:16">
      <c r="A28" s="12"/>
      <c r="B28" s="25">
        <v>337.7</v>
      </c>
      <c r="C28" s="20" t="s">
        <v>29</v>
      </c>
      <c r="D28" s="46">
        <v>116081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116081</v>
      </c>
      <c r="O28" s="47">
        <f t="shared" si="1"/>
        <v>8.2198697068403916</v>
      </c>
      <c r="P28" s="9"/>
    </row>
    <row r="29" spans="1:16">
      <c r="A29" s="12"/>
      <c r="B29" s="25">
        <v>339</v>
      </c>
      <c r="C29" s="20" t="s">
        <v>30</v>
      </c>
      <c r="D29" s="46">
        <v>12000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12000</v>
      </c>
      <c r="O29" s="47">
        <f t="shared" si="1"/>
        <v>0.84973799745078604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SUM(D31:D45)</f>
        <v>612192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10667210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2242986</v>
      </c>
      <c r="N30" s="32">
        <f>SUM(D30:M30)</f>
        <v>13522388</v>
      </c>
      <c r="O30" s="45">
        <f t="shared" si="1"/>
        <v>957.54057498937823</v>
      </c>
      <c r="P30" s="10"/>
    </row>
    <row r="31" spans="1:16">
      <c r="A31" s="12"/>
      <c r="B31" s="25">
        <v>341.2</v>
      </c>
      <c r="C31" s="20" t="s">
        <v>109</v>
      </c>
      <c r="D31" s="46">
        <v>186053</v>
      </c>
      <c r="E31" s="46">
        <v>0</v>
      </c>
      <c r="F31" s="46">
        <v>0</v>
      </c>
      <c r="G31" s="46">
        <v>0</v>
      </c>
      <c r="H31" s="46">
        <v>0</v>
      </c>
      <c r="I31" s="46">
        <v>53698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8">SUM(D31:M31)</f>
        <v>239751</v>
      </c>
      <c r="O31" s="47">
        <f t="shared" si="1"/>
        <v>16.977127885568617</v>
      </c>
      <c r="P31" s="9"/>
    </row>
    <row r="32" spans="1:16">
      <c r="A32" s="12"/>
      <c r="B32" s="25">
        <v>341.3</v>
      </c>
      <c r="C32" s="20" t="s">
        <v>110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75210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75210</v>
      </c>
      <c r="O32" s="47">
        <f t="shared" si="1"/>
        <v>5.3257328990228014</v>
      </c>
      <c r="P32" s="9"/>
    </row>
    <row r="33" spans="1:16">
      <c r="A33" s="12"/>
      <c r="B33" s="25">
        <v>341.9</v>
      </c>
      <c r="C33" s="20" t="s">
        <v>111</v>
      </c>
      <c r="D33" s="46">
        <v>4500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4500</v>
      </c>
      <c r="O33" s="47">
        <f t="shared" si="1"/>
        <v>0.31865174904404475</v>
      </c>
      <c r="P33" s="9"/>
    </row>
    <row r="34" spans="1:16">
      <c r="A34" s="12"/>
      <c r="B34" s="25">
        <v>342.9</v>
      </c>
      <c r="C34" s="20" t="s">
        <v>130</v>
      </c>
      <c r="D34" s="46">
        <v>13000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13000</v>
      </c>
      <c r="O34" s="47">
        <f t="shared" si="1"/>
        <v>0.92054949723835156</v>
      </c>
      <c r="P34" s="9"/>
    </row>
    <row r="35" spans="1:16">
      <c r="A35" s="12"/>
      <c r="B35" s="25">
        <v>343.3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3763097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3763097</v>
      </c>
      <c r="O35" s="47">
        <f t="shared" si="1"/>
        <v>266.47054241608839</v>
      </c>
      <c r="P35" s="9"/>
    </row>
    <row r="36" spans="1:16">
      <c r="A36" s="12"/>
      <c r="B36" s="25">
        <v>343.4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2844691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2844691</v>
      </c>
      <c r="O36" s="47">
        <f t="shared" si="1"/>
        <v>201.43683614218949</v>
      </c>
      <c r="P36" s="9"/>
    </row>
    <row r="37" spans="1:16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3459241</v>
      </c>
      <c r="J37" s="46">
        <v>0</v>
      </c>
      <c r="K37" s="46">
        <v>0</v>
      </c>
      <c r="L37" s="46">
        <v>0</v>
      </c>
      <c r="M37" s="46">
        <v>2242986</v>
      </c>
      <c r="N37" s="46">
        <f t="shared" si="8"/>
        <v>5702227</v>
      </c>
      <c r="O37" s="47">
        <f t="shared" ref="O37:O63" si="9">(N37/O$65)</f>
        <v>403.78324599915027</v>
      </c>
      <c r="P37" s="9"/>
    </row>
    <row r="38" spans="1:16">
      <c r="A38" s="12"/>
      <c r="B38" s="25">
        <v>343.6</v>
      </c>
      <c r="C38" s="20" t="s">
        <v>131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516</v>
      </c>
      <c r="O38" s="47">
        <f t="shared" si="9"/>
        <v>3.6538733890383798E-2</v>
      </c>
      <c r="P38" s="9"/>
    </row>
    <row r="39" spans="1:16">
      <c r="A39" s="12"/>
      <c r="B39" s="25">
        <v>343.9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470757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470757</v>
      </c>
      <c r="O39" s="47">
        <f t="shared" si="9"/>
        <v>33.33500920549497</v>
      </c>
      <c r="P39" s="9"/>
    </row>
    <row r="40" spans="1:16">
      <c r="A40" s="12"/>
      <c r="B40" s="25">
        <v>344.9</v>
      </c>
      <c r="C40" s="20" t="s">
        <v>112</v>
      </c>
      <c r="D40" s="46">
        <v>75568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75568</v>
      </c>
      <c r="O40" s="47">
        <f t="shared" si="9"/>
        <v>5.35108341594675</v>
      </c>
      <c r="P40" s="9"/>
    </row>
    <row r="41" spans="1:16">
      <c r="A41" s="12"/>
      <c r="B41" s="25">
        <v>346.4</v>
      </c>
      <c r="C41" s="20" t="s">
        <v>45</v>
      </c>
      <c r="D41" s="46">
        <v>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</v>
      </c>
      <c r="O41" s="47">
        <f t="shared" si="9"/>
        <v>3.5405749893782748E-4</v>
      </c>
      <c r="P41" s="9"/>
    </row>
    <row r="42" spans="1:16">
      <c r="A42" s="12"/>
      <c r="B42" s="25">
        <v>347.1</v>
      </c>
      <c r="C42" s="20" t="s">
        <v>46</v>
      </c>
      <c r="D42" s="46">
        <v>14761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14761</v>
      </c>
      <c r="O42" s="47">
        <f t="shared" si="9"/>
        <v>1.0452485483642544</v>
      </c>
      <c r="P42" s="9"/>
    </row>
    <row r="43" spans="1:16">
      <c r="A43" s="12"/>
      <c r="B43" s="25">
        <v>347.2</v>
      </c>
      <c r="C43" s="20" t="s">
        <v>47</v>
      </c>
      <c r="D43" s="46">
        <v>30168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30168</v>
      </c>
      <c r="O43" s="47">
        <f t="shared" si="9"/>
        <v>2.1362413255912762</v>
      </c>
      <c r="P43" s="9"/>
    </row>
    <row r="44" spans="1:16">
      <c r="A44" s="12"/>
      <c r="B44" s="25">
        <v>347.4</v>
      </c>
      <c r="C44" s="20" t="s">
        <v>79</v>
      </c>
      <c r="D44" s="46">
        <v>11428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11428</v>
      </c>
      <c r="O44" s="47">
        <f t="shared" si="9"/>
        <v>0.80923381957229856</v>
      </c>
      <c r="P44" s="9"/>
    </row>
    <row r="45" spans="1:16">
      <c r="A45" s="12"/>
      <c r="B45" s="25">
        <v>349</v>
      </c>
      <c r="C45" s="20" t="s">
        <v>1</v>
      </c>
      <c r="D45" s="46">
        <v>276709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276709</v>
      </c>
      <c r="O45" s="47">
        <f t="shared" si="9"/>
        <v>19.594179294717463</v>
      </c>
      <c r="P45" s="9"/>
    </row>
    <row r="46" spans="1:16" ht="15.75">
      <c r="A46" s="29" t="s">
        <v>36</v>
      </c>
      <c r="B46" s="30"/>
      <c r="C46" s="31"/>
      <c r="D46" s="32">
        <f t="shared" ref="D46:M46" si="10">SUM(D47:D50)</f>
        <v>54123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2" si="11">SUM(D46:M46)</f>
        <v>54123</v>
      </c>
      <c r="O46" s="45">
        <f t="shared" si="9"/>
        <v>3.8325308030024074</v>
      </c>
      <c r="P46" s="10"/>
    </row>
    <row r="47" spans="1:16">
      <c r="A47" s="13"/>
      <c r="B47" s="39">
        <v>351.1</v>
      </c>
      <c r="C47" s="21" t="s">
        <v>51</v>
      </c>
      <c r="D47" s="46">
        <v>34820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34820</v>
      </c>
      <c r="O47" s="47">
        <f t="shared" si="9"/>
        <v>2.4656564226030309</v>
      </c>
      <c r="P47" s="9"/>
    </row>
    <row r="48" spans="1:16">
      <c r="A48" s="13"/>
      <c r="B48" s="39">
        <v>352</v>
      </c>
      <c r="C48" s="21" t="s">
        <v>53</v>
      </c>
      <c r="D48" s="46">
        <v>14810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14810</v>
      </c>
      <c r="O48" s="47">
        <f t="shared" si="9"/>
        <v>1.048718311853845</v>
      </c>
      <c r="P48" s="9"/>
    </row>
    <row r="49" spans="1:119">
      <c r="A49" s="13"/>
      <c r="B49" s="39">
        <v>354</v>
      </c>
      <c r="C49" s="21" t="s">
        <v>100</v>
      </c>
      <c r="D49" s="46">
        <v>4193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4193</v>
      </c>
      <c r="O49" s="47">
        <f t="shared" si="9"/>
        <v>0.29691261860926216</v>
      </c>
      <c r="P49" s="9"/>
    </row>
    <row r="50" spans="1:119">
      <c r="A50" s="13"/>
      <c r="B50" s="39">
        <v>359</v>
      </c>
      <c r="C50" s="21" t="s">
        <v>54</v>
      </c>
      <c r="D50" s="46">
        <v>300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300</v>
      </c>
      <c r="O50" s="47">
        <f t="shared" si="9"/>
        <v>2.124344993626965E-2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SUM(D52:D58)</f>
        <v>236661</v>
      </c>
      <c r="E51" s="32">
        <f t="shared" si="12"/>
        <v>4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341164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15951</v>
      </c>
      <c r="N51" s="32">
        <f t="shared" si="11"/>
        <v>593780</v>
      </c>
      <c r="O51" s="45">
        <f t="shared" si="9"/>
        <v>42.046452343860643</v>
      </c>
      <c r="P51" s="10"/>
    </row>
    <row r="52" spans="1:119">
      <c r="A52" s="12"/>
      <c r="B52" s="25">
        <v>361.1</v>
      </c>
      <c r="C52" s="20" t="s">
        <v>55</v>
      </c>
      <c r="D52" s="46">
        <v>18517</v>
      </c>
      <c r="E52" s="46">
        <v>4</v>
      </c>
      <c r="F52" s="46">
        <v>0</v>
      </c>
      <c r="G52" s="46">
        <v>0</v>
      </c>
      <c r="H52" s="46">
        <v>0</v>
      </c>
      <c r="I52" s="46">
        <v>60839</v>
      </c>
      <c r="J52" s="46">
        <v>0</v>
      </c>
      <c r="K52" s="46">
        <v>0</v>
      </c>
      <c r="L52" s="46">
        <v>0</v>
      </c>
      <c r="M52" s="46">
        <v>7388</v>
      </c>
      <c r="N52" s="46">
        <f t="shared" si="11"/>
        <v>86748</v>
      </c>
      <c r="O52" s="47">
        <f t="shared" si="9"/>
        <v>6.1427559835717318</v>
      </c>
      <c r="P52" s="9"/>
    </row>
    <row r="53" spans="1:119">
      <c r="A53" s="12"/>
      <c r="B53" s="25">
        <v>361.2</v>
      </c>
      <c r="C53" s="20" t="s">
        <v>87</v>
      </c>
      <c r="D53" s="46">
        <v>872</v>
      </c>
      <c r="E53" s="46">
        <v>0</v>
      </c>
      <c r="F53" s="46">
        <v>0</v>
      </c>
      <c r="G53" s="46">
        <v>0</v>
      </c>
      <c r="H53" s="46">
        <v>0</v>
      </c>
      <c r="I53" s="46">
        <v>77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3">SUM(D53:M53)</f>
        <v>949</v>
      </c>
      <c r="O53" s="47">
        <f t="shared" si="9"/>
        <v>6.7200113298399658E-2</v>
      </c>
      <c r="P53" s="9"/>
    </row>
    <row r="54" spans="1:119">
      <c r="A54" s="12"/>
      <c r="B54" s="25">
        <v>362</v>
      </c>
      <c r="C54" s="20" t="s">
        <v>56</v>
      </c>
      <c r="D54" s="46">
        <v>19587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19587</v>
      </c>
      <c r="O54" s="47">
        <f t="shared" si="9"/>
        <v>1.3869848463390455</v>
      </c>
      <c r="P54" s="9"/>
    </row>
    <row r="55" spans="1:119">
      <c r="A55" s="12"/>
      <c r="B55" s="25">
        <v>364</v>
      </c>
      <c r="C55" s="20" t="s">
        <v>113</v>
      </c>
      <c r="D55" s="46">
        <v>1769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1769</v>
      </c>
      <c r="O55" s="47">
        <f t="shared" si="9"/>
        <v>0.12526554312420338</v>
      </c>
      <c r="P55" s="9"/>
    </row>
    <row r="56" spans="1:119">
      <c r="A56" s="12"/>
      <c r="B56" s="25">
        <v>365</v>
      </c>
      <c r="C56" s="20" t="s">
        <v>114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60313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60313</v>
      </c>
      <c r="O56" s="47">
        <f t="shared" si="9"/>
        <v>4.2708539866874382</v>
      </c>
      <c r="P56" s="9"/>
    </row>
    <row r="57" spans="1:119">
      <c r="A57" s="12"/>
      <c r="B57" s="25">
        <v>366</v>
      </c>
      <c r="C57" s="20" t="s">
        <v>59</v>
      </c>
      <c r="D57" s="46">
        <v>104493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104493</v>
      </c>
      <c r="O57" s="47">
        <f t="shared" si="9"/>
        <v>7.3993060473020815</v>
      </c>
      <c r="P57" s="9"/>
    </row>
    <row r="58" spans="1:119">
      <c r="A58" s="12"/>
      <c r="B58" s="25">
        <v>369.9</v>
      </c>
      <c r="C58" s="20" t="s">
        <v>60</v>
      </c>
      <c r="D58" s="46">
        <v>91423</v>
      </c>
      <c r="E58" s="46">
        <v>0</v>
      </c>
      <c r="F58" s="46">
        <v>0</v>
      </c>
      <c r="G58" s="46">
        <v>0</v>
      </c>
      <c r="H58" s="46">
        <v>0</v>
      </c>
      <c r="I58" s="46">
        <v>219935</v>
      </c>
      <c r="J58" s="46">
        <v>0</v>
      </c>
      <c r="K58" s="46">
        <v>0</v>
      </c>
      <c r="L58" s="46">
        <v>0</v>
      </c>
      <c r="M58" s="46">
        <v>8563</v>
      </c>
      <c r="N58" s="46">
        <f t="shared" si="13"/>
        <v>319921</v>
      </c>
      <c r="O58" s="47">
        <f t="shared" si="9"/>
        <v>22.654085823537741</v>
      </c>
      <c r="P58" s="9"/>
    </row>
    <row r="59" spans="1:119" ht="15.75">
      <c r="A59" s="29" t="s">
        <v>37</v>
      </c>
      <c r="B59" s="30"/>
      <c r="C59" s="31"/>
      <c r="D59" s="32">
        <f t="shared" ref="D59:M59" si="14">SUM(D60:D62)</f>
        <v>1612200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690029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2302229</v>
      </c>
      <c r="O59" s="45">
        <f t="shared" si="9"/>
        <v>163.02428834442713</v>
      </c>
      <c r="P59" s="9"/>
    </row>
    <row r="60" spans="1:119">
      <c r="A60" s="12"/>
      <c r="B60" s="25">
        <v>381</v>
      </c>
      <c r="C60" s="20" t="s">
        <v>61</v>
      </c>
      <c r="D60" s="46">
        <v>590000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590000</v>
      </c>
      <c r="O60" s="47">
        <f t="shared" si="9"/>
        <v>41.778784874663643</v>
      </c>
      <c r="P60" s="9"/>
    </row>
    <row r="61" spans="1:119">
      <c r="A61" s="12"/>
      <c r="B61" s="25">
        <v>383</v>
      </c>
      <c r="C61" s="20" t="s">
        <v>132</v>
      </c>
      <c r="D61" s="46">
        <v>1007000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1007000</v>
      </c>
      <c r="O61" s="47">
        <f t="shared" si="9"/>
        <v>71.307180286078463</v>
      </c>
      <c r="P61" s="9"/>
    </row>
    <row r="62" spans="1:119" ht="15.75" thickBot="1">
      <c r="A62" s="12"/>
      <c r="B62" s="25">
        <v>389.8</v>
      </c>
      <c r="C62" s="20" t="s">
        <v>117</v>
      </c>
      <c r="D62" s="46">
        <v>15200</v>
      </c>
      <c r="E62" s="46">
        <v>0</v>
      </c>
      <c r="F62" s="46">
        <v>0</v>
      </c>
      <c r="G62" s="46">
        <v>0</v>
      </c>
      <c r="H62" s="46">
        <v>0</v>
      </c>
      <c r="I62" s="46">
        <v>690029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705229</v>
      </c>
      <c r="O62" s="47">
        <f t="shared" si="9"/>
        <v>49.938323183685029</v>
      </c>
      <c r="P62" s="9"/>
    </row>
    <row r="63" spans="1:119" ht="16.5" thickBot="1">
      <c r="A63" s="14" t="s">
        <v>49</v>
      </c>
      <c r="B63" s="23"/>
      <c r="C63" s="22"/>
      <c r="D63" s="15">
        <f t="shared" ref="D63:M63" si="15">SUM(D5,D13,D17,D30,D46,D51,D59)</f>
        <v>11928312</v>
      </c>
      <c r="E63" s="15">
        <f t="shared" si="15"/>
        <v>11234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11916996</v>
      </c>
      <c r="J63" s="15">
        <f t="shared" si="15"/>
        <v>0</v>
      </c>
      <c r="K63" s="15">
        <f t="shared" si="15"/>
        <v>0</v>
      </c>
      <c r="L63" s="15">
        <f t="shared" si="15"/>
        <v>0</v>
      </c>
      <c r="M63" s="15">
        <f t="shared" si="15"/>
        <v>2258937</v>
      </c>
      <c r="N63" s="15">
        <f>SUM(D63:M63)</f>
        <v>26115479</v>
      </c>
      <c r="O63" s="38">
        <f t="shared" si="9"/>
        <v>1849.2762356606713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133</v>
      </c>
      <c r="M65" s="48"/>
      <c r="N65" s="48"/>
      <c r="O65" s="43">
        <v>14122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31</v>
      </c>
      <c r="E3" s="68"/>
      <c r="F3" s="68"/>
      <c r="G3" s="68"/>
      <c r="H3" s="69"/>
      <c r="I3" s="67" t="s">
        <v>32</v>
      </c>
      <c r="J3" s="69"/>
      <c r="K3" s="67" t="s">
        <v>34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5113266</v>
      </c>
      <c r="E5" s="27">
        <f t="shared" si="0"/>
        <v>9748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5123014</v>
      </c>
      <c r="O5" s="33">
        <f t="shared" ref="O5:O36" si="1">(N5/O$56)</f>
        <v>371.9336430956875</v>
      </c>
      <c r="P5" s="6"/>
    </row>
    <row r="6" spans="1:133">
      <c r="A6" s="12"/>
      <c r="B6" s="25">
        <v>311</v>
      </c>
      <c r="C6" s="20" t="s">
        <v>3</v>
      </c>
      <c r="D6" s="46">
        <v>3099280</v>
      </c>
      <c r="E6" s="46">
        <v>9748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3109028</v>
      </c>
      <c r="O6" s="47">
        <f t="shared" si="1"/>
        <v>225.71714825032672</v>
      </c>
      <c r="P6" s="9"/>
    </row>
    <row r="7" spans="1:133">
      <c r="A7" s="12"/>
      <c r="B7" s="25">
        <v>312.41000000000003</v>
      </c>
      <c r="C7" s="20" t="s">
        <v>12</v>
      </c>
      <c r="D7" s="46">
        <v>240832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240832</v>
      </c>
      <c r="O7" s="47">
        <f t="shared" si="1"/>
        <v>17.484536082474225</v>
      </c>
      <c r="P7" s="9"/>
    </row>
    <row r="8" spans="1:133">
      <c r="A8" s="12"/>
      <c r="B8" s="25">
        <v>312.42</v>
      </c>
      <c r="C8" s="20" t="s">
        <v>11</v>
      </c>
      <c r="D8" s="46">
        <v>128002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128002</v>
      </c>
      <c r="O8" s="47">
        <f t="shared" si="1"/>
        <v>9.2930158269202838</v>
      </c>
      <c r="P8" s="9"/>
    </row>
    <row r="9" spans="1:133">
      <c r="A9" s="12"/>
      <c r="B9" s="25">
        <v>314.10000000000002</v>
      </c>
      <c r="C9" s="20" t="s">
        <v>13</v>
      </c>
      <c r="D9" s="46">
        <v>1161762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1161762</v>
      </c>
      <c r="O9" s="47">
        <f t="shared" si="1"/>
        <v>84.344562218672863</v>
      </c>
      <c r="P9" s="9"/>
    </row>
    <row r="10" spans="1:133">
      <c r="A10" s="12"/>
      <c r="B10" s="25">
        <v>314.3</v>
      </c>
      <c r="C10" s="20" t="s">
        <v>14</v>
      </c>
      <c r="D10" s="46">
        <v>257668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257668</v>
      </c>
      <c r="O10" s="47">
        <f t="shared" si="1"/>
        <v>18.706838971976186</v>
      </c>
      <c r="P10" s="9"/>
    </row>
    <row r="11" spans="1:133">
      <c r="A11" s="12"/>
      <c r="B11" s="25">
        <v>314.39999999999998</v>
      </c>
      <c r="C11" s="20" t="s">
        <v>15</v>
      </c>
      <c r="D11" s="46">
        <v>131106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131106</v>
      </c>
      <c r="O11" s="47">
        <f t="shared" si="1"/>
        <v>9.5183679395963416</v>
      </c>
      <c r="P11" s="9"/>
    </row>
    <row r="12" spans="1:133">
      <c r="A12" s="12"/>
      <c r="B12" s="25">
        <v>316</v>
      </c>
      <c r="C12" s="20" t="s">
        <v>103</v>
      </c>
      <c r="D12" s="46">
        <v>94616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94616</v>
      </c>
      <c r="O12" s="47">
        <f t="shared" si="1"/>
        <v>6.8691738057209237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1446871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1446871</v>
      </c>
      <c r="O13" s="45">
        <f t="shared" si="1"/>
        <v>105.04363293161028</v>
      </c>
      <c r="P13" s="10"/>
    </row>
    <row r="14" spans="1:133">
      <c r="A14" s="12"/>
      <c r="B14" s="25">
        <v>322</v>
      </c>
      <c r="C14" s="20" t="s">
        <v>0</v>
      </c>
      <c r="D14" s="46">
        <v>188862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188862</v>
      </c>
      <c r="O14" s="47">
        <f t="shared" si="1"/>
        <v>13.711485407289095</v>
      </c>
      <c r="P14" s="9"/>
    </row>
    <row r="15" spans="1:133">
      <c r="A15" s="12"/>
      <c r="B15" s="25">
        <v>323.10000000000002</v>
      </c>
      <c r="C15" s="20" t="s">
        <v>18</v>
      </c>
      <c r="D15" s="46">
        <v>1125124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1125124</v>
      </c>
      <c r="O15" s="47">
        <f t="shared" si="1"/>
        <v>81.68462320313634</v>
      </c>
      <c r="P15" s="9"/>
    </row>
    <row r="16" spans="1:133">
      <c r="A16" s="12"/>
      <c r="B16" s="25">
        <v>323.39999999999998</v>
      </c>
      <c r="C16" s="20" t="s">
        <v>19</v>
      </c>
      <c r="D16" s="46">
        <v>132885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132885</v>
      </c>
      <c r="O16" s="47">
        <f t="shared" si="1"/>
        <v>9.6475243211848412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SUM(D18:D25)</f>
        <v>2423230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2423230</v>
      </c>
      <c r="O17" s="45">
        <f t="shared" si="1"/>
        <v>175.9278350515464</v>
      </c>
      <c r="P17" s="10"/>
    </row>
    <row r="18" spans="1:16">
      <c r="A18" s="12"/>
      <c r="B18" s="25">
        <v>334.2</v>
      </c>
      <c r="C18" s="20" t="s">
        <v>22</v>
      </c>
      <c r="D18" s="46">
        <v>32236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32236</v>
      </c>
      <c r="O18" s="47">
        <f t="shared" si="1"/>
        <v>2.3403513866705388</v>
      </c>
      <c r="P18" s="9"/>
    </row>
    <row r="19" spans="1:16">
      <c r="A19" s="12"/>
      <c r="B19" s="25">
        <v>335.12</v>
      </c>
      <c r="C19" s="20" t="s">
        <v>105</v>
      </c>
      <c r="D19" s="46">
        <v>1087756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1087756</v>
      </c>
      <c r="O19" s="47">
        <f t="shared" si="1"/>
        <v>78.971685784811967</v>
      </c>
      <c r="P19" s="9"/>
    </row>
    <row r="20" spans="1:16">
      <c r="A20" s="12"/>
      <c r="B20" s="25">
        <v>335.14</v>
      </c>
      <c r="C20" s="20" t="s">
        <v>106</v>
      </c>
      <c r="D20" s="46">
        <v>3552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3552</v>
      </c>
      <c r="O20" s="47">
        <f t="shared" si="1"/>
        <v>0.25787715986641496</v>
      </c>
      <c r="P20" s="9"/>
    </row>
    <row r="21" spans="1:16">
      <c r="A21" s="12"/>
      <c r="B21" s="25">
        <v>335.15</v>
      </c>
      <c r="C21" s="20" t="s">
        <v>107</v>
      </c>
      <c r="D21" s="46">
        <v>9178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9178</v>
      </c>
      <c r="O21" s="47">
        <f t="shared" si="1"/>
        <v>0.66632786409176714</v>
      </c>
      <c r="P21" s="9"/>
    </row>
    <row r="22" spans="1:16">
      <c r="A22" s="12"/>
      <c r="B22" s="25">
        <v>335.18</v>
      </c>
      <c r="C22" s="20" t="s">
        <v>108</v>
      </c>
      <c r="D22" s="46">
        <v>1164513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1164513</v>
      </c>
      <c r="O22" s="47">
        <f t="shared" si="1"/>
        <v>84.544286336576164</v>
      </c>
      <c r="P22" s="9"/>
    </row>
    <row r="23" spans="1:16">
      <c r="A23" s="12"/>
      <c r="B23" s="25">
        <v>335.23</v>
      </c>
      <c r="C23" s="20" t="s">
        <v>77</v>
      </c>
      <c r="D23" s="46">
        <v>1387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1387</v>
      </c>
      <c r="O23" s="47">
        <f t="shared" si="1"/>
        <v>0.10069696529693625</v>
      </c>
      <c r="P23" s="9"/>
    </row>
    <row r="24" spans="1:16">
      <c r="A24" s="12"/>
      <c r="B24" s="25">
        <v>337.7</v>
      </c>
      <c r="C24" s="20" t="s">
        <v>29</v>
      </c>
      <c r="D24" s="46">
        <v>112608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112608</v>
      </c>
      <c r="O24" s="47">
        <f t="shared" si="1"/>
        <v>8.1754029330622906</v>
      </c>
      <c r="P24" s="9"/>
    </row>
    <row r="25" spans="1:16">
      <c r="A25" s="12"/>
      <c r="B25" s="25">
        <v>339</v>
      </c>
      <c r="C25" s="20" t="s">
        <v>30</v>
      </c>
      <c r="D25" s="46">
        <v>12000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12000</v>
      </c>
      <c r="O25" s="47">
        <f t="shared" si="1"/>
        <v>0.87120662117032088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SUM(D27:D38)</f>
        <v>469824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10450342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2700549</v>
      </c>
      <c r="N26" s="32">
        <f t="shared" si="4"/>
        <v>13620715</v>
      </c>
      <c r="O26" s="45">
        <f t="shared" si="1"/>
        <v>988.87142442282561</v>
      </c>
      <c r="P26" s="10"/>
    </row>
    <row r="27" spans="1:16">
      <c r="A27" s="12"/>
      <c r="B27" s="25">
        <v>341.2</v>
      </c>
      <c r="C27" s="20" t="s">
        <v>109</v>
      </c>
      <c r="D27" s="46">
        <v>130705</v>
      </c>
      <c r="E27" s="46">
        <v>0</v>
      </c>
      <c r="F27" s="46">
        <v>0</v>
      </c>
      <c r="G27" s="46">
        <v>0</v>
      </c>
      <c r="H27" s="46">
        <v>0</v>
      </c>
      <c r="I27" s="46">
        <v>54250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7">SUM(D27:M27)</f>
        <v>184955</v>
      </c>
      <c r="O27" s="47">
        <f t="shared" si="1"/>
        <v>13.427835051546392</v>
      </c>
      <c r="P27" s="9"/>
    </row>
    <row r="28" spans="1:16">
      <c r="A28" s="12"/>
      <c r="B28" s="25">
        <v>341.3</v>
      </c>
      <c r="C28" s="20" t="s">
        <v>110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67361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67361</v>
      </c>
      <c r="O28" s="47">
        <f t="shared" si="1"/>
        <v>4.8904457673878321</v>
      </c>
      <c r="P28" s="9"/>
    </row>
    <row r="29" spans="1:16">
      <c r="A29" s="12"/>
      <c r="B29" s="25">
        <v>341.9</v>
      </c>
      <c r="C29" s="20" t="s">
        <v>111</v>
      </c>
      <c r="D29" s="46">
        <v>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900</v>
      </c>
      <c r="O29" s="47">
        <f t="shared" si="1"/>
        <v>6.5340496587774063E-2</v>
      </c>
      <c r="P29" s="9"/>
    </row>
    <row r="30" spans="1:16">
      <c r="A30" s="12"/>
      <c r="B30" s="25">
        <v>343.3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3748108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3748108</v>
      </c>
      <c r="O30" s="47">
        <f t="shared" si="1"/>
        <v>272.1147088717874</v>
      </c>
      <c r="P30" s="9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2794248</v>
      </c>
      <c r="J31" s="46">
        <v>0</v>
      </c>
      <c r="K31" s="46">
        <v>0</v>
      </c>
      <c r="L31" s="46">
        <v>0</v>
      </c>
      <c r="M31" s="46">
        <v>21825</v>
      </c>
      <c r="N31" s="46">
        <f t="shared" si="7"/>
        <v>2816073</v>
      </c>
      <c r="O31" s="47">
        <f t="shared" si="1"/>
        <v>204.44845360824743</v>
      </c>
      <c r="P31" s="9"/>
    </row>
    <row r="32" spans="1:16">
      <c r="A32" s="12"/>
      <c r="B32" s="25">
        <v>343.5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3786375</v>
      </c>
      <c r="J32" s="46">
        <v>0</v>
      </c>
      <c r="K32" s="46">
        <v>0</v>
      </c>
      <c r="L32" s="46">
        <v>0</v>
      </c>
      <c r="M32" s="46">
        <v>2678724</v>
      </c>
      <c r="N32" s="46">
        <f t="shared" si="7"/>
        <v>6465099</v>
      </c>
      <c r="O32" s="47">
        <f t="shared" si="1"/>
        <v>469.36975461013503</v>
      </c>
      <c r="P32" s="9"/>
    </row>
    <row r="33" spans="1:16">
      <c r="A33" s="12"/>
      <c r="B33" s="25">
        <v>344.9</v>
      </c>
      <c r="C33" s="20" t="s">
        <v>112</v>
      </c>
      <c r="D33" s="46">
        <v>74482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74482</v>
      </c>
      <c r="O33" s="47">
        <f t="shared" si="1"/>
        <v>5.4074342965006537</v>
      </c>
      <c r="P33" s="9"/>
    </row>
    <row r="34" spans="1:16">
      <c r="A34" s="12"/>
      <c r="B34" s="25">
        <v>346.4</v>
      </c>
      <c r="C34" s="20" t="s">
        <v>45</v>
      </c>
      <c r="D34" s="46">
        <v>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</v>
      </c>
      <c r="O34" s="47">
        <f t="shared" si="1"/>
        <v>2.9040220705677363E-4</v>
      </c>
      <c r="P34" s="9"/>
    </row>
    <row r="35" spans="1:16">
      <c r="A35" s="12"/>
      <c r="B35" s="25">
        <v>347.1</v>
      </c>
      <c r="C35" s="20" t="s">
        <v>46</v>
      </c>
      <c r="D35" s="46">
        <v>14809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14809</v>
      </c>
      <c r="O35" s="47">
        <f t="shared" si="1"/>
        <v>1.0751415710759402</v>
      </c>
      <c r="P35" s="9"/>
    </row>
    <row r="36" spans="1:16">
      <c r="A36" s="12"/>
      <c r="B36" s="25">
        <v>347.2</v>
      </c>
      <c r="C36" s="20" t="s">
        <v>47</v>
      </c>
      <c r="D36" s="46">
        <v>25543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25543</v>
      </c>
      <c r="O36" s="47">
        <f t="shared" si="1"/>
        <v>1.8544358937127923</v>
      </c>
      <c r="P36" s="9"/>
    </row>
    <row r="37" spans="1:16">
      <c r="A37" s="12"/>
      <c r="B37" s="25">
        <v>347.4</v>
      </c>
      <c r="C37" s="20" t="s">
        <v>79</v>
      </c>
      <c r="D37" s="46">
        <v>10066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10066</v>
      </c>
      <c r="O37" s="47">
        <f t="shared" ref="O37:O54" si="8">(N37/O$56)</f>
        <v>0.73079715405837087</v>
      </c>
      <c r="P37" s="9"/>
    </row>
    <row r="38" spans="1:16">
      <c r="A38" s="12"/>
      <c r="B38" s="25">
        <v>349</v>
      </c>
      <c r="C38" s="20" t="s">
        <v>1</v>
      </c>
      <c r="D38" s="46">
        <v>213315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213315</v>
      </c>
      <c r="O38" s="47">
        <f t="shared" si="8"/>
        <v>15.486786699578916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SUM(D40:D42)</f>
        <v>58323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4" si="10">SUM(D39:M39)</f>
        <v>58323</v>
      </c>
      <c r="O39" s="45">
        <f t="shared" si="8"/>
        <v>4.2342819805430523</v>
      </c>
      <c r="P39" s="10"/>
    </row>
    <row r="40" spans="1:16">
      <c r="A40" s="13"/>
      <c r="B40" s="39">
        <v>351.1</v>
      </c>
      <c r="C40" s="21" t="s">
        <v>51</v>
      </c>
      <c r="D40" s="46">
        <v>43332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43332</v>
      </c>
      <c r="O40" s="47">
        <f t="shared" si="8"/>
        <v>3.1459271090460286</v>
      </c>
      <c r="P40" s="9"/>
    </row>
    <row r="41" spans="1:16">
      <c r="A41" s="13"/>
      <c r="B41" s="39">
        <v>352</v>
      </c>
      <c r="C41" s="21" t="s">
        <v>53</v>
      </c>
      <c r="D41" s="46">
        <v>14474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14474</v>
      </c>
      <c r="O41" s="47">
        <f t="shared" si="8"/>
        <v>1.0508203862349355</v>
      </c>
      <c r="P41" s="9"/>
    </row>
    <row r="42" spans="1:16">
      <c r="A42" s="13"/>
      <c r="B42" s="39">
        <v>359</v>
      </c>
      <c r="C42" s="21" t="s">
        <v>54</v>
      </c>
      <c r="D42" s="46">
        <v>517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517</v>
      </c>
      <c r="O42" s="47">
        <f t="shared" si="8"/>
        <v>3.753448526208799E-2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SUM(D44:D49)</f>
        <v>530660</v>
      </c>
      <c r="E43" s="32">
        <f t="shared" si="11"/>
        <v>5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977592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14289</v>
      </c>
      <c r="N43" s="32">
        <f t="shared" si="10"/>
        <v>1522546</v>
      </c>
      <c r="O43" s="45">
        <f t="shared" si="8"/>
        <v>110.53767968636562</v>
      </c>
      <c r="P43" s="10"/>
    </row>
    <row r="44" spans="1:16">
      <c r="A44" s="12"/>
      <c r="B44" s="25">
        <v>361.1</v>
      </c>
      <c r="C44" s="20" t="s">
        <v>55</v>
      </c>
      <c r="D44" s="46">
        <v>18109</v>
      </c>
      <c r="E44" s="46">
        <v>5</v>
      </c>
      <c r="F44" s="46">
        <v>0</v>
      </c>
      <c r="G44" s="46">
        <v>0</v>
      </c>
      <c r="H44" s="46">
        <v>0</v>
      </c>
      <c r="I44" s="46">
        <v>536715</v>
      </c>
      <c r="J44" s="46">
        <v>0</v>
      </c>
      <c r="K44" s="46">
        <v>0</v>
      </c>
      <c r="L44" s="46">
        <v>0</v>
      </c>
      <c r="M44" s="46">
        <v>6549</v>
      </c>
      <c r="N44" s="46">
        <f t="shared" si="10"/>
        <v>561378</v>
      </c>
      <c r="O44" s="47">
        <f t="shared" si="8"/>
        <v>40.756352548279366</v>
      </c>
      <c r="P44" s="9"/>
    </row>
    <row r="45" spans="1:16">
      <c r="A45" s="12"/>
      <c r="B45" s="25">
        <v>361.2</v>
      </c>
      <c r="C45" s="20" t="s">
        <v>87</v>
      </c>
      <c r="D45" s="46">
        <v>535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535</v>
      </c>
      <c r="O45" s="47">
        <f t="shared" si="8"/>
        <v>3.8841295193843474E-2</v>
      </c>
      <c r="P45" s="9"/>
    </row>
    <row r="46" spans="1:16">
      <c r="A46" s="12"/>
      <c r="B46" s="25">
        <v>362</v>
      </c>
      <c r="C46" s="20" t="s">
        <v>56</v>
      </c>
      <c r="D46" s="46">
        <v>20766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7740</v>
      </c>
      <c r="N46" s="46">
        <f t="shared" si="10"/>
        <v>28506</v>
      </c>
      <c r="O46" s="47">
        <f t="shared" si="8"/>
        <v>2.0695513285900975</v>
      </c>
      <c r="P46" s="9"/>
    </row>
    <row r="47" spans="1:16">
      <c r="A47" s="12"/>
      <c r="B47" s="25">
        <v>365</v>
      </c>
      <c r="C47" s="20" t="s">
        <v>114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71237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71237</v>
      </c>
      <c r="O47" s="47">
        <f t="shared" si="8"/>
        <v>5.1718455060258455</v>
      </c>
      <c r="P47" s="9"/>
    </row>
    <row r="48" spans="1:16">
      <c r="A48" s="12"/>
      <c r="B48" s="25">
        <v>366</v>
      </c>
      <c r="C48" s="20" t="s">
        <v>59</v>
      </c>
      <c r="D48" s="46">
        <v>363277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363277</v>
      </c>
      <c r="O48" s="47">
        <f t="shared" si="8"/>
        <v>26.37411064324089</v>
      </c>
      <c r="P48" s="9"/>
    </row>
    <row r="49" spans="1:119">
      <c r="A49" s="12"/>
      <c r="B49" s="25">
        <v>369.9</v>
      </c>
      <c r="C49" s="20" t="s">
        <v>60</v>
      </c>
      <c r="D49" s="46">
        <v>127973</v>
      </c>
      <c r="E49" s="46">
        <v>0</v>
      </c>
      <c r="F49" s="46">
        <v>0</v>
      </c>
      <c r="G49" s="46">
        <v>0</v>
      </c>
      <c r="H49" s="46">
        <v>0</v>
      </c>
      <c r="I49" s="46">
        <v>369640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497613</v>
      </c>
      <c r="O49" s="47">
        <f t="shared" si="8"/>
        <v>36.126978365035576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SUM(D51:D53)</f>
        <v>277400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965859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333218</v>
      </c>
      <c r="N50" s="32">
        <f t="shared" si="10"/>
        <v>1576477</v>
      </c>
      <c r="O50" s="45">
        <f t="shared" si="8"/>
        <v>114.45310004356033</v>
      </c>
      <c r="P50" s="9"/>
    </row>
    <row r="51" spans="1:119">
      <c r="A51" s="12"/>
      <c r="B51" s="25">
        <v>381</v>
      </c>
      <c r="C51" s="20" t="s">
        <v>61</v>
      </c>
      <c r="D51" s="46">
        <v>260000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260000</v>
      </c>
      <c r="O51" s="47">
        <f t="shared" si="8"/>
        <v>18.876143458690287</v>
      </c>
      <c r="P51" s="9"/>
    </row>
    <row r="52" spans="1:119">
      <c r="A52" s="12"/>
      <c r="B52" s="25">
        <v>389.7</v>
      </c>
      <c r="C52" s="20" t="s">
        <v>116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333218</v>
      </c>
      <c r="N52" s="46">
        <f t="shared" si="10"/>
        <v>333218</v>
      </c>
      <c r="O52" s="47">
        <f t="shared" si="8"/>
        <v>24.191810657761</v>
      </c>
      <c r="P52" s="9"/>
    </row>
    <row r="53" spans="1:119" ht="15.75" thickBot="1">
      <c r="A53" s="12"/>
      <c r="B53" s="25">
        <v>389.8</v>
      </c>
      <c r="C53" s="20" t="s">
        <v>117</v>
      </c>
      <c r="D53" s="46">
        <v>17400</v>
      </c>
      <c r="E53" s="46">
        <v>0</v>
      </c>
      <c r="F53" s="46">
        <v>0</v>
      </c>
      <c r="G53" s="46">
        <v>0</v>
      </c>
      <c r="H53" s="46">
        <v>0</v>
      </c>
      <c r="I53" s="46">
        <v>965859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983259</v>
      </c>
      <c r="O53" s="47">
        <f t="shared" si="8"/>
        <v>71.38514592710905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3">SUM(D5,D13,D17,D26,D39,D43,D50)</f>
        <v>10319574</v>
      </c>
      <c r="E54" s="15">
        <f t="shared" si="13"/>
        <v>9753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12393793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3048056</v>
      </c>
      <c r="N54" s="15">
        <f t="shared" si="10"/>
        <v>25771176</v>
      </c>
      <c r="O54" s="38">
        <f t="shared" si="8"/>
        <v>1871.0015972121389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124</v>
      </c>
      <c r="M56" s="48"/>
      <c r="N56" s="48"/>
      <c r="O56" s="43">
        <v>13774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2024-05-30T18:19:48Z</cp:lastPrinted>
  <dcterms:created xsi:type="dcterms:W3CDTF">2000-08-31T21:26:31Z</dcterms:created>
  <dcterms:modified xsi:type="dcterms:W3CDTF">2024-05-30T18:19:51Z</dcterms:modified>
</cp:coreProperties>
</file>