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'2008'!$A$1:$O$33</definedName>
    <definedName name="_xlnm.Print_Area" localSheetId="14">'2009'!$A$1:$O$35</definedName>
    <definedName name="_xlnm.Print_Area" localSheetId="13">'2010'!$A$1:$O$33</definedName>
    <definedName name="_xlnm.Print_Area" localSheetId="12">'2011'!$A$1:$O$33</definedName>
    <definedName name="_xlnm.Print_Area" localSheetId="11">'2012'!$A$1:$O$33</definedName>
    <definedName name="_xlnm.Print_Area" localSheetId="10">'2013'!$A$1:$O$33</definedName>
    <definedName name="_xlnm.Print_Area" localSheetId="9">'2014'!$A$1:$O$32</definedName>
    <definedName name="_xlnm.Print_Area" localSheetId="8">'2015'!$A$1:$O$34</definedName>
    <definedName name="_xlnm.Print_Area" localSheetId="7">'2016'!$A$1:$O$32</definedName>
    <definedName name="_xlnm.Print_Area" localSheetId="6">'2017'!$A$1:$O$33</definedName>
    <definedName name="_xlnm.Print_Area" localSheetId="5">'2018'!$A$1:$O$35</definedName>
    <definedName name="_xlnm.Print_Area" localSheetId="4">'2019'!$A$1:$O$33</definedName>
    <definedName name="_xlnm.Print_Area" localSheetId="3">'2020'!$A$1:$O$36</definedName>
    <definedName name="_xlnm.Print_Area" localSheetId="2">'2021'!$A$1:$P$36</definedName>
    <definedName name="_xlnm.Print_Area" localSheetId="1">'2022'!$A$1:$P$36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 l="1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" i="49" l="1"/>
  <c r="P5" i="49" s="1"/>
  <c r="O32" i="49"/>
  <c r="P32" i="49" s="1"/>
  <c r="O28" i="49"/>
  <c r="P28" i="49" s="1"/>
  <c r="O26" i="49"/>
  <c r="P26" i="49" s="1"/>
  <c r="O23" i="49"/>
  <c r="P23" i="49" s="1"/>
  <c r="O21" i="49"/>
  <c r="P21" i="49" s="1"/>
  <c r="O16" i="49"/>
  <c r="P16" i="49" s="1"/>
  <c r="O12" i="49"/>
  <c r="P12" i="49" s="1"/>
  <c r="E32" i="48"/>
  <c r="F32" i="48"/>
  <c r="G32" i="48"/>
  <c r="H32" i="48"/>
  <c r="I32" i="48"/>
  <c r="J32" i="48"/>
  <c r="K32" i="48"/>
  <c r="L32" i="48"/>
  <c r="M32" i="48"/>
  <c r="N32" i="48"/>
  <c r="D32" i="48"/>
  <c r="O14" i="48"/>
  <c r="P14" i="48" s="1"/>
  <c r="O34" i="49" l="1"/>
  <c r="P34" i="49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27" i="48"/>
  <c r="P27" i="48" s="1"/>
  <c r="O25" i="48"/>
  <c r="P25" i="48" s="1"/>
  <c r="O22" i="48"/>
  <c r="P22" i="48" s="1"/>
  <c r="O20" i="48"/>
  <c r="P20" i="48" s="1"/>
  <c r="O15" i="48"/>
  <c r="P15" i="48" s="1"/>
  <c r="O11" i="48"/>
  <c r="P11" i="48" s="1"/>
  <c r="O5" i="48"/>
  <c r="P5" i="48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30" i="47" s="1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O27" i="47" s="1"/>
  <c r="P27" i="47" s="1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O25" i="47" s="1"/>
  <c r="P25" i="47" s="1"/>
  <c r="G25" i="47"/>
  <c r="F25" i="47"/>
  <c r="E25" i="47"/>
  <c r="D25" i="47"/>
  <c r="O24" i="47"/>
  <c r="P24" i="47"/>
  <c r="O23" i="47"/>
  <c r="P23" i="47" s="1"/>
  <c r="N22" i="47"/>
  <c r="M22" i="47"/>
  <c r="L22" i="47"/>
  <c r="K22" i="47"/>
  <c r="K32" i="47" s="1"/>
  <c r="J22" i="47"/>
  <c r="I22" i="47"/>
  <c r="H22" i="47"/>
  <c r="G22" i="47"/>
  <c r="F22" i="47"/>
  <c r="E22" i="47"/>
  <c r="D22" i="47"/>
  <c r="O22" i="47" s="1"/>
  <c r="P22" i="47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/>
  <c r="O17" i="47"/>
  <c r="P17" i="47" s="1"/>
  <c r="O16" i="47"/>
  <c r="P16" i="47"/>
  <c r="N15" i="47"/>
  <c r="M15" i="47"/>
  <c r="L15" i="47"/>
  <c r="K15" i="47"/>
  <c r="J15" i="47"/>
  <c r="I15" i="47"/>
  <c r="H15" i="47"/>
  <c r="G15" i="47"/>
  <c r="O15" i="47" s="1"/>
  <c r="P15" i="47" s="1"/>
  <c r="F15" i="47"/>
  <c r="E15" i="47"/>
  <c r="D15" i="47"/>
  <c r="O14" i="47"/>
  <c r="P14" i="47" s="1"/>
  <c r="O13" i="47"/>
  <c r="P13" i="47"/>
  <c r="O12" i="47"/>
  <c r="P12" i="47"/>
  <c r="N11" i="47"/>
  <c r="M11" i="47"/>
  <c r="L11" i="47"/>
  <c r="K11" i="47"/>
  <c r="J11" i="47"/>
  <c r="I11" i="47"/>
  <c r="H11" i="47"/>
  <c r="G11" i="47"/>
  <c r="F11" i="47"/>
  <c r="E11" i="47"/>
  <c r="O11" i="47" s="1"/>
  <c r="P11" i="47" s="1"/>
  <c r="D11" i="47"/>
  <c r="O10" i="47"/>
  <c r="P10" i="47"/>
  <c r="O9" i="47"/>
  <c r="P9" i="47"/>
  <c r="O8" i="47"/>
  <c r="P8" i="47" s="1"/>
  <c r="O7" i="47"/>
  <c r="P7" i="47"/>
  <c r="O6" i="47"/>
  <c r="P6" i="47"/>
  <c r="N5" i="47"/>
  <c r="N32" i="47" s="1"/>
  <c r="M5" i="47"/>
  <c r="M32" i="47" s="1"/>
  <c r="L5" i="47"/>
  <c r="L32" i="47" s="1"/>
  <c r="K5" i="47"/>
  <c r="J5" i="47"/>
  <c r="J32" i="47" s="1"/>
  <c r="I5" i="47"/>
  <c r="I32" i="47" s="1"/>
  <c r="H5" i="47"/>
  <c r="H32" i="47" s="1"/>
  <c r="G5" i="47"/>
  <c r="G32" i="47" s="1"/>
  <c r="F5" i="47"/>
  <c r="F32" i="47" s="1"/>
  <c r="E5" i="47"/>
  <c r="E32" i="47" s="1"/>
  <c r="D5" i="47"/>
  <c r="N31" i="46"/>
  <c r="O31" i="46"/>
  <c r="M30" i="46"/>
  <c r="L30" i="46"/>
  <c r="K30" i="46"/>
  <c r="J30" i="46"/>
  <c r="I30" i="46"/>
  <c r="I32" i="46" s="1"/>
  <c r="H30" i="46"/>
  <c r="G30" i="46"/>
  <c r="F30" i="46"/>
  <c r="E30" i="46"/>
  <c r="D30" i="46"/>
  <c r="N29" i="46"/>
  <c r="O29" i="46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/>
  <c r="N23" i="46"/>
  <c r="O23" i="46"/>
  <c r="M22" i="46"/>
  <c r="L22" i="46"/>
  <c r="K22" i="46"/>
  <c r="J22" i="46"/>
  <c r="I22" i="46"/>
  <c r="H22" i="46"/>
  <c r="G22" i="46"/>
  <c r="F22" i="46"/>
  <c r="N22" i="46" s="1"/>
  <c r="O22" i="46" s="1"/>
  <c r="E22" i="46"/>
  <c r="D22" i="46"/>
  <c r="N21" i="46"/>
  <c r="O21" i="46"/>
  <c r="M20" i="46"/>
  <c r="M32" i="46" s="1"/>
  <c r="L20" i="46"/>
  <c r="K20" i="46"/>
  <c r="J20" i="46"/>
  <c r="I20" i="46"/>
  <c r="H20" i="46"/>
  <c r="G20" i="46"/>
  <c r="F20" i="46"/>
  <c r="N20" i="46" s="1"/>
  <c r="O20" i="46" s="1"/>
  <c r="E20" i="46"/>
  <c r="D20" i="46"/>
  <c r="N19" i="46"/>
  <c r="O19" i="46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N15" i="46" s="1"/>
  <c r="O15" i="46" s="1"/>
  <c r="F15" i="46"/>
  <c r="E15" i="46"/>
  <c r="D15" i="46"/>
  <c r="N14" i="46"/>
  <c r="O14" i="46" s="1"/>
  <c r="N13" i="46"/>
  <c r="O13" i="46"/>
  <c r="N12" i="46"/>
  <c r="O12" i="46"/>
  <c r="M11" i="46"/>
  <c r="L11" i="46"/>
  <c r="K11" i="46"/>
  <c r="K32" i="46" s="1"/>
  <c r="J11" i="46"/>
  <c r="I11" i="46"/>
  <c r="H11" i="46"/>
  <c r="G11" i="46"/>
  <c r="F11" i="46"/>
  <c r="E11" i="46"/>
  <c r="D11" i="46"/>
  <c r="N11" i="46" s="1"/>
  <c r="O11" i="46" s="1"/>
  <c r="N10" i="46"/>
  <c r="O10" i="46"/>
  <c r="N9" i="46"/>
  <c r="O9" i="46"/>
  <c r="N8" i="46"/>
  <c r="O8" i="46" s="1"/>
  <c r="N7" i="46"/>
  <c r="O7" i="46" s="1"/>
  <c r="N6" i="46"/>
  <c r="O6" i="46" s="1"/>
  <c r="M5" i="46"/>
  <c r="L5" i="46"/>
  <c r="L32" i="46" s="1"/>
  <c r="K5" i="46"/>
  <c r="J5" i="46"/>
  <c r="I5" i="46"/>
  <c r="H5" i="46"/>
  <c r="G5" i="46"/>
  <c r="N5" i="46" s="1"/>
  <c r="O5" i="46" s="1"/>
  <c r="F5" i="46"/>
  <c r="E5" i="46"/>
  <c r="D5" i="46"/>
  <c r="N26" i="45"/>
  <c r="O26" i="45" s="1"/>
  <c r="N25" i="45"/>
  <c r="O25" i="45"/>
  <c r="M24" i="45"/>
  <c r="L24" i="45"/>
  <c r="K24" i="45"/>
  <c r="J24" i="45"/>
  <c r="I24" i="45"/>
  <c r="N24" i="45" s="1"/>
  <c r="O24" i="45" s="1"/>
  <c r="H24" i="45"/>
  <c r="G24" i="45"/>
  <c r="F24" i="45"/>
  <c r="E24" i="45"/>
  <c r="D24" i="45"/>
  <c r="N23" i="45"/>
  <c r="O23" i="45"/>
  <c r="M22" i="45"/>
  <c r="L22" i="45"/>
  <c r="K22" i="45"/>
  <c r="J22" i="45"/>
  <c r="I22" i="45"/>
  <c r="N22" i="45" s="1"/>
  <c r="O22" i="45" s="1"/>
  <c r="H22" i="45"/>
  <c r="G22" i="45"/>
  <c r="F22" i="45"/>
  <c r="E22" i="45"/>
  <c r="D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M18" i="45"/>
  <c r="L18" i="45"/>
  <c r="K18" i="45"/>
  <c r="J18" i="45"/>
  <c r="I18" i="45"/>
  <c r="N18" i="45" s="1"/>
  <c r="O18" i="45" s="1"/>
  <c r="H18" i="45"/>
  <c r="G18" i="45"/>
  <c r="F18" i="45"/>
  <c r="E18" i="45"/>
  <c r="D18" i="45"/>
  <c r="N17" i="45"/>
  <c r="O17" i="45"/>
  <c r="N16" i="45"/>
  <c r="O16" i="45"/>
  <c r="N15" i="45"/>
  <c r="O15" i="45"/>
  <c r="M14" i="45"/>
  <c r="L14" i="45"/>
  <c r="K14" i="45"/>
  <c r="J14" i="45"/>
  <c r="I14" i="45"/>
  <c r="H14" i="45"/>
  <c r="G14" i="45"/>
  <c r="F14" i="45"/>
  <c r="F29" i="45" s="1"/>
  <c r="E14" i="45"/>
  <c r="D14" i="45"/>
  <c r="N13" i="45"/>
  <c r="O13" i="45"/>
  <c r="N12" i="45"/>
  <c r="O12" i="45" s="1"/>
  <c r="N11" i="45"/>
  <c r="O11" i="45" s="1"/>
  <c r="M10" i="45"/>
  <c r="L10" i="45"/>
  <c r="K10" i="45"/>
  <c r="J10" i="45"/>
  <c r="J29" i="45" s="1"/>
  <c r="I10" i="45"/>
  <c r="H10" i="45"/>
  <c r="G10" i="45"/>
  <c r="F10" i="45"/>
  <c r="E10" i="45"/>
  <c r="E29" i="45" s="1"/>
  <c r="D10" i="45"/>
  <c r="N9" i="45"/>
  <c r="O9" i="45" s="1"/>
  <c r="N8" i="45"/>
  <c r="O8" i="45" s="1"/>
  <c r="N7" i="45"/>
  <c r="O7" i="45"/>
  <c r="N6" i="45"/>
  <c r="O6" i="45"/>
  <c r="M5" i="45"/>
  <c r="L5" i="45"/>
  <c r="K5" i="45"/>
  <c r="K29" i="45" s="1"/>
  <c r="J5" i="45"/>
  <c r="I5" i="45"/>
  <c r="H5" i="45"/>
  <c r="G5" i="45"/>
  <c r="F5" i="45"/>
  <c r="E5" i="45"/>
  <c r="D5" i="45"/>
  <c r="D29" i="45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/>
  <c r="M26" i="44"/>
  <c r="L26" i="44"/>
  <c r="K26" i="44"/>
  <c r="J26" i="44"/>
  <c r="I26" i="44"/>
  <c r="H26" i="44"/>
  <c r="G26" i="44"/>
  <c r="F26" i="44"/>
  <c r="N26" i="44" s="1"/>
  <c r="O26" i="44" s="1"/>
  <c r="E26" i="44"/>
  <c r="D26" i="44"/>
  <c r="N25" i="44"/>
  <c r="O25" i="44"/>
  <c r="M24" i="44"/>
  <c r="L24" i="44"/>
  <c r="K24" i="44"/>
  <c r="J24" i="44"/>
  <c r="I24" i="44"/>
  <c r="H24" i="44"/>
  <c r="G24" i="44"/>
  <c r="F24" i="44"/>
  <c r="N24" i="44" s="1"/>
  <c r="O24" i="44" s="1"/>
  <c r="E24" i="44"/>
  <c r="D24" i="44"/>
  <c r="N23" i="44"/>
  <c r="O23" i="44"/>
  <c r="M22" i="44"/>
  <c r="M31" i="44" s="1"/>
  <c r="L22" i="44"/>
  <c r="K22" i="44"/>
  <c r="J22" i="44"/>
  <c r="I22" i="44"/>
  <c r="H22" i="44"/>
  <c r="G22" i="44"/>
  <c r="F22" i="44"/>
  <c r="F31" i="44" s="1"/>
  <c r="E22" i="44"/>
  <c r="D22" i="44"/>
  <c r="N21" i="44"/>
  <c r="O21" i="44"/>
  <c r="N20" i="44"/>
  <c r="O20" i="44" s="1"/>
  <c r="M19" i="44"/>
  <c r="L19" i="44"/>
  <c r="K19" i="44"/>
  <c r="J19" i="44"/>
  <c r="I19" i="44"/>
  <c r="H19" i="44"/>
  <c r="N19" i="44" s="1"/>
  <c r="O19" i="44" s="1"/>
  <c r="G19" i="44"/>
  <c r="F19" i="44"/>
  <c r="E19" i="44"/>
  <c r="D19" i="44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N15" i="44" s="1"/>
  <c r="O15" i="44" s="1"/>
  <c r="F15" i="44"/>
  <c r="E15" i="44"/>
  <c r="D15" i="44"/>
  <c r="N14" i="44"/>
  <c r="O14" i="44" s="1"/>
  <c r="N13" i="44"/>
  <c r="O13" i="44"/>
  <c r="N12" i="44"/>
  <c r="O12" i="44" s="1"/>
  <c r="M11" i="44"/>
  <c r="L11" i="44"/>
  <c r="K11" i="44"/>
  <c r="K31" i="44" s="1"/>
  <c r="J11" i="44"/>
  <c r="I11" i="44"/>
  <c r="H11" i="44"/>
  <c r="G11" i="44"/>
  <c r="F11" i="44"/>
  <c r="E11" i="44"/>
  <c r="D11" i="44"/>
  <c r="D3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31" i="44" s="1"/>
  <c r="F5" i="44"/>
  <c r="E5" i="44"/>
  <c r="D5" i="44"/>
  <c r="N28" i="43"/>
  <c r="O28" i="43" s="1"/>
  <c r="M27" i="43"/>
  <c r="L27" i="43"/>
  <c r="K27" i="43"/>
  <c r="J27" i="43"/>
  <c r="I27" i="43"/>
  <c r="H27" i="43"/>
  <c r="G27" i="43"/>
  <c r="F27" i="43"/>
  <c r="E27" i="43"/>
  <c r="N27" i="43" s="1"/>
  <c r="O27" i="43" s="1"/>
  <c r="D27" i="43"/>
  <c r="N26" i="43"/>
  <c r="O26" i="43" s="1"/>
  <c r="N25" i="43"/>
  <c r="O25" i="43"/>
  <c r="M24" i="43"/>
  <c r="L24" i="43"/>
  <c r="K24" i="43"/>
  <c r="J24" i="43"/>
  <c r="I24" i="43"/>
  <c r="H24" i="43"/>
  <c r="G24" i="43"/>
  <c r="N24" i="43" s="1"/>
  <c r="O24" i="43" s="1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N22" i="43" s="1"/>
  <c r="O22" i="43" s="1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N20" i="43" s="1"/>
  <c r="O20" i="43" s="1"/>
  <c r="F20" i="43"/>
  <c r="E20" i="43"/>
  <c r="D20" i="43"/>
  <c r="N19" i="43"/>
  <c r="O19" i="43" s="1"/>
  <c r="N18" i="43"/>
  <c r="O18" i="43"/>
  <c r="N17" i="43"/>
  <c r="O17" i="43" s="1"/>
  <c r="M16" i="43"/>
  <c r="L16" i="43"/>
  <c r="L29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N12" i="43" s="1"/>
  <c r="O12" i="43" s="1"/>
  <c r="G12" i="43"/>
  <c r="F12" i="43"/>
  <c r="E12" i="43"/>
  <c r="D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M29" i="43" s="1"/>
  <c r="L5" i="43"/>
  <c r="K5" i="43"/>
  <c r="K29" i="43" s="1"/>
  <c r="J5" i="43"/>
  <c r="J29" i="43" s="1"/>
  <c r="I5" i="43"/>
  <c r="I29" i="43" s="1"/>
  <c r="H5" i="43"/>
  <c r="G5" i="43"/>
  <c r="G29" i="43" s="1"/>
  <c r="F5" i="43"/>
  <c r="N5" i="43" s="1"/>
  <c r="O5" i="43" s="1"/>
  <c r="E5" i="43"/>
  <c r="E29" i="43" s="1"/>
  <c r="D5" i="43"/>
  <c r="D29" i="43" s="1"/>
  <c r="G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/>
  <c r="M21" i="42"/>
  <c r="L21" i="42"/>
  <c r="K21" i="42"/>
  <c r="J21" i="42"/>
  <c r="I21" i="42"/>
  <c r="H21" i="42"/>
  <c r="G21" i="42"/>
  <c r="F21" i="42"/>
  <c r="N21" i="42" s="1"/>
  <c r="O21" i="42" s="1"/>
  <c r="E21" i="42"/>
  <c r="D21" i="42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F28" i="42" s="1"/>
  <c r="E17" i="42"/>
  <c r="N17" i="42" s="1"/>
  <c r="O17" i="42" s="1"/>
  <c r="D17" i="42"/>
  <c r="N16" i="42"/>
  <c r="O16" i="42" s="1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D28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/>
  <c r="M5" i="42"/>
  <c r="M28" i="42" s="1"/>
  <c r="L5" i="42"/>
  <c r="L28" i="42" s="1"/>
  <c r="K5" i="42"/>
  <c r="K28" i="42" s="1"/>
  <c r="J5" i="42"/>
  <c r="J28" i="42" s="1"/>
  <c r="I5" i="42"/>
  <c r="I28" i="42" s="1"/>
  <c r="H5" i="42"/>
  <c r="H28" i="42" s="1"/>
  <c r="G5" i="42"/>
  <c r="F5" i="42"/>
  <c r="E5" i="42"/>
  <c r="E28" i="42" s="1"/>
  <c r="D5" i="42"/>
  <c r="F30" i="41"/>
  <c r="K30" i="41"/>
  <c r="N29" i="41"/>
  <c r="O29" i="41" s="1"/>
  <c r="M28" i="41"/>
  <c r="L28" i="41"/>
  <c r="K28" i="41"/>
  <c r="J28" i="41"/>
  <c r="I28" i="41"/>
  <c r="H28" i="41"/>
  <c r="G28" i="41"/>
  <c r="N28" i="41" s="1"/>
  <c r="O28" i="41" s="1"/>
  <c r="F28" i="41"/>
  <c r="E28" i="41"/>
  <c r="D28" i="41"/>
  <c r="N27" i="41"/>
  <c r="O27" i="41" s="1"/>
  <c r="N26" i="41"/>
  <c r="O26" i="41"/>
  <c r="M25" i="41"/>
  <c r="L25" i="41"/>
  <c r="K25" i="41"/>
  <c r="J25" i="41"/>
  <c r="I25" i="41"/>
  <c r="N25" i="41" s="1"/>
  <c r="O25" i="41" s="1"/>
  <c r="H25" i="41"/>
  <c r="G25" i="41"/>
  <c r="F25" i="41"/>
  <c r="E25" i="41"/>
  <c r="D25" i="41"/>
  <c r="N24" i="41"/>
  <c r="O24" i="4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/>
  <c r="M21" i="41"/>
  <c r="L21" i="41"/>
  <c r="K21" i="41"/>
  <c r="J21" i="41"/>
  <c r="I21" i="41"/>
  <c r="N21" i="41" s="1"/>
  <c r="O21" i="41" s="1"/>
  <c r="H21" i="41"/>
  <c r="G21" i="41"/>
  <c r="F21" i="41"/>
  <c r="E21" i="41"/>
  <c r="D21" i="41"/>
  <c r="N20" i="41"/>
  <c r="O20" i="41"/>
  <c r="N19" i="41"/>
  <c r="O19" i="41" s="1"/>
  <c r="N18" i="41"/>
  <c r="O18" i="41"/>
  <c r="N17" i="41"/>
  <c r="O17" i="41" s="1"/>
  <c r="M16" i="41"/>
  <c r="L16" i="41"/>
  <c r="K16" i="41"/>
  <c r="J16" i="41"/>
  <c r="I16" i="41"/>
  <c r="H16" i="41"/>
  <c r="N16" i="41" s="1"/>
  <c r="O16" i="41" s="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/>
  <c r="N7" i="41"/>
  <c r="O7" i="41" s="1"/>
  <c r="N6" i="41"/>
  <c r="O6" i="41" s="1"/>
  <c r="M5" i="41"/>
  <c r="M30" i="41" s="1"/>
  <c r="L5" i="41"/>
  <c r="L30" i="41" s="1"/>
  <c r="K5" i="41"/>
  <c r="J5" i="41"/>
  <c r="J30" i="41" s="1"/>
  <c r="I5" i="41"/>
  <c r="I30" i="41" s="1"/>
  <c r="H5" i="41"/>
  <c r="H30" i="41" s="1"/>
  <c r="G5" i="41"/>
  <c r="G30" i="41" s="1"/>
  <c r="F5" i="41"/>
  <c r="E5" i="41"/>
  <c r="E30" i="41" s="1"/>
  <c r="D5" i="41"/>
  <c r="D30" i="41" s="1"/>
  <c r="N28" i="40"/>
  <c r="O28" i="40" s="1"/>
  <c r="N27" i="40"/>
  <c r="O27" i="40" s="1"/>
  <c r="M26" i="40"/>
  <c r="L26" i="40"/>
  <c r="K26" i="40"/>
  <c r="J26" i="40"/>
  <c r="I26" i="40"/>
  <c r="H26" i="40"/>
  <c r="N26" i="40" s="1"/>
  <c r="O26" i="40" s="1"/>
  <c r="G26" i="40"/>
  <c r="F26" i="40"/>
  <c r="E26" i="40"/>
  <c r="D26" i="40"/>
  <c r="N25" i="40"/>
  <c r="O25" i="40"/>
  <c r="N24" i="40"/>
  <c r="O24" i="40" s="1"/>
  <c r="M23" i="40"/>
  <c r="L23" i="40"/>
  <c r="K23" i="40"/>
  <c r="K29" i="40" s="1"/>
  <c r="J23" i="40"/>
  <c r="I23" i="40"/>
  <c r="H23" i="40"/>
  <c r="G23" i="40"/>
  <c r="F23" i="40"/>
  <c r="E23" i="40"/>
  <c r="D23" i="40"/>
  <c r="N23" i="40" s="1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/>
  <c r="M19" i="40"/>
  <c r="L19" i="40"/>
  <c r="K19" i="40"/>
  <c r="J19" i="40"/>
  <c r="I19" i="40"/>
  <c r="H19" i="40"/>
  <c r="G19" i="40"/>
  <c r="N19" i="40" s="1"/>
  <c r="O19" i="40" s="1"/>
  <c r="F19" i="40"/>
  <c r="E19" i="40"/>
  <c r="D19" i="40"/>
  <c r="N18" i="40"/>
  <c r="O18" i="40" s="1"/>
  <c r="N17" i="40"/>
  <c r="O17" i="40" s="1"/>
  <c r="N16" i="40"/>
  <c r="O16" i="40" s="1"/>
  <c r="M15" i="40"/>
  <c r="M29" i="40" s="1"/>
  <c r="L15" i="40"/>
  <c r="K15" i="40"/>
  <c r="J15" i="40"/>
  <c r="I15" i="40"/>
  <c r="H15" i="40"/>
  <c r="N15" i="40" s="1"/>
  <c r="O15" i="40" s="1"/>
  <c r="G15" i="40"/>
  <c r="F15" i="40"/>
  <c r="E15" i="40"/>
  <c r="D15" i="40"/>
  <c r="N14" i="40"/>
  <c r="O14" i="40" s="1"/>
  <c r="N13" i="40"/>
  <c r="O13" i="40" s="1"/>
  <c r="N12" i="40"/>
  <c r="O12" i="40"/>
  <c r="M11" i="40"/>
  <c r="L11" i="40"/>
  <c r="K11" i="40"/>
  <c r="J11" i="40"/>
  <c r="I11" i="40"/>
  <c r="H11" i="40"/>
  <c r="G11" i="40"/>
  <c r="N11" i="40" s="1"/>
  <c r="O11" i="40" s="1"/>
  <c r="F11" i="40"/>
  <c r="E11" i="40"/>
  <c r="D11" i="40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L29" i="40" s="1"/>
  <c r="K5" i="40"/>
  <c r="J5" i="40"/>
  <c r="J29" i="40" s="1"/>
  <c r="I5" i="40"/>
  <c r="I29" i="40" s="1"/>
  <c r="H5" i="40"/>
  <c r="H29" i="40" s="1"/>
  <c r="G5" i="40"/>
  <c r="G29" i="40" s="1"/>
  <c r="F5" i="40"/>
  <c r="F29" i="40" s="1"/>
  <c r="E5" i="40"/>
  <c r="E29" i="40" s="1"/>
  <c r="D5" i="40"/>
  <c r="N27" i="39"/>
  <c r="O27" i="39" s="1"/>
  <c r="M26" i="39"/>
  <c r="L26" i="39"/>
  <c r="K26" i="39"/>
  <c r="J26" i="39"/>
  <c r="I26" i="39"/>
  <c r="I28" i="39" s="1"/>
  <c r="H26" i="39"/>
  <c r="G26" i="39"/>
  <c r="F26" i="39"/>
  <c r="E26" i="39"/>
  <c r="N26" i="39" s="1"/>
  <c r="O26" i="39" s="1"/>
  <c r="D26" i="39"/>
  <c r="N25" i="39"/>
  <c r="O25" i="39" s="1"/>
  <c r="N24" i="39"/>
  <c r="O24" i="39" s="1"/>
  <c r="M23" i="39"/>
  <c r="M28" i="39" s="1"/>
  <c r="L23" i="39"/>
  <c r="K23" i="39"/>
  <c r="J23" i="39"/>
  <c r="I23" i="39"/>
  <c r="H23" i="39"/>
  <c r="G23" i="39"/>
  <c r="F23" i="39"/>
  <c r="E23" i="39"/>
  <c r="E28" i="39" s="1"/>
  <c r="D23" i="39"/>
  <c r="N22" i="39"/>
  <c r="O22" i="39"/>
  <c r="M21" i="39"/>
  <c r="L21" i="39"/>
  <c r="K21" i="39"/>
  <c r="J21" i="39"/>
  <c r="I21" i="39"/>
  <c r="H21" i="39"/>
  <c r="G21" i="39"/>
  <c r="N21" i="39" s="1"/>
  <c r="O21" i="39" s="1"/>
  <c r="F21" i="39"/>
  <c r="E21" i="39"/>
  <c r="D21" i="39"/>
  <c r="N20" i="39"/>
  <c r="O20" i="39" s="1"/>
  <c r="N19" i="39"/>
  <c r="O19" i="39" s="1"/>
  <c r="N18" i="39"/>
  <c r="O18" i="39" s="1"/>
  <c r="N17" i="39"/>
  <c r="O17" i="39"/>
  <c r="M16" i="39"/>
  <c r="L16" i="39"/>
  <c r="K16" i="39"/>
  <c r="J16" i="39"/>
  <c r="N16" i="39" s="1"/>
  <c r="O16" i="39" s="1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N11" i="39" s="1"/>
  <c r="O11" i="39" s="1"/>
  <c r="F11" i="39"/>
  <c r="E11" i="39"/>
  <c r="D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L28" i="39" s="1"/>
  <c r="K5" i="39"/>
  <c r="N5" i="39" s="1"/>
  <c r="O5" i="39" s="1"/>
  <c r="J5" i="39"/>
  <c r="I5" i="39"/>
  <c r="H5" i="39"/>
  <c r="H28" i="39"/>
  <c r="G5" i="39"/>
  <c r="G28" i="39" s="1"/>
  <c r="F5" i="39"/>
  <c r="E5" i="39"/>
  <c r="D5" i="39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M20" i="38"/>
  <c r="L20" i="38"/>
  <c r="K20" i="38"/>
  <c r="K29" i="38" s="1"/>
  <c r="J20" i="38"/>
  <c r="I20" i="38"/>
  <c r="H20" i="38"/>
  <c r="G20" i="38"/>
  <c r="F20" i="38"/>
  <c r="N20" i="38" s="1"/>
  <c r="O20" i="38" s="1"/>
  <c r="E20" i="38"/>
  <c r="D20" i="38"/>
  <c r="N19" i="38"/>
  <c r="O19" i="38"/>
  <c r="N18" i="38"/>
  <c r="O18" i="38" s="1"/>
  <c r="N17" i="38"/>
  <c r="O17" i="38" s="1"/>
  <c r="N16" i="38"/>
  <c r="O16" i="38" s="1"/>
  <c r="M15" i="38"/>
  <c r="L15" i="38"/>
  <c r="N15" i="38" s="1"/>
  <c r="O15" i="38" s="1"/>
  <c r="K15" i="38"/>
  <c r="J15" i="38"/>
  <c r="I15" i="38"/>
  <c r="H15" i="38"/>
  <c r="G15" i="38"/>
  <c r="F15" i="38"/>
  <c r="E15" i="38"/>
  <c r="D15" i="38"/>
  <c r="N14" i="38"/>
  <c r="O14" i="38" s="1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N11" i="38" s="1"/>
  <c r="O11" i="38" s="1"/>
  <c r="D11" i="38"/>
  <c r="N10" i="38"/>
  <c r="O10" i="38" s="1"/>
  <c r="N9" i="38"/>
  <c r="O9" i="38" s="1"/>
  <c r="N8" i="38"/>
  <c r="O8" i="38"/>
  <c r="N7" i="38"/>
  <c r="O7" i="38"/>
  <c r="N6" i="38"/>
  <c r="O6" i="38"/>
  <c r="M5" i="38"/>
  <c r="M29" i="38" s="1"/>
  <c r="L5" i="38"/>
  <c r="K5" i="38"/>
  <c r="J5" i="38"/>
  <c r="I5" i="38"/>
  <c r="I29" i="38" s="1"/>
  <c r="H5" i="38"/>
  <c r="H29" i="38" s="1"/>
  <c r="G5" i="38"/>
  <c r="F5" i="38"/>
  <c r="E5" i="38"/>
  <c r="D5" i="38"/>
  <c r="D29" i="38" s="1"/>
  <c r="N28" i="37"/>
  <c r="O28" i="37" s="1"/>
  <c r="N27" i="37"/>
  <c r="O27" i="37" s="1"/>
  <c r="M26" i="37"/>
  <c r="L26" i="37"/>
  <c r="K26" i="37"/>
  <c r="J26" i="37"/>
  <c r="I26" i="37"/>
  <c r="H26" i="37"/>
  <c r="G26" i="37"/>
  <c r="N26" i="37" s="1"/>
  <c r="O26" i="37" s="1"/>
  <c r="F26" i="37"/>
  <c r="E26" i="37"/>
  <c r="D26" i="37"/>
  <c r="N25" i="37"/>
  <c r="O25" i="37" s="1"/>
  <c r="N24" i="37"/>
  <c r="O24" i="37"/>
  <c r="M23" i="37"/>
  <c r="L23" i="37"/>
  <c r="K23" i="37"/>
  <c r="J23" i="37"/>
  <c r="I23" i="37"/>
  <c r="I29" i="37" s="1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 s="1"/>
  <c r="N16" i="37"/>
  <c r="O16" i="37" s="1"/>
  <c r="M15" i="37"/>
  <c r="L15" i="37"/>
  <c r="L29" i="37" s="1"/>
  <c r="K15" i="37"/>
  <c r="J15" i="37"/>
  <c r="I15" i="37"/>
  <c r="H15" i="37"/>
  <c r="G15" i="37"/>
  <c r="N15" i="37" s="1"/>
  <c r="O15" i="37" s="1"/>
  <c r="F15" i="37"/>
  <c r="E15" i="37"/>
  <c r="D15" i="37"/>
  <c r="N14" i="37"/>
  <c r="O14" i="37"/>
  <c r="N13" i="37"/>
  <c r="O13" i="37" s="1"/>
  <c r="N12" i="37"/>
  <c r="O12" i="37"/>
  <c r="M11" i="37"/>
  <c r="L11" i="37"/>
  <c r="K11" i="37"/>
  <c r="J11" i="37"/>
  <c r="I11" i="37"/>
  <c r="H11" i="37"/>
  <c r="G11" i="37"/>
  <c r="N11" i="37" s="1"/>
  <c r="O11" i="37" s="1"/>
  <c r="F11" i="37"/>
  <c r="E11" i="37"/>
  <c r="D11" i="37"/>
  <c r="N10" i="37"/>
  <c r="O10" i="37"/>
  <c r="N9" i="37"/>
  <c r="O9" i="37" s="1"/>
  <c r="N8" i="37"/>
  <c r="O8" i="37"/>
  <c r="N7" i="37"/>
  <c r="O7" i="37" s="1"/>
  <c r="N6" i="37"/>
  <c r="O6" i="37" s="1"/>
  <c r="M5" i="37"/>
  <c r="M29" i="37" s="1"/>
  <c r="L5" i="37"/>
  <c r="K5" i="37"/>
  <c r="K29" i="37" s="1"/>
  <c r="J5" i="37"/>
  <c r="J29" i="37" s="1"/>
  <c r="I5" i="37"/>
  <c r="H5" i="37"/>
  <c r="H29" i="37" s="1"/>
  <c r="G5" i="37"/>
  <c r="N5" i="37" s="1"/>
  <c r="O5" i="37" s="1"/>
  <c r="F5" i="37"/>
  <c r="F29" i="37" s="1"/>
  <c r="E5" i="37"/>
  <c r="E29" i="37"/>
  <c r="D5" i="37"/>
  <c r="N28" i="36"/>
  <c r="O28" i="36" s="1"/>
  <c r="M27" i="36"/>
  <c r="L27" i="36"/>
  <c r="K27" i="36"/>
  <c r="J27" i="36"/>
  <c r="I27" i="36"/>
  <c r="H27" i="36"/>
  <c r="G27" i="36"/>
  <c r="F27" i="36"/>
  <c r="N27" i="36"/>
  <c r="O27" i="36" s="1"/>
  <c r="E27" i="36"/>
  <c r="D27" i="36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M22" i="36"/>
  <c r="L22" i="36"/>
  <c r="K22" i="36"/>
  <c r="N22" i="36" s="1"/>
  <c r="O22" i="36" s="1"/>
  <c r="J22" i="36"/>
  <c r="I22" i="36"/>
  <c r="H22" i="36"/>
  <c r="G22" i="36"/>
  <c r="F22" i="36"/>
  <c r="E22" i="36"/>
  <c r="E29" i="36"/>
  <c r="D22" i="36"/>
  <c r="N21" i="36"/>
  <c r="O21" i="36" s="1"/>
  <c r="M20" i="36"/>
  <c r="L20" i="36"/>
  <c r="L29" i="36" s="1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N18" i="36"/>
  <c r="O18" i="36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/>
  <c r="N12" i="36"/>
  <c r="O12" i="36" s="1"/>
  <c r="M11" i="36"/>
  <c r="L11" i="36"/>
  <c r="K11" i="36"/>
  <c r="J11" i="36"/>
  <c r="I11" i="36"/>
  <c r="N11" i="36" s="1"/>
  <c r="O11" i="36" s="1"/>
  <c r="H11" i="36"/>
  <c r="G11" i="36"/>
  <c r="F11" i="36"/>
  <c r="E11" i="36"/>
  <c r="D11" i="36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K29" i="36" s="1"/>
  <c r="J5" i="36"/>
  <c r="J29" i="36" s="1"/>
  <c r="I5" i="36"/>
  <c r="I29" i="36" s="1"/>
  <c r="H5" i="36"/>
  <c r="H29" i="36"/>
  <c r="G5" i="36"/>
  <c r="F5" i="36"/>
  <c r="N5" i="36" s="1"/>
  <c r="O5" i="36" s="1"/>
  <c r="F29" i="36"/>
  <c r="E5" i="36"/>
  <c r="D5" i="36"/>
  <c r="N28" i="35"/>
  <c r="O28" i="35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H29" i="35" s="1"/>
  <c r="G21" i="35"/>
  <c r="F21" i="35"/>
  <c r="E21" i="35"/>
  <c r="D21" i="35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 s="1"/>
  <c r="N17" i="35"/>
  <c r="O17" i="35"/>
  <c r="N16" i="35"/>
  <c r="O16" i="35"/>
  <c r="M15" i="35"/>
  <c r="L15" i="35"/>
  <c r="K15" i="35"/>
  <c r="N15" i="35" s="1"/>
  <c r="O15" i="35" s="1"/>
  <c r="J15" i="35"/>
  <c r="I15" i="35"/>
  <c r="H15" i="35"/>
  <c r="G15" i="35"/>
  <c r="F15" i="35"/>
  <c r="E15" i="35"/>
  <c r="D15" i="35"/>
  <c r="N14" i="35"/>
  <c r="O14" i="35"/>
  <c r="N13" i="35"/>
  <c r="O13" i="35"/>
  <c r="N12" i="35"/>
  <c r="O12" i="35" s="1"/>
  <c r="M11" i="35"/>
  <c r="L11" i="35"/>
  <c r="L29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M29" i="35"/>
  <c r="L5" i="35"/>
  <c r="K5" i="35"/>
  <c r="K29" i="35" s="1"/>
  <c r="J5" i="35"/>
  <c r="J29" i="35" s="1"/>
  <c r="I5" i="35"/>
  <c r="I29" i="35"/>
  <c r="H5" i="35"/>
  <c r="G5" i="35"/>
  <c r="F5" i="35"/>
  <c r="F29" i="35"/>
  <c r="E5" i="35"/>
  <c r="E29" i="35" s="1"/>
  <c r="D5" i="35"/>
  <c r="N5" i="35" s="1"/>
  <c r="O5" i="35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/>
  <c r="N25" i="34"/>
  <c r="O25" i="34"/>
  <c r="M24" i="34"/>
  <c r="L24" i="34"/>
  <c r="K24" i="34"/>
  <c r="J24" i="34"/>
  <c r="I24" i="34"/>
  <c r="H24" i="34"/>
  <c r="G24" i="34"/>
  <c r="F24" i="34"/>
  <c r="N24" i="34" s="1"/>
  <c r="O24" i="34" s="1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N22" i="34" s="1"/>
  <c r="O22" i="34" s="1"/>
  <c r="E22" i="34"/>
  <c r="D22" i="34"/>
  <c r="N21" i="34"/>
  <c r="O21" i="34" s="1"/>
  <c r="M20" i="34"/>
  <c r="L20" i="34"/>
  <c r="K20" i="34"/>
  <c r="J20" i="34"/>
  <c r="J29" i="34" s="1"/>
  <c r="I20" i="34"/>
  <c r="H20" i="34"/>
  <c r="G20" i="34"/>
  <c r="F20" i="34"/>
  <c r="E20" i="34"/>
  <c r="E29" i="34" s="1"/>
  <c r="D20" i="34"/>
  <c r="N20" i="34" s="1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/>
  <c r="N16" i="34"/>
  <c r="O16" i="34"/>
  <c r="N15" i="34"/>
  <c r="O15" i="34" s="1"/>
  <c r="M14" i="34"/>
  <c r="M29" i="34" s="1"/>
  <c r="L14" i="34"/>
  <c r="K14" i="34"/>
  <c r="J14" i="34"/>
  <c r="I14" i="34"/>
  <c r="H14" i="34"/>
  <c r="G14" i="34"/>
  <c r="F14" i="34"/>
  <c r="F29" i="34" s="1"/>
  <c r="E14" i="34"/>
  <c r="D14" i="34"/>
  <c r="N14" i="34" s="1"/>
  <c r="O14" i="34" s="1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 s="1"/>
  <c r="N8" i="34"/>
  <c r="O8" i="34" s="1"/>
  <c r="N7" i="34"/>
  <c r="O7" i="34"/>
  <c r="N6" i="34"/>
  <c r="O6" i="34" s="1"/>
  <c r="M5" i="34"/>
  <c r="L5" i="34"/>
  <c r="L29" i="34" s="1"/>
  <c r="K5" i="34"/>
  <c r="K29" i="34"/>
  <c r="J5" i="34"/>
  <c r="I5" i="34"/>
  <c r="I29" i="34" s="1"/>
  <c r="H5" i="34"/>
  <c r="H29" i="34"/>
  <c r="G5" i="34"/>
  <c r="G29" i="34" s="1"/>
  <c r="F5" i="34"/>
  <c r="E5" i="34"/>
  <c r="D5" i="34"/>
  <c r="E28" i="33"/>
  <c r="F28" i="33"/>
  <c r="N28" i="33" s="1"/>
  <c r="O28" i="33" s="1"/>
  <c r="G28" i="33"/>
  <c r="H28" i="33"/>
  <c r="I28" i="33"/>
  <c r="J28" i="33"/>
  <c r="K28" i="33"/>
  <c r="L28" i="33"/>
  <c r="M28" i="33"/>
  <c r="D28" i="33"/>
  <c r="E25" i="33"/>
  <c r="F25" i="33"/>
  <c r="G25" i="33"/>
  <c r="H25" i="33"/>
  <c r="I25" i="33"/>
  <c r="J25" i="33"/>
  <c r="K25" i="33"/>
  <c r="L25" i="33"/>
  <c r="N25" i="33" s="1"/>
  <c r="O25" i="33" s="1"/>
  <c r="M25" i="33"/>
  <c r="E23" i="33"/>
  <c r="F23" i="33"/>
  <c r="G23" i="33"/>
  <c r="H23" i="33"/>
  <c r="I23" i="33"/>
  <c r="I31" i="33" s="1"/>
  <c r="J23" i="33"/>
  <c r="K23" i="33"/>
  <c r="L23" i="33"/>
  <c r="M23" i="33"/>
  <c r="E21" i="33"/>
  <c r="N21" i="33" s="1"/>
  <c r="O21" i="33" s="1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5" i="33"/>
  <c r="F15" i="33"/>
  <c r="G15" i="33"/>
  <c r="H15" i="33"/>
  <c r="I15" i="33"/>
  <c r="J15" i="33"/>
  <c r="K15" i="33"/>
  <c r="L15" i="33"/>
  <c r="M15" i="33"/>
  <c r="E11" i="33"/>
  <c r="N11" i="33" s="1"/>
  <c r="O11" i="33" s="1"/>
  <c r="F11" i="33"/>
  <c r="G11" i="33"/>
  <c r="H11" i="33"/>
  <c r="I11" i="33"/>
  <c r="J11" i="33"/>
  <c r="K11" i="33"/>
  <c r="L11" i="33"/>
  <c r="M11" i="33"/>
  <c r="E5" i="33"/>
  <c r="F5" i="33"/>
  <c r="F31" i="33" s="1"/>
  <c r="G5" i="33"/>
  <c r="G31" i="33" s="1"/>
  <c r="H5" i="33"/>
  <c r="H31" i="33"/>
  <c r="I5" i="33"/>
  <c r="J5" i="33"/>
  <c r="J31" i="33" s="1"/>
  <c r="K5" i="33"/>
  <c r="K31" i="33" s="1"/>
  <c r="L5" i="33"/>
  <c r="M5" i="33"/>
  <c r="M31" i="33" s="1"/>
  <c r="D25" i="33"/>
  <c r="D23" i="33"/>
  <c r="N23" i="33" s="1"/>
  <c r="O23" i="33" s="1"/>
  <c r="D19" i="33"/>
  <c r="N19" i="33" s="1"/>
  <c r="O19" i="33" s="1"/>
  <c r="D15" i="33"/>
  <c r="N15" i="33" s="1"/>
  <c r="O15" i="33" s="1"/>
  <c r="D11" i="33"/>
  <c r="D5" i="33"/>
  <c r="N30" i="33"/>
  <c r="O30" i="33" s="1"/>
  <c r="N29" i="33"/>
  <c r="O29" i="33"/>
  <c r="N24" i="33"/>
  <c r="O24" i="33"/>
  <c r="N26" i="33"/>
  <c r="O26" i="33"/>
  <c r="N27" i="33"/>
  <c r="O27" i="33" s="1"/>
  <c r="D21" i="33"/>
  <c r="N22" i="33"/>
  <c r="O22" i="33"/>
  <c r="N20" i="33"/>
  <c r="O20" i="33" s="1"/>
  <c r="N13" i="33"/>
  <c r="O13" i="33" s="1"/>
  <c r="N14" i="33"/>
  <c r="O14" i="33" s="1"/>
  <c r="N6" i="33"/>
  <c r="O6" i="33"/>
  <c r="N7" i="33"/>
  <c r="O7" i="33" s="1"/>
  <c r="N8" i="33"/>
  <c r="O8" i="33"/>
  <c r="N9" i="33"/>
  <c r="O9" i="33" s="1"/>
  <c r="N10" i="33"/>
  <c r="O10" i="33" s="1"/>
  <c r="N16" i="33"/>
  <c r="O16" i="33" s="1"/>
  <c r="N17" i="33"/>
  <c r="O17" i="33"/>
  <c r="N18" i="33"/>
  <c r="O18" i="33" s="1"/>
  <c r="N12" i="33"/>
  <c r="O12" i="33"/>
  <c r="N23" i="35"/>
  <c r="O23" i="35" s="1"/>
  <c r="M29" i="36"/>
  <c r="F28" i="39"/>
  <c r="D29" i="34"/>
  <c r="N29" i="34" s="1"/>
  <c r="O29" i="34" s="1"/>
  <c r="G29" i="38"/>
  <c r="J29" i="38"/>
  <c r="D28" i="39"/>
  <c r="N5" i="34"/>
  <c r="O5" i="34" s="1"/>
  <c r="G29" i="35"/>
  <c r="G29" i="36"/>
  <c r="N11" i="41"/>
  <c r="O11" i="41" s="1"/>
  <c r="N5" i="42"/>
  <c r="O5" i="42" s="1"/>
  <c r="N16" i="43"/>
  <c r="O16" i="43" s="1"/>
  <c r="N29" i="44"/>
  <c r="O29" i="44" s="1"/>
  <c r="I31" i="44"/>
  <c r="J31" i="44"/>
  <c r="L31" i="44"/>
  <c r="E31" i="44"/>
  <c r="H31" i="44"/>
  <c r="N20" i="45"/>
  <c r="O20" i="45" s="1"/>
  <c r="N5" i="45"/>
  <c r="O5" i="45" s="1"/>
  <c r="L27" i="45"/>
  <c r="L29" i="45"/>
  <c r="I27" i="45"/>
  <c r="M27" i="45"/>
  <c r="M29" i="45"/>
  <c r="E27" i="45"/>
  <c r="K27" i="45"/>
  <c r="G27" i="45"/>
  <c r="G29" i="45" s="1"/>
  <c r="F27" i="45"/>
  <c r="D27" i="45"/>
  <c r="N27" i="45" s="1"/>
  <c r="O27" i="45" s="1"/>
  <c r="N28" i="45"/>
  <c r="O28" i="45"/>
  <c r="H27" i="45"/>
  <c r="J27" i="45"/>
  <c r="H29" i="45"/>
  <c r="N27" i="46"/>
  <c r="O27" i="46" s="1"/>
  <c r="E32" i="46"/>
  <c r="G32" i="46"/>
  <c r="J32" i="46"/>
  <c r="F32" i="46"/>
  <c r="H32" i="46"/>
  <c r="O20" i="47"/>
  <c r="P20" i="47" s="1"/>
  <c r="O32" i="48" l="1"/>
  <c r="N30" i="41"/>
  <c r="O30" i="41" s="1"/>
  <c r="N31" i="44"/>
  <c r="O31" i="44" s="1"/>
  <c r="N28" i="42"/>
  <c r="O28" i="42" s="1"/>
  <c r="D32" i="46"/>
  <c r="N32" i="46" s="1"/>
  <c r="O32" i="46" s="1"/>
  <c r="L29" i="38"/>
  <c r="D29" i="40"/>
  <c r="N29" i="40" s="1"/>
  <c r="O29" i="40" s="1"/>
  <c r="D29" i="35"/>
  <c r="N29" i="35" s="1"/>
  <c r="O29" i="35" s="1"/>
  <c r="E29" i="38"/>
  <c r="N29" i="38" s="1"/>
  <c r="O29" i="38" s="1"/>
  <c r="F29" i="38"/>
  <c r="K28" i="39"/>
  <c r="D32" i="47"/>
  <c r="O32" i="47" s="1"/>
  <c r="P32" i="47" s="1"/>
  <c r="O5" i="47"/>
  <c r="P5" i="47" s="1"/>
  <c r="N10" i="45"/>
  <c r="O10" i="45" s="1"/>
  <c r="N12" i="42"/>
  <c r="O12" i="42" s="1"/>
  <c r="N5" i="41"/>
  <c r="O5" i="41" s="1"/>
  <c r="J28" i="39"/>
  <c r="N28" i="39" s="1"/>
  <c r="O28" i="39" s="1"/>
  <c r="D29" i="37"/>
  <c r="N29" i="37" s="1"/>
  <c r="O29" i="37" s="1"/>
  <c r="N23" i="39"/>
  <c r="O23" i="39" s="1"/>
  <c r="N30" i="46"/>
  <c r="O30" i="46" s="1"/>
  <c r="N14" i="45"/>
  <c r="O14" i="45" s="1"/>
  <c r="N5" i="44"/>
  <c r="O5" i="44" s="1"/>
  <c r="N22" i="44"/>
  <c r="O22" i="44" s="1"/>
  <c r="N5" i="33"/>
  <c r="O5" i="33" s="1"/>
  <c r="G29" i="37"/>
  <c r="H29" i="43"/>
  <c r="N5" i="38"/>
  <c r="O5" i="38" s="1"/>
  <c r="N23" i="37"/>
  <c r="O23" i="37" s="1"/>
  <c r="D31" i="33"/>
  <c r="I29" i="45"/>
  <c r="N29" i="45" s="1"/>
  <c r="O29" i="45" s="1"/>
  <c r="E31" i="33"/>
  <c r="D29" i="36"/>
  <c r="N29" i="36" s="1"/>
  <c r="O29" i="36" s="1"/>
  <c r="F29" i="43"/>
  <c r="N29" i="43" s="1"/>
  <c r="O29" i="43" s="1"/>
  <c r="L31" i="33"/>
  <c r="N11" i="44"/>
  <c r="O11" i="44" s="1"/>
  <c r="N5" i="40"/>
  <c r="O5" i="40" s="1"/>
  <c r="P32" i="48" l="1"/>
  <c r="N31" i="33"/>
  <c r="O31" i="33" s="1"/>
</calcChain>
</file>

<file path=xl/sharedStrings.xml><?xml version="1.0" encoding="utf-8"?>
<sst xmlns="http://schemas.openxmlformats.org/spreadsheetml/2006/main" count="785" uniqueCount="102">
  <si>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</si>
  <si>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</si>
  <si>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</si>
  <si>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</si>
  <si>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</si>
  <si>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</si>
  <si>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</si>
  <si>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</si>
  <si>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</si>
  <si>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</si>
  <si>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</si>
  <si>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</si>
  <si>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</si>
  <si>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</si>
  <si>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</si>
  <si>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</si>
  <si>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</si>
  <si>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</si>
  <si>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</si>
  <si>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</si>
  <si>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</si>
  <si>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</si>
  <si>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</si>
  <si>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</si>
  <si>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</si>
  <si>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</si>
  <si>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</si>
  <si>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</si>
  <si>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</si>
  <si>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</si>
  <si>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</si>
  <si>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</si>
  <si>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</si>
  <si>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</si>
  <si>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Economic Environment</t>
  </si>
  <si>
    <t>Housing and Urban Development</t>
  </si>
  <si>
    <t>Human Services</t>
  </si>
  <si>
    <t>Health Services</t>
  </si>
  <si>
    <t>Culture / Recreation</t>
  </si>
  <si>
    <t>Libraries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</si>
  <si>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</si>
  <si>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</si>
  <si>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</si>
  <si>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</si>
  <si>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</si>
  <si>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Niceville Expenditures Reported by Account Code and Fund Type</t>
  </si>
  <si>
    <t>Local Fiscal Year Ended September 30, 2010</t>
  </si>
  <si>
    <t>Legislative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</si>
  <si>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</si>
  <si>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</si>
  <si>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</si>
  <si>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Payment to Refunded Bond Escrow Agent</t>
  </si>
  <si>
    <t>2011 Municipal Population:</t>
  </si>
  <si>
    <t>Local Fiscal Year Ended September 30, 2012</t>
  </si>
  <si>
    <t>Sewer / Wastewater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</si>
  <si>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</si>
  <si>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</si>
  <si>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</si>
  <si>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</si>
  <si>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</si>
  <si>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</si>
  <si>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</si>
  <si>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Ambulance and Rescue Services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</si>
  <si>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</si>
  <si>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</si>
  <si>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</si>
  <si>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</si>
  <si>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</si>
  <si>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</si>
  <si>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</si>
  <si>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</si>
  <si>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</si>
  <si>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</si>
  <si>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</si>
  <si>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Industry Development</t>
  </si>
  <si>
    <t>2015 Municipal Population:</t>
  </si>
  <si>
    <t>Local Fiscal Year Ended September 30, 2016</t>
  </si>
  <si>
    <t>2016 Municipal Population:</t>
  </si>
  <si>
    <t>Local Fiscal Year Ended September 30, 2017</t>
  </si>
  <si>
    <t>Other Human Services</t>
  </si>
  <si>
    <t>2017 Municipal Population:</t>
  </si>
  <si>
    <t>Local Fiscal Year Ended September 30, 2018</t>
  </si>
  <si>
    <t>Debt Service Payments</t>
  </si>
  <si>
    <t>Other Transportation</t>
  </si>
  <si>
    <t>Health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</si>
  <si>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</si>
  <si>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</si>
  <si>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</si>
  <si>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</si>
  <si>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</si>
  <si>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</si>
  <si>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</si>
  <si>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</si>
  <si>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</si>
  <si>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</si>
  <si>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</si>
  <si>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</si>
  <si>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</si>
  <si>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</si>
  <si>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Non-Court Information Systems</t>
  </si>
  <si>
    <t>Special Recreation Facilities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</si>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</sst>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tabSelected="1" workbookViewId="0">
      <selection sqref="A1:XFD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92</v>
      </c>
      <c r="N4" s="34" t="s">
        <v>5</v>
      </c>
      <c r="O4" s="34" t="s">
        <v>93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6333454</v>
      </c>
      <c r="E5" s="26">
        <f t="shared" si="0"/>
        <v>18887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6352341</v>
      </c>
      <c r="P5" s="32">
        <f t="shared" ref="P5:P34" si="1">(O5/P$36)</f>
        <v>385.17711617754065</v>
      </c>
      <c r="Q5" s="6"/>
    </row>
    <row r="6" spans="1:134">
      <c r="A6" s="12"/>
      <c r="B6" s="44">
        <v>512</v>
      </c>
      <c r="C6" s="20" t="s">
        <v>19</v>
      </c>
      <c r="D6" s="46">
        <v>80449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1" si="2">SUM(D6:N6)</f>
        <v>80449</v>
      </c>
      <c r="P6" s="47">
        <f t="shared" si="1"/>
        <v>4.8780620907106478</v>
      </c>
      <c r="Q6" s="9"/>
    </row>
    <row r="7" spans="1:134">
      <c r="A7" s="12"/>
      <c r="B7" s="44">
        <v>513</v>
      </c>
      <c r="C7" s="20" t="s">
        <v>20</v>
      </c>
      <c r="D7" s="46">
        <v>125743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125743</v>
      </c>
      <c r="P7" s="47">
        <f t="shared" si="1"/>
        <v>7.6244845985932574</v>
      </c>
      <c r="Q7" s="9"/>
    </row>
    <row r="8" spans="1:134">
      <c r="A8" s="12"/>
      <c r="B8" s="44">
        <v>514</v>
      </c>
      <c r="C8" s="20" t="s">
        <v>21</v>
      </c>
      <c r="D8" s="46">
        <v>28646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28646</v>
      </c>
      <c r="P8" s="47">
        <f t="shared" si="1"/>
        <v>1.7369633761823915</v>
      </c>
      <c r="Q8" s="9"/>
    </row>
    <row r="9" spans="1:134">
      <c r="A9" s="12"/>
      <c r="B9" s="44">
        <v>515</v>
      </c>
      <c r="C9" s="20" t="s">
        <v>22</v>
      </c>
      <c r="D9" s="46">
        <v>2320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2320</v>
      </c>
      <c r="P9" s="47">
        <f t="shared" si="1"/>
        <v>0.14067426631093863</v>
      </c>
      <c r="Q9" s="9"/>
    </row>
    <row r="10" spans="1:134">
      <c r="A10" s="12"/>
      <c r="B10" s="44">
        <v>516</v>
      </c>
      <c r="C10" s="20" t="s">
        <v>99</v>
      </c>
      <c r="D10" s="46">
        <v>1644739</v>
      </c>
      <c r="E10" s="46">
        <v>18887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1663626</v>
      </c>
      <c r="P10" s="47">
        <f t="shared" si="1"/>
        <v>100.87472714043173</v>
      </c>
      <c r="Q10" s="9"/>
    </row>
    <row r="11" spans="1:134">
      <c r="A11" s="12"/>
      <c r="B11" s="44">
        <v>519</v>
      </c>
      <c r="C11" s="20" t="s">
        <v>23</v>
      </c>
      <c r="D11" s="46">
        <v>4451557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4451557</v>
      </c>
      <c r="P11" s="47">
        <f t="shared" si="1"/>
        <v>269.92220470531169</v>
      </c>
      <c r="Q11" s="9"/>
    </row>
    <row r="12" spans="1:134" ht="15.75">
      <c r="A12" s="28" t="s">
        <v>24</v>
      </c>
      <c r="B12" s="29"/>
      <c r="C12" s="30"/>
      <c r="D12" s="31">
        <f t="shared" ref="D12:N12" si="3">SUM(D13:D15)</f>
        <v>6555178</v>
      </c>
      <c r="E12" s="31">
        <f t="shared" si="3"/>
        <v>438418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6993596</v>
      </c>
      <c r="P12" s="43">
        <f t="shared" si="1"/>
        <v>424.05990783410141</v>
      </c>
      <c r="Q12" s="10"/>
    </row>
    <row r="13" spans="1:134">
      <c r="A13" s="12"/>
      <c r="B13" s="44">
        <v>521</v>
      </c>
      <c r="C13" s="20" t="s">
        <v>25</v>
      </c>
      <c r="D13" s="46">
        <v>3254858</v>
      </c>
      <c r="E13" s="46">
        <v>257665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3512523</v>
      </c>
      <c r="P13" s="47">
        <f t="shared" si="1"/>
        <v>212.98344651952462</v>
      </c>
      <c r="Q13" s="9"/>
    </row>
    <row r="14" spans="1:134">
      <c r="A14" s="12"/>
      <c r="B14" s="44">
        <v>522</v>
      </c>
      <c r="C14" s="20" t="s">
        <v>26</v>
      </c>
      <c r="D14" s="46">
        <v>3047127</v>
      </c>
      <c r="E14" s="46">
        <v>180753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3227880</v>
      </c>
      <c r="P14" s="47">
        <f t="shared" si="1"/>
        <v>195.72398738782439</v>
      </c>
      <c r="Q14" s="9"/>
    </row>
    <row r="15" spans="1:134">
      <c r="A15" s="12"/>
      <c r="B15" s="44">
        <v>524</v>
      </c>
      <c r="C15" s="20" t="s">
        <v>27</v>
      </c>
      <c r="D15" s="46">
        <v>253193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253193</v>
      </c>
      <c r="P15" s="47">
        <f t="shared" si="1"/>
        <v>15.352473926752365</v>
      </c>
      <c r="Q15" s="9"/>
    </row>
    <row r="16" spans="1:134" ht="15.75">
      <c r="A16" s="28" t="s">
        <v>28</v>
      </c>
      <c r="B16" s="29"/>
      <c r="C16" s="30"/>
      <c r="D16" s="31">
        <f t="shared" ref="D16:N16" si="5">SUM(D17:D20)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13842742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2254594</v>
      </c>
      <c r="O16" s="42">
        <f>SUM(D16:N16)</f>
        <v>16097336</v>
      </c>
      <c r="P16" s="43">
        <f t="shared" si="1"/>
        <v>976.06936696580158</v>
      </c>
      <c r="Q16" s="10"/>
    </row>
    <row r="17" spans="1:17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4209059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1" si="6">SUM(D17:N17)</f>
        <v>4209059</v>
      </c>
      <c r="P17" s="47">
        <f t="shared" si="1"/>
        <v>255.21822701916079</v>
      </c>
      <c r="Q17" s="9"/>
    </row>
    <row r="18" spans="1:17">
      <c r="A18" s="12"/>
      <c r="B18" s="44">
        <v>535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2254594</v>
      </c>
      <c r="O18" s="46">
        <f t="shared" si="6"/>
        <v>2254594</v>
      </c>
      <c r="P18" s="47">
        <f t="shared" si="1"/>
        <v>136.70834343924327</v>
      </c>
      <c r="Q18" s="9"/>
    </row>
    <row r="19" spans="1:17">
      <c r="A19" s="12"/>
      <c r="B19" s="44">
        <v>536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9101642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9101642</v>
      </c>
      <c r="P19" s="47">
        <f t="shared" si="1"/>
        <v>551.88224593742416</v>
      </c>
      <c r="Q19" s="9"/>
    </row>
    <row r="20" spans="1:17">
      <c r="A20" s="12"/>
      <c r="B20" s="44">
        <v>538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532041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532041</v>
      </c>
      <c r="P20" s="47">
        <f t="shared" si="1"/>
        <v>32.260550569973319</v>
      </c>
      <c r="Q20" s="9"/>
    </row>
    <row r="21" spans="1:17" ht="15.75">
      <c r="A21" s="28" t="s">
        <v>32</v>
      </c>
      <c r="B21" s="29"/>
      <c r="C21" s="30"/>
      <c r="D21" s="31">
        <f t="shared" ref="D21:N21" si="7">SUM(D22:D22)</f>
        <v>1510983</v>
      </c>
      <c r="E21" s="31">
        <f t="shared" si="7"/>
        <v>2333783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3844766</v>
      </c>
      <c r="P21" s="43">
        <f t="shared" si="1"/>
        <v>233.12915352898375</v>
      </c>
      <c r="Q21" s="10"/>
    </row>
    <row r="22" spans="1:17">
      <c r="A22" s="12"/>
      <c r="B22" s="44">
        <v>541</v>
      </c>
      <c r="C22" s="20" t="s">
        <v>33</v>
      </c>
      <c r="D22" s="46">
        <v>1510983</v>
      </c>
      <c r="E22" s="46">
        <v>2333783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3844766</v>
      </c>
      <c r="P22" s="47">
        <f t="shared" si="1"/>
        <v>233.12915352898375</v>
      </c>
      <c r="Q22" s="9"/>
    </row>
    <row r="23" spans="1:17" ht="15.75">
      <c r="A23" s="28" t="s">
        <v>34</v>
      </c>
      <c r="B23" s="29"/>
      <c r="C23" s="30"/>
      <c r="D23" s="31">
        <f t="shared" ref="D23:N23" si="8">SUM(D24:D25)</f>
        <v>24583</v>
      </c>
      <c r="E23" s="31">
        <f t="shared" si="8"/>
        <v>184422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8"/>
        <v>0</v>
      </c>
      <c r="O23" s="31">
        <f t="shared" si="6"/>
        <v>209005</v>
      </c>
      <c r="P23" s="43">
        <f t="shared" si="1"/>
        <v>12.673114237205919</v>
      </c>
      <c r="Q23" s="10"/>
    </row>
    <row r="24" spans="1:17">
      <c r="A24" s="13"/>
      <c r="B24" s="45">
        <v>552</v>
      </c>
      <c r="C24" s="21" t="s">
        <v>74</v>
      </c>
      <c r="D24" s="46">
        <v>0</v>
      </c>
      <c r="E24" s="46">
        <v>184422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184422</v>
      </c>
      <c r="P24" s="47">
        <f t="shared" si="1"/>
        <v>11.182512733446519</v>
      </c>
      <c r="Q24" s="9"/>
    </row>
    <row r="25" spans="1:17">
      <c r="A25" s="13"/>
      <c r="B25" s="45">
        <v>554</v>
      </c>
      <c r="C25" s="21" t="s">
        <v>35</v>
      </c>
      <c r="D25" s="46">
        <v>24583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24583</v>
      </c>
      <c r="P25" s="47">
        <f t="shared" si="1"/>
        <v>1.4906015037593985</v>
      </c>
      <c r="Q25" s="9"/>
    </row>
    <row r="26" spans="1:17" ht="15.75">
      <c r="A26" s="28" t="s">
        <v>36</v>
      </c>
      <c r="B26" s="29"/>
      <c r="C26" s="30"/>
      <c r="D26" s="31">
        <f t="shared" ref="D26:N26" si="9">SUM(D27:D27)</f>
        <v>104280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 t="shared" si="6"/>
        <v>104280</v>
      </c>
      <c r="P26" s="43">
        <f t="shared" si="1"/>
        <v>6.3230657288382242</v>
      </c>
      <c r="Q26" s="10"/>
    </row>
    <row r="27" spans="1:17">
      <c r="A27" s="12"/>
      <c r="B27" s="44">
        <v>569</v>
      </c>
      <c r="C27" s="20" t="s">
        <v>79</v>
      </c>
      <c r="D27" s="46">
        <v>104280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104280</v>
      </c>
      <c r="P27" s="47">
        <f t="shared" si="1"/>
        <v>6.3230657288382242</v>
      </c>
      <c r="Q27" s="9"/>
    </row>
    <row r="28" spans="1:17" ht="15.75">
      <c r="A28" s="28" t="s">
        <v>38</v>
      </c>
      <c r="B28" s="29"/>
      <c r="C28" s="30"/>
      <c r="D28" s="31">
        <f t="shared" ref="D28:N28" si="10">SUM(D29:D31)</f>
        <v>4109940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10"/>
        <v>0</v>
      </c>
      <c r="O28" s="31">
        <f>SUM(D28:N28)</f>
        <v>4109940</v>
      </c>
      <c r="P28" s="43">
        <f t="shared" si="1"/>
        <v>249.20810089740479</v>
      </c>
      <c r="Q28" s="9"/>
    </row>
    <row r="29" spans="1:17">
      <c r="A29" s="12"/>
      <c r="B29" s="44">
        <v>571</v>
      </c>
      <c r="C29" s="20" t="s">
        <v>39</v>
      </c>
      <c r="D29" s="46">
        <v>1380557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1380557</v>
      </c>
      <c r="P29" s="47">
        <f t="shared" si="1"/>
        <v>83.710708222168321</v>
      </c>
      <c r="Q29" s="9"/>
    </row>
    <row r="30" spans="1:17">
      <c r="A30" s="12"/>
      <c r="B30" s="44">
        <v>572</v>
      </c>
      <c r="C30" s="20" t="s">
        <v>40</v>
      </c>
      <c r="D30" s="46">
        <v>1845394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1845394</v>
      </c>
      <c r="P30" s="47">
        <f t="shared" si="1"/>
        <v>111.8963133640553</v>
      </c>
      <c r="Q30" s="9"/>
    </row>
    <row r="31" spans="1:17">
      <c r="A31" s="12"/>
      <c r="B31" s="44">
        <v>575</v>
      </c>
      <c r="C31" s="20" t="s">
        <v>100</v>
      </c>
      <c r="D31" s="46">
        <v>883989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883989</v>
      </c>
      <c r="P31" s="47">
        <f t="shared" si="1"/>
        <v>53.601079311181181</v>
      </c>
      <c r="Q31" s="9"/>
    </row>
    <row r="32" spans="1:17" ht="15.75">
      <c r="A32" s="28" t="s">
        <v>43</v>
      </c>
      <c r="B32" s="29"/>
      <c r="C32" s="30"/>
      <c r="D32" s="31">
        <f t="shared" ref="D32:N32" si="11">SUM(D33:D33)</f>
        <v>0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2500000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1"/>
        <v>0</v>
      </c>
      <c r="O32" s="31">
        <f>SUM(D32:N32)</f>
        <v>2500000</v>
      </c>
      <c r="P32" s="43">
        <f t="shared" si="1"/>
        <v>151.58864904195974</v>
      </c>
      <c r="Q32" s="9"/>
    </row>
    <row r="33" spans="1:120" ht="15.75" thickBot="1">
      <c r="A33" s="12"/>
      <c r="B33" s="44">
        <v>581</v>
      </c>
      <c r="C33" s="20" t="s">
        <v>94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2500000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2500000</v>
      </c>
      <c r="P33" s="47">
        <f t="shared" si="1"/>
        <v>151.58864904195974</v>
      </c>
      <c r="Q33" s="9"/>
    </row>
    <row r="34" spans="1:120" ht="16.5" thickBot="1">
      <c r="A34" s="14" t="s">
        <v>10</v>
      </c>
      <c r="B34" s="23"/>
      <c r="C34" s="22"/>
      <c r="D34" s="15">
        <f>SUM(D5,D12,D16,D21,D23,D26,D28,D32)</f>
        <v>18638418</v>
      </c>
      <c r="E34" s="15">
        <f t="shared" ref="E34:N34" si="12">SUM(E5,E12,E16,E21,E23,E26,E28,E32)</f>
        <v>2975510</v>
      </c>
      <c r="F34" s="15">
        <f t="shared" si="12"/>
        <v>0</v>
      </c>
      <c r="G34" s="15">
        <f t="shared" si="12"/>
        <v>0</v>
      </c>
      <c r="H34" s="15">
        <f t="shared" si="12"/>
        <v>0</v>
      </c>
      <c r="I34" s="15">
        <f t="shared" si="12"/>
        <v>16342742</v>
      </c>
      <c r="J34" s="15">
        <f t="shared" si="12"/>
        <v>0</v>
      </c>
      <c r="K34" s="15">
        <f t="shared" si="12"/>
        <v>0</v>
      </c>
      <c r="L34" s="15">
        <f t="shared" si="12"/>
        <v>0</v>
      </c>
      <c r="M34" s="15">
        <f t="shared" si="12"/>
        <v>0</v>
      </c>
      <c r="N34" s="15">
        <f t="shared" si="12"/>
        <v>2254594</v>
      </c>
      <c r="O34" s="15">
        <f>SUM(D34:N34)</f>
        <v>40211264</v>
      </c>
      <c r="P34" s="37">
        <f t="shared" si="1"/>
        <v>2438.228474411836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101</v>
      </c>
      <c r="N36" s="93"/>
      <c r="O36" s="93"/>
      <c r="P36" s="41">
        <v>16492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49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4916478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8" si="1">SUM(D5:M5)</f>
        <v>4916478</v>
      </c>
      <c r="O5" s="61">
        <f t="shared" ref="O5:O28" si="2">(N5/O$30)</f>
        <v>359.44421699078811</v>
      </c>
      <c r="P5" s="62"/>
    </row>
    <row r="6" spans="1:133">
      <c r="A6" s="64"/>
      <c r="B6" s="65">
        <v>511</v>
      </c>
      <c r="C6" s="66" t="s">
        <v>47</v>
      </c>
      <c r="D6" s="67">
        <v>634454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634454</v>
      </c>
      <c r="O6" s="68">
        <f t="shared" si="2"/>
        <v>46.384997806696887</v>
      </c>
      <c r="P6" s="69"/>
    </row>
    <row r="7" spans="1:133">
      <c r="A7" s="64"/>
      <c r="B7" s="65">
        <v>512</v>
      </c>
      <c r="C7" s="66" t="s">
        <v>19</v>
      </c>
      <c r="D7" s="67">
        <v>51021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51021</v>
      </c>
      <c r="O7" s="68">
        <f t="shared" si="2"/>
        <v>3.7301506068138615</v>
      </c>
      <c r="P7" s="69"/>
    </row>
    <row r="8" spans="1:133">
      <c r="A8" s="64"/>
      <c r="B8" s="65">
        <v>513</v>
      </c>
      <c r="C8" s="66" t="s">
        <v>20</v>
      </c>
      <c r="D8" s="67">
        <v>67232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67232</v>
      </c>
      <c r="O8" s="68">
        <f t="shared" si="2"/>
        <v>4.9153384997806695</v>
      </c>
      <c r="P8" s="69"/>
    </row>
    <row r="9" spans="1:133">
      <c r="A9" s="64"/>
      <c r="B9" s="65">
        <v>514</v>
      </c>
      <c r="C9" s="66" t="s">
        <v>21</v>
      </c>
      <c r="D9" s="67">
        <v>32557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32557</v>
      </c>
      <c r="O9" s="68">
        <f t="shared" si="2"/>
        <v>2.3802456499488227</v>
      </c>
      <c r="P9" s="69"/>
    </row>
    <row r="10" spans="1:133">
      <c r="A10" s="64"/>
      <c r="B10" s="65">
        <v>519</v>
      </c>
      <c r="C10" s="66" t="s">
        <v>61</v>
      </c>
      <c r="D10" s="67">
        <v>4131214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4131214</v>
      </c>
      <c r="O10" s="68">
        <f t="shared" si="2"/>
        <v>302.03348442754788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SUM(D12:D15)</f>
        <v>3265881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3265881</v>
      </c>
      <c r="O11" s="75">
        <f t="shared" si="2"/>
        <v>238.76889896183653</v>
      </c>
      <c r="P11" s="76"/>
    </row>
    <row r="12" spans="1:133">
      <c r="A12" s="64"/>
      <c r="B12" s="65">
        <v>521</v>
      </c>
      <c r="C12" s="66" t="s">
        <v>25</v>
      </c>
      <c r="D12" s="67">
        <v>1835930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1835930</v>
      </c>
      <c r="O12" s="68">
        <f t="shared" si="2"/>
        <v>134.2250328995467</v>
      </c>
      <c r="P12" s="69"/>
    </row>
    <row r="13" spans="1:133">
      <c r="A13" s="64"/>
      <c r="B13" s="65">
        <v>522</v>
      </c>
      <c r="C13" s="66" t="s">
        <v>26</v>
      </c>
      <c r="D13" s="67">
        <v>1178499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1178499</v>
      </c>
      <c r="O13" s="68">
        <f t="shared" si="2"/>
        <v>86.160184237461621</v>
      </c>
      <c r="P13" s="69"/>
    </row>
    <row r="14" spans="1:133">
      <c r="A14" s="64"/>
      <c r="B14" s="65">
        <v>524</v>
      </c>
      <c r="C14" s="66" t="s">
        <v>27</v>
      </c>
      <c r="D14" s="67">
        <v>195452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195452</v>
      </c>
      <c r="O14" s="68">
        <f t="shared" si="2"/>
        <v>14.289516011112736</v>
      </c>
      <c r="P14" s="69"/>
    </row>
    <row r="15" spans="1:133">
      <c r="A15" s="64"/>
      <c r="B15" s="65">
        <v>526</v>
      </c>
      <c r="C15" s="66" t="s">
        <v>62</v>
      </c>
      <c r="D15" s="67">
        <v>56000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56000</v>
      </c>
      <c r="O15" s="68">
        <f t="shared" si="2"/>
        <v>4.0941658137154553</v>
      </c>
      <c r="P15" s="69"/>
    </row>
    <row r="16" spans="1:133" ht="15.75">
      <c r="A16" s="70" t="s">
        <v>28</v>
      </c>
      <c r="B16" s="71"/>
      <c r="C16" s="72"/>
      <c r="D16" s="73">
        <f t="shared" ref="D16:M16" si="4">SUM(D17:D20)</f>
        <v>0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9077468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1772274</v>
      </c>
      <c r="N16" s="74">
        <f t="shared" si="1"/>
        <v>10849742</v>
      </c>
      <c r="O16" s="75">
        <f t="shared" si="2"/>
        <v>793.22576400058483</v>
      </c>
      <c r="P16" s="76"/>
    </row>
    <row r="17" spans="1:119">
      <c r="A17" s="64"/>
      <c r="B17" s="65">
        <v>534</v>
      </c>
      <c r="C17" s="66" t="s">
        <v>63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2583986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2583986</v>
      </c>
      <c r="O17" s="68">
        <f t="shared" si="2"/>
        <v>188.91548471998831</v>
      </c>
      <c r="P17" s="69"/>
    </row>
    <row r="18" spans="1:119">
      <c r="A18" s="64"/>
      <c r="B18" s="65">
        <v>535</v>
      </c>
      <c r="C18" s="66" t="s">
        <v>54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1772274</v>
      </c>
      <c r="N18" s="67">
        <f t="shared" si="1"/>
        <v>1772274</v>
      </c>
      <c r="O18" s="68">
        <f t="shared" si="2"/>
        <v>129.5711361310133</v>
      </c>
      <c r="P18" s="69"/>
    </row>
    <row r="19" spans="1:119">
      <c r="A19" s="64"/>
      <c r="B19" s="65">
        <v>536</v>
      </c>
      <c r="C19" s="66" t="s">
        <v>64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6209802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6209802</v>
      </c>
      <c r="O19" s="68">
        <f t="shared" si="2"/>
        <v>453.99926889896182</v>
      </c>
      <c r="P19" s="69"/>
    </row>
    <row r="20" spans="1:119">
      <c r="A20" s="64"/>
      <c r="B20" s="65">
        <v>538</v>
      </c>
      <c r="C20" s="66" t="s">
        <v>65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283680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283680</v>
      </c>
      <c r="O20" s="68">
        <f t="shared" si="2"/>
        <v>20.739874250621437</v>
      </c>
      <c r="P20" s="69"/>
    </row>
    <row r="21" spans="1:119" ht="15.75">
      <c r="A21" s="70" t="s">
        <v>32</v>
      </c>
      <c r="B21" s="71"/>
      <c r="C21" s="72"/>
      <c r="D21" s="73">
        <f t="shared" ref="D21:M21" si="5">SUM(D22:D22)</f>
        <v>980838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si="1"/>
        <v>980838</v>
      </c>
      <c r="O21" s="75">
        <f t="shared" si="2"/>
        <v>71.709168007018576</v>
      </c>
      <c r="P21" s="76"/>
    </row>
    <row r="22" spans="1:119">
      <c r="A22" s="64"/>
      <c r="B22" s="65">
        <v>541</v>
      </c>
      <c r="C22" s="66" t="s">
        <v>66</v>
      </c>
      <c r="D22" s="67">
        <v>980838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980838</v>
      </c>
      <c r="O22" s="68">
        <f t="shared" si="2"/>
        <v>71.709168007018576</v>
      </c>
      <c r="P22" s="69"/>
    </row>
    <row r="23" spans="1:119" ht="15.75">
      <c r="A23" s="70" t="s">
        <v>38</v>
      </c>
      <c r="B23" s="71"/>
      <c r="C23" s="72"/>
      <c r="D23" s="73">
        <f t="shared" ref="D23:M23" si="6">SUM(D24:D25)</f>
        <v>2292477</v>
      </c>
      <c r="E23" s="73">
        <f t="shared" si="6"/>
        <v>0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1"/>
        <v>2292477</v>
      </c>
      <c r="O23" s="75">
        <f t="shared" si="2"/>
        <v>167.60323146658868</v>
      </c>
      <c r="P23" s="69"/>
    </row>
    <row r="24" spans="1:119">
      <c r="A24" s="64"/>
      <c r="B24" s="65">
        <v>571</v>
      </c>
      <c r="C24" s="66" t="s">
        <v>39</v>
      </c>
      <c r="D24" s="67">
        <v>1126604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1126604</v>
      </c>
      <c r="O24" s="68">
        <f t="shared" si="2"/>
        <v>82.366135399912267</v>
      </c>
      <c r="P24" s="69"/>
    </row>
    <row r="25" spans="1:119">
      <c r="A25" s="64"/>
      <c r="B25" s="65">
        <v>572</v>
      </c>
      <c r="C25" s="66" t="s">
        <v>67</v>
      </c>
      <c r="D25" s="67">
        <v>1165873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1165873</v>
      </c>
      <c r="O25" s="68">
        <f t="shared" si="2"/>
        <v>85.237096066676415</v>
      </c>
      <c r="P25" s="69"/>
    </row>
    <row r="26" spans="1:119" ht="15.75">
      <c r="A26" s="70" t="s">
        <v>68</v>
      </c>
      <c r="B26" s="71"/>
      <c r="C26" s="72"/>
      <c r="D26" s="73">
        <f t="shared" ref="D26:M26" si="7">SUM(D27:D27)</f>
        <v>0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440000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1"/>
        <v>440000</v>
      </c>
      <c r="O26" s="75">
        <f t="shared" si="2"/>
        <v>32.168445679192864</v>
      </c>
      <c r="P26" s="69"/>
    </row>
    <row r="27" spans="1:119" ht="15.75" thickBot="1">
      <c r="A27" s="64"/>
      <c r="B27" s="65">
        <v>581</v>
      </c>
      <c r="C27" s="66" t="s">
        <v>69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440000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440000</v>
      </c>
      <c r="O27" s="68">
        <f t="shared" si="2"/>
        <v>32.168445679192864</v>
      </c>
      <c r="P27" s="69"/>
    </row>
    <row r="28" spans="1:119" ht="16.5" thickBot="1">
      <c r="A28" s="77" t="s">
        <v>10</v>
      </c>
      <c r="B28" s="78"/>
      <c r="C28" s="79"/>
      <c r="D28" s="80">
        <f>SUM(D5,D11,D16,D21,D23,D26)</f>
        <v>11455674</v>
      </c>
      <c r="E28" s="80">
        <f t="shared" ref="E28:M28" si="8">SUM(E5,E11,E16,E21,E23,E26)</f>
        <v>0</v>
      </c>
      <c r="F28" s="80">
        <f t="shared" si="8"/>
        <v>0</v>
      </c>
      <c r="G28" s="80">
        <f t="shared" si="8"/>
        <v>0</v>
      </c>
      <c r="H28" s="80">
        <f t="shared" si="8"/>
        <v>0</v>
      </c>
      <c r="I28" s="80">
        <f t="shared" si="8"/>
        <v>9517468</v>
      </c>
      <c r="J28" s="80">
        <f t="shared" si="8"/>
        <v>0</v>
      </c>
      <c r="K28" s="80">
        <f t="shared" si="8"/>
        <v>0</v>
      </c>
      <c r="L28" s="80">
        <f t="shared" si="8"/>
        <v>0</v>
      </c>
      <c r="M28" s="80">
        <f t="shared" si="8"/>
        <v>1772274</v>
      </c>
      <c r="N28" s="80">
        <f t="shared" si="1"/>
        <v>22745416</v>
      </c>
      <c r="O28" s="81">
        <f t="shared" si="2"/>
        <v>1662.9197251060098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17" t="s">
        <v>70</v>
      </c>
      <c r="M30" s="117"/>
      <c r="N30" s="117"/>
      <c r="O30" s="91">
        <v>13678</v>
      </c>
    </row>
    <row r="31" spans="1:119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</row>
    <row r="32" spans="1:119" ht="15.75" customHeight="1" thickBot="1">
      <c r="A32" s="121" t="s">
        <v>49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2848603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2848603</v>
      </c>
      <c r="O5" s="32">
        <f t="shared" ref="O5:O29" si="2">(N5/O$31)</f>
        <v>212.99558845521162</v>
      </c>
      <c r="P5" s="6"/>
    </row>
    <row r="6" spans="1:133">
      <c r="A6" s="12"/>
      <c r="B6" s="44">
        <v>511</v>
      </c>
      <c r="C6" s="20" t="s">
        <v>47</v>
      </c>
      <c r="D6" s="46">
        <v>723821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723821</v>
      </c>
      <c r="O6" s="47">
        <f t="shared" si="2"/>
        <v>54.121504411544791</v>
      </c>
      <c r="P6" s="9"/>
    </row>
    <row r="7" spans="1:133">
      <c r="A7" s="12"/>
      <c r="B7" s="44">
        <v>512</v>
      </c>
      <c r="C7" s="20" t="s">
        <v>19</v>
      </c>
      <c r="D7" s="46">
        <v>48088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48088</v>
      </c>
      <c r="O7" s="47">
        <f t="shared" si="2"/>
        <v>3.5956333183789444</v>
      </c>
      <c r="P7" s="9"/>
    </row>
    <row r="8" spans="1:133">
      <c r="A8" s="12"/>
      <c r="B8" s="44">
        <v>513</v>
      </c>
      <c r="C8" s="20" t="s">
        <v>20</v>
      </c>
      <c r="D8" s="46">
        <v>57867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57867</v>
      </c>
      <c r="O8" s="47">
        <f t="shared" si="2"/>
        <v>4.3268281740690897</v>
      </c>
      <c r="P8" s="9"/>
    </row>
    <row r="9" spans="1:133">
      <c r="A9" s="12"/>
      <c r="B9" s="44">
        <v>514</v>
      </c>
      <c r="C9" s="20" t="s">
        <v>21</v>
      </c>
      <c r="D9" s="46">
        <v>31240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31240</v>
      </c>
      <c r="O9" s="47">
        <f t="shared" si="2"/>
        <v>2.3358755794825781</v>
      </c>
      <c r="P9" s="9"/>
    </row>
    <row r="10" spans="1:133">
      <c r="A10" s="12"/>
      <c r="B10" s="44">
        <v>519</v>
      </c>
      <c r="C10" s="20" t="s">
        <v>23</v>
      </c>
      <c r="D10" s="46">
        <v>1987587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1987587</v>
      </c>
      <c r="O10" s="47">
        <f t="shared" si="2"/>
        <v>148.6157469717362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3306159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3306159</v>
      </c>
      <c r="O11" s="43">
        <f t="shared" si="2"/>
        <v>247.20794078061911</v>
      </c>
      <c r="P11" s="10"/>
    </row>
    <row r="12" spans="1:133">
      <c r="A12" s="12"/>
      <c r="B12" s="44">
        <v>521</v>
      </c>
      <c r="C12" s="20" t="s">
        <v>25</v>
      </c>
      <c r="D12" s="46">
        <v>1839365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1839365</v>
      </c>
      <c r="O12" s="47">
        <f t="shared" si="2"/>
        <v>137.53289965604904</v>
      </c>
      <c r="P12" s="9"/>
    </row>
    <row r="13" spans="1:133">
      <c r="A13" s="12"/>
      <c r="B13" s="44">
        <v>522</v>
      </c>
      <c r="C13" s="20" t="s">
        <v>26</v>
      </c>
      <c r="D13" s="46">
        <v>1264786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1264786</v>
      </c>
      <c r="O13" s="47">
        <f t="shared" si="2"/>
        <v>94.570509944668757</v>
      </c>
      <c r="P13" s="9"/>
    </row>
    <row r="14" spans="1:133">
      <c r="A14" s="12"/>
      <c r="B14" s="44">
        <v>524</v>
      </c>
      <c r="C14" s="20" t="s">
        <v>27</v>
      </c>
      <c r="D14" s="46">
        <v>202008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202008</v>
      </c>
      <c r="O14" s="47">
        <f t="shared" si="2"/>
        <v>15.104531179901301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8983688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1614148</v>
      </c>
      <c r="N15" s="42">
        <f t="shared" si="1"/>
        <v>10597836</v>
      </c>
      <c r="O15" s="43">
        <f t="shared" si="2"/>
        <v>792.42081650964553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2697627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2697627</v>
      </c>
      <c r="O16" s="47">
        <f t="shared" si="2"/>
        <v>201.70681920143562</v>
      </c>
      <c r="P16" s="9"/>
    </row>
    <row r="17" spans="1:119">
      <c r="A17" s="12"/>
      <c r="B17" s="44">
        <v>535</v>
      </c>
      <c r="C17" s="20" t="s">
        <v>54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1614148</v>
      </c>
      <c r="N17" s="46">
        <f t="shared" si="1"/>
        <v>1614148</v>
      </c>
      <c r="O17" s="47">
        <f t="shared" si="2"/>
        <v>120.69298639150591</v>
      </c>
      <c r="P17" s="9"/>
    </row>
    <row r="18" spans="1:119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6032848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6032848</v>
      </c>
      <c r="O18" s="47">
        <f t="shared" si="2"/>
        <v>451.08778226409453</v>
      </c>
      <c r="P18" s="9"/>
    </row>
    <row r="19" spans="1:119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253213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253213</v>
      </c>
      <c r="O19" s="47">
        <f t="shared" si="2"/>
        <v>18.933228652609539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1230429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1230429</v>
      </c>
      <c r="O20" s="43">
        <f t="shared" si="2"/>
        <v>92.001570210856883</v>
      </c>
      <c r="P20" s="10"/>
    </row>
    <row r="21" spans="1:119">
      <c r="A21" s="12"/>
      <c r="B21" s="44">
        <v>541</v>
      </c>
      <c r="C21" s="20" t="s">
        <v>33</v>
      </c>
      <c r="D21" s="46">
        <v>1230429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1230429</v>
      </c>
      <c r="O21" s="47">
        <f t="shared" si="2"/>
        <v>92.001570210856883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50315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50315</v>
      </c>
      <c r="O22" s="43">
        <f t="shared" si="2"/>
        <v>3.7621504411544788</v>
      </c>
      <c r="P22" s="10"/>
    </row>
    <row r="23" spans="1:119">
      <c r="A23" s="12"/>
      <c r="B23" s="44">
        <v>562</v>
      </c>
      <c r="C23" s="20" t="s">
        <v>37</v>
      </c>
      <c r="D23" s="46">
        <v>50315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50315</v>
      </c>
      <c r="O23" s="47">
        <f t="shared" si="2"/>
        <v>3.7621504411544788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SUM(D25:D26)</f>
        <v>2301168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2301168</v>
      </c>
      <c r="O24" s="43">
        <f t="shared" si="2"/>
        <v>172.06280843427547</v>
      </c>
      <c r="P24" s="9"/>
    </row>
    <row r="25" spans="1:119">
      <c r="A25" s="12"/>
      <c r="B25" s="44">
        <v>571</v>
      </c>
      <c r="C25" s="20" t="s">
        <v>39</v>
      </c>
      <c r="D25" s="46">
        <v>1151818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1151818</v>
      </c>
      <c r="O25" s="47">
        <f t="shared" si="2"/>
        <v>86.123672797966208</v>
      </c>
      <c r="P25" s="9"/>
    </row>
    <row r="26" spans="1:119">
      <c r="A26" s="12"/>
      <c r="B26" s="44">
        <v>572</v>
      </c>
      <c r="C26" s="20" t="s">
        <v>40</v>
      </c>
      <c r="D26" s="46">
        <v>1149350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1149350</v>
      </c>
      <c r="O26" s="47">
        <f t="shared" si="2"/>
        <v>85.93913563630926</v>
      </c>
      <c r="P26" s="9"/>
    </row>
    <row r="27" spans="1:119" ht="15.75">
      <c r="A27" s="28" t="s">
        <v>43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440000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440000</v>
      </c>
      <c r="O27" s="43">
        <f t="shared" si="2"/>
        <v>32.8996560490504</v>
      </c>
      <c r="P27" s="9"/>
    </row>
    <row r="28" spans="1:119" ht="15.75" thickBot="1">
      <c r="A28" s="12"/>
      <c r="B28" s="44">
        <v>581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440000</v>
      </c>
      <c r="O28" s="47">
        <f t="shared" si="2"/>
        <v>32.8996560490504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SUM(D5,D11,D15,D20,D22,D24,D27)</f>
        <v>9736674</v>
      </c>
      <c r="E29" s="15">
        <f t="shared" ref="E29:M29" si="9">SUM(E5,E11,E15,E20,E22,E24,E27)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9423688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1614148</v>
      </c>
      <c r="N29" s="15">
        <f t="shared" si="1"/>
        <v>20774510</v>
      </c>
      <c r="O29" s="37">
        <f t="shared" si="2"/>
        <v>1553.3505308808135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59</v>
      </c>
      <c r="M31" s="93"/>
      <c r="N31" s="93"/>
      <c r="O31" s="41">
        <v>13374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3113184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3113184</v>
      </c>
      <c r="O5" s="32">
        <f t="shared" ref="O5:O29" si="2">(N5/O$31)</f>
        <v>233.91569614546546</v>
      </c>
      <c r="P5" s="6"/>
    </row>
    <row r="6" spans="1:133">
      <c r="A6" s="12"/>
      <c r="B6" s="44">
        <v>511</v>
      </c>
      <c r="C6" s="20" t="s">
        <v>47</v>
      </c>
      <c r="D6" s="46">
        <v>930316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930316</v>
      </c>
      <c r="O6" s="47">
        <f t="shared" si="2"/>
        <v>69.901269817416789</v>
      </c>
      <c r="P6" s="9"/>
    </row>
    <row r="7" spans="1:133">
      <c r="A7" s="12"/>
      <c r="B7" s="44">
        <v>512</v>
      </c>
      <c r="C7" s="20" t="s">
        <v>19</v>
      </c>
      <c r="D7" s="46">
        <v>49157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49157</v>
      </c>
      <c r="O7" s="47">
        <f t="shared" si="2"/>
        <v>3.6935156660906152</v>
      </c>
      <c r="P7" s="9"/>
    </row>
    <row r="8" spans="1:133">
      <c r="A8" s="12"/>
      <c r="B8" s="44">
        <v>513</v>
      </c>
      <c r="C8" s="20" t="s">
        <v>20</v>
      </c>
      <c r="D8" s="46">
        <v>65361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65361</v>
      </c>
      <c r="O8" s="47">
        <f t="shared" si="2"/>
        <v>4.9110376436997525</v>
      </c>
      <c r="P8" s="9"/>
    </row>
    <row r="9" spans="1:133">
      <c r="A9" s="12"/>
      <c r="B9" s="44">
        <v>514</v>
      </c>
      <c r="C9" s="20" t="s">
        <v>21</v>
      </c>
      <c r="D9" s="46">
        <v>41781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41781</v>
      </c>
      <c r="O9" s="47">
        <f t="shared" si="2"/>
        <v>3.1393042302201519</v>
      </c>
      <c r="P9" s="9"/>
    </row>
    <row r="10" spans="1:133">
      <c r="A10" s="12"/>
      <c r="B10" s="44">
        <v>519</v>
      </c>
      <c r="C10" s="20" t="s">
        <v>23</v>
      </c>
      <c r="D10" s="46">
        <v>2026569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2026569</v>
      </c>
      <c r="O10" s="47">
        <f t="shared" si="2"/>
        <v>152.27056878803816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2829081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2829081</v>
      </c>
      <c r="O11" s="43">
        <f t="shared" si="2"/>
        <v>212.56901344954542</v>
      </c>
      <c r="P11" s="10"/>
    </row>
    <row r="12" spans="1:133">
      <c r="A12" s="12"/>
      <c r="B12" s="44">
        <v>521</v>
      </c>
      <c r="C12" s="20" t="s">
        <v>25</v>
      </c>
      <c r="D12" s="46">
        <v>1783703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1783703</v>
      </c>
      <c r="O12" s="47">
        <f t="shared" si="2"/>
        <v>134.0223157262003</v>
      </c>
      <c r="P12" s="9"/>
    </row>
    <row r="13" spans="1:133">
      <c r="A13" s="12"/>
      <c r="B13" s="44">
        <v>522</v>
      </c>
      <c r="C13" s="20" t="s">
        <v>26</v>
      </c>
      <c r="D13" s="46">
        <v>861924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861924</v>
      </c>
      <c r="O13" s="47">
        <f t="shared" si="2"/>
        <v>64.762491547073409</v>
      </c>
      <c r="P13" s="9"/>
    </row>
    <row r="14" spans="1:133">
      <c r="A14" s="12"/>
      <c r="B14" s="44">
        <v>524</v>
      </c>
      <c r="C14" s="20" t="s">
        <v>27</v>
      </c>
      <c r="D14" s="46">
        <v>183454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183454</v>
      </c>
      <c r="O14" s="47">
        <f t="shared" si="2"/>
        <v>13.784206176271695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8670597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1604853</v>
      </c>
      <c r="N15" s="42">
        <f t="shared" si="1"/>
        <v>10275450</v>
      </c>
      <c r="O15" s="43">
        <f t="shared" si="2"/>
        <v>772.06777368697874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2578750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2578750</v>
      </c>
      <c r="O16" s="47">
        <f t="shared" si="2"/>
        <v>193.75986174768954</v>
      </c>
      <c r="P16" s="9"/>
    </row>
    <row r="17" spans="1:119">
      <c r="A17" s="12"/>
      <c r="B17" s="44">
        <v>535</v>
      </c>
      <c r="C17" s="20" t="s">
        <v>54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1604853</v>
      </c>
      <c r="N17" s="46">
        <f t="shared" si="1"/>
        <v>1604853</v>
      </c>
      <c r="O17" s="47">
        <f t="shared" si="2"/>
        <v>120.58404087459614</v>
      </c>
      <c r="P17" s="9"/>
    </row>
    <row r="18" spans="1:119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5747119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5747119</v>
      </c>
      <c r="O18" s="47">
        <f t="shared" si="2"/>
        <v>431.82200015027428</v>
      </c>
      <c r="P18" s="9"/>
    </row>
    <row r="19" spans="1:119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344728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344728</v>
      </c>
      <c r="O19" s="47">
        <f t="shared" si="2"/>
        <v>25.901870914418815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397086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397086</v>
      </c>
      <c r="O20" s="43">
        <f t="shared" si="2"/>
        <v>29.835900518446163</v>
      </c>
      <c r="P20" s="10"/>
    </row>
    <row r="21" spans="1:119">
      <c r="A21" s="12"/>
      <c r="B21" s="44">
        <v>541</v>
      </c>
      <c r="C21" s="20" t="s">
        <v>33</v>
      </c>
      <c r="D21" s="46">
        <v>397086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397086</v>
      </c>
      <c r="O21" s="47">
        <f t="shared" si="2"/>
        <v>29.835900518446163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50540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50540</v>
      </c>
      <c r="O22" s="43">
        <f t="shared" si="2"/>
        <v>3.7974303103163272</v>
      </c>
      <c r="P22" s="10"/>
    </row>
    <row r="23" spans="1:119">
      <c r="A23" s="12"/>
      <c r="B23" s="44">
        <v>562</v>
      </c>
      <c r="C23" s="20" t="s">
        <v>37</v>
      </c>
      <c r="D23" s="46">
        <v>50540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50540</v>
      </c>
      <c r="O23" s="47">
        <f t="shared" si="2"/>
        <v>3.7974303103163272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SUM(D25:D26)</f>
        <v>2239192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2239192</v>
      </c>
      <c r="O24" s="43">
        <f t="shared" si="2"/>
        <v>168.24644977083176</v>
      </c>
      <c r="P24" s="9"/>
    </row>
    <row r="25" spans="1:119">
      <c r="A25" s="12"/>
      <c r="B25" s="44">
        <v>571</v>
      </c>
      <c r="C25" s="20" t="s">
        <v>39</v>
      </c>
      <c r="D25" s="46">
        <v>877342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877342</v>
      </c>
      <c r="O25" s="47">
        <f t="shared" si="2"/>
        <v>65.920955744233225</v>
      </c>
      <c r="P25" s="9"/>
    </row>
    <row r="26" spans="1:119">
      <c r="A26" s="12"/>
      <c r="B26" s="44">
        <v>572</v>
      </c>
      <c r="C26" s="20" t="s">
        <v>40</v>
      </c>
      <c r="D26" s="46">
        <v>1361850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1361850</v>
      </c>
      <c r="O26" s="47">
        <f t="shared" si="2"/>
        <v>102.32549402659855</v>
      </c>
      <c r="P26" s="9"/>
    </row>
    <row r="27" spans="1:119" ht="15.75">
      <c r="A27" s="28" t="s">
        <v>43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100000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100000</v>
      </c>
      <c r="O27" s="43">
        <f t="shared" si="2"/>
        <v>7.5137125253587795</v>
      </c>
      <c r="P27" s="9"/>
    </row>
    <row r="28" spans="1:119" ht="15.75" thickBot="1">
      <c r="A28" s="12"/>
      <c r="B28" s="44">
        <v>581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100000</v>
      </c>
      <c r="O28" s="47">
        <f t="shared" si="2"/>
        <v>7.5137125253587795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SUM(D5,D11,D15,D20,D22,D24,D27)</f>
        <v>8629083</v>
      </c>
      <c r="E29" s="15">
        <f t="shared" ref="E29:M29" si="9">SUM(E5,E11,E15,E20,E22,E24,E27)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8770597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1604853</v>
      </c>
      <c r="N29" s="15">
        <f t="shared" si="1"/>
        <v>19004533</v>
      </c>
      <c r="O29" s="37">
        <f t="shared" si="2"/>
        <v>1427.9459764069427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55</v>
      </c>
      <c r="M31" s="93"/>
      <c r="N31" s="93"/>
      <c r="O31" s="41">
        <v>13309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3126357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3126357</v>
      </c>
      <c r="O5" s="32">
        <f t="shared" ref="O5:O29" si="2">(N5/O$31)</f>
        <v>243.59957924263674</v>
      </c>
      <c r="P5" s="6"/>
    </row>
    <row r="6" spans="1:133">
      <c r="A6" s="12"/>
      <c r="B6" s="44">
        <v>511</v>
      </c>
      <c r="C6" s="20" t="s">
        <v>47</v>
      </c>
      <c r="D6" s="46">
        <v>910202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910202</v>
      </c>
      <c r="O6" s="47">
        <f t="shared" si="2"/>
        <v>70.921146953405014</v>
      </c>
      <c r="P6" s="9"/>
    </row>
    <row r="7" spans="1:133">
      <c r="A7" s="12"/>
      <c r="B7" s="44">
        <v>512</v>
      </c>
      <c r="C7" s="20" t="s">
        <v>19</v>
      </c>
      <c r="D7" s="46">
        <v>49852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49852</v>
      </c>
      <c r="O7" s="47">
        <f t="shared" si="2"/>
        <v>3.8843696431354213</v>
      </c>
      <c r="P7" s="9"/>
    </row>
    <row r="8" spans="1:133">
      <c r="A8" s="12"/>
      <c r="B8" s="44">
        <v>513</v>
      </c>
      <c r="C8" s="20" t="s">
        <v>20</v>
      </c>
      <c r="D8" s="46">
        <v>72233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72233</v>
      </c>
      <c r="O8" s="47">
        <f t="shared" si="2"/>
        <v>5.628253077762194</v>
      </c>
      <c r="P8" s="9"/>
    </row>
    <row r="9" spans="1:133">
      <c r="A9" s="12"/>
      <c r="B9" s="44">
        <v>514</v>
      </c>
      <c r="C9" s="20" t="s">
        <v>21</v>
      </c>
      <c r="D9" s="46">
        <v>88332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88332</v>
      </c>
      <c r="O9" s="47">
        <f t="shared" si="2"/>
        <v>6.8826554464703129</v>
      </c>
      <c r="P9" s="9"/>
    </row>
    <row r="10" spans="1:133">
      <c r="A10" s="12"/>
      <c r="B10" s="44">
        <v>519</v>
      </c>
      <c r="C10" s="20" t="s">
        <v>23</v>
      </c>
      <c r="D10" s="46">
        <v>2005738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2005738</v>
      </c>
      <c r="O10" s="47">
        <f t="shared" si="2"/>
        <v>156.28315412186379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2588043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2588043</v>
      </c>
      <c r="O11" s="43">
        <f t="shared" si="2"/>
        <v>201.65521271622254</v>
      </c>
      <c r="P11" s="10"/>
    </row>
    <row r="12" spans="1:133">
      <c r="A12" s="12"/>
      <c r="B12" s="44">
        <v>521</v>
      </c>
      <c r="C12" s="20" t="s">
        <v>25</v>
      </c>
      <c r="D12" s="46">
        <v>1556804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1556804</v>
      </c>
      <c r="O12" s="47">
        <f t="shared" si="2"/>
        <v>121.30310113760324</v>
      </c>
      <c r="P12" s="9"/>
    </row>
    <row r="13" spans="1:133">
      <c r="A13" s="12"/>
      <c r="B13" s="44">
        <v>522</v>
      </c>
      <c r="C13" s="20" t="s">
        <v>26</v>
      </c>
      <c r="D13" s="46">
        <v>850514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850514</v>
      </c>
      <c r="O13" s="47">
        <f t="shared" si="2"/>
        <v>66.27037556490572</v>
      </c>
      <c r="P13" s="9"/>
    </row>
    <row r="14" spans="1:133">
      <c r="A14" s="12"/>
      <c r="B14" s="44">
        <v>524</v>
      </c>
      <c r="C14" s="20" t="s">
        <v>27</v>
      </c>
      <c r="D14" s="46">
        <v>180725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180725</v>
      </c>
      <c r="O14" s="47">
        <f t="shared" si="2"/>
        <v>14.081736013713574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8278639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8278639</v>
      </c>
      <c r="O15" s="43">
        <f t="shared" si="2"/>
        <v>645.05524388343463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2500896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2500896</v>
      </c>
      <c r="O16" s="47">
        <f t="shared" si="2"/>
        <v>194.86489013557738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5585108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5585108</v>
      </c>
      <c r="O17" s="47">
        <f t="shared" si="2"/>
        <v>435.18061399407821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192635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192635</v>
      </c>
      <c r="O18" s="47">
        <f t="shared" si="2"/>
        <v>15.009739753779025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747564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747564</v>
      </c>
      <c r="O19" s="43">
        <f t="shared" si="2"/>
        <v>58.248714352501167</v>
      </c>
      <c r="P19" s="10"/>
    </row>
    <row r="20" spans="1:119">
      <c r="A20" s="12"/>
      <c r="B20" s="44">
        <v>541</v>
      </c>
      <c r="C20" s="20" t="s">
        <v>33</v>
      </c>
      <c r="D20" s="46">
        <v>747564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747564</v>
      </c>
      <c r="O20" s="47">
        <f t="shared" si="2"/>
        <v>58.248714352501167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50540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50540</v>
      </c>
      <c r="O21" s="43">
        <f t="shared" si="2"/>
        <v>3.937977247935172</v>
      </c>
      <c r="P21" s="10"/>
    </row>
    <row r="22" spans="1:119">
      <c r="A22" s="12"/>
      <c r="B22" s="44">
        <v>562</v>
      </c>
      <c r="C22" s="20" t="s">
        <v>37</v>
      </c>
      <c r="D22" s="46">
        <v>50540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50540</v>
      </c>
      <c r="O22" s="47">
        <f t="shared" si="2"/>
        <v>3.937977247935172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SUM(D24:D25)</f>
        <v>2435122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2435122</v>
      </c>
      <c r="O23" s="43">
        <f t="shared" si="2"/>
        <v>189.73990961508494</v>
      </c>
      <c r="P23" s="9"/>
    </row>
    <row r="24" spans="1:119">
      <c r="A24" s="12"/>
      <c r="B24" s="44">
        <v>571</v>
      </c>
      <c r="C24" s="20" t="s">
        <v>39</v>
      </c>
      <c r="D24" s="46">
        <v>1113064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1113064</v>
      </c>
      <c r="O24" s="47">
        <f t="shared" si="2"/>
        <v>86.727754402368703</v>
      </c>
      <c r="P24" s="9"/>
    </row>
    <row r="25" spans="1:119">
      <c r="A25" s="12"/>
      <c r="B25" s="44">
        <v>572</v>
      </c>
      <c r="C25" s="20" t="s">
        <v>40</v>
      </c>
      <c r="D25" s="46">
        <v>1322058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1322058</v>
      </c>
      <c r="O25" s="47">
        <f t="shared" si="2"/>
        <v>103.01215521271622</v>
      </c>
      <c r="P25" s="9"/>
    </row>
    <row r="26" spans="1:119" ht="15.75">
      <c r="A26" s="28" t="s">
        <v>43</v>
      </c>
      <c r="B26" s="29"/>
      <c r="C26" s="30"/>
      <c r="D26" s="31">
        <f t="shared" ref="D26:M26" si="8">SUM(D27:D28)</f>
        <v>5309959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100000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5409959</v>
      </c>
      <c r="O26" s="43">
        <f t="shared" si="2"/>
        <v>421.53334891693936</v>
      </c>
      <c r="P26" s="9"/>
    </row>
    <row r="27" spans="1:119">
      <c r="A27" s="12"/>
      <c r="B27" s="44">
        <v>581</v>
      </c>
      <c r="C27" s="20" t="s">
        <v>41</v>
      </c>
      <c r="D27" s="46">
        <v>2984959</v>
      </c>
      <c r="E27" s="46">
        <v>0</v>
      </c>
      <c r="F27" s="46">
        <v>0</v>
      </c>
      <c r="G27" s="46">
        <v>0</v>
      </c>
      <c r="H27" s="46">
        <v>0</v>
      </c>
      <c r="I27" s="46">
        <v>100000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3084959</v>
      </c>
      <c r="O27" s="47">
        <f t="shared" si="2"/>
        <v>240.3739286270843</v>
      </c>
      <c r="P27" s="9"/>
    </row>
    <row r="28" spans="1:119" ht="15.75" thickBot="1">
      <c r="A28" s="12"/>
      <c r="B28" s="44">
        <v>585</v>
      </c>
      <c r="C28" s="20" t="s">
        <v>51</v>
      </c>
      <c r="D28" s="46">
        <v>2325000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2325000</v>
      </c>
      <c r="O28" s="47">
        <f t="shared" si="2"/>
        <v>181.15942028985506</v>
      </c>
      <c r="P28" s="9"/>
    </row>
    <row r="29" spans="1:119" ht="16.5" thickBot="1">
      <c r="A29" s="14" t="s">
        <v>10</v>
      </c>
      <c r="B29" s="23"/>
      <c r="C29" s="22"/>
      <c r="D29" s="15">
        <f>SUM(D5,D11,D15,D19,D21,D23,D26)</f>
        <v>14257585</v>
      </c>
      <c r="E29" s="15">
        <f t="shared" ref="E29:M29" si="9">SUM(E5,E11,E15,E19,E21,E23,E26)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8378639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22636224</v>
      </c>
      <c r="O29" s="37">
        <f t="shared" si="2"/>
        <v>1763.7699859747545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52</v>
      </c>
      <c r="M31" s="93"/>
      <c r="N31" s="93"/>
      <c r="O31" s="41">
        <v>12834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2333489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2333489</v>
      </c>
      <c r="O5" s="32">
        <f t="shared" ref="O5:O29" si="2">(N5/O$31)</f>
        <v>183.03310063534394</v>
      </c>
      <c r="P5" s="6"/>
    </row>
    <row r="6" spans="1:133">
      <c r="A6" s="12"/>
      <c r="B6" s="44">
        <v>511</v>
      </c>
      <c r="C6" s="20" t="s">
        <v>47</v>
      </c>
      <c r="D6" s="46">
        <v>898893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898893</v>
      </c>
      <c r="O6" s="47">
        <f t="shared" si="2"/>
        <v>70.506941720919286</v>
      </c>
      <c r="P6" s="9"/>
    </row>
    <row r="7" spans="1:133">
      <c r="A7" s="12"/>
      <c r="B7" s="44">
        <v>512</v>
      </c>
      <c r="C7" s="20" t="s">
        <v>19</v>
      </c>
      <c r="D7" s="46">
        <v>50899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50899</v>
      </c>
      <c r="O7" s="47">
        <f t="shared" si="2"/>
        <v>3.9923915601223627</v>
      </c>
      <c r="P7" s="9"/>
    </row>
    <row r="8" spans="1:133">
      <c r="A8" s="12"/>
      <c r="B8" s="44">
        <v>513</v>
      </c>
      <c r="C8" s="20" t="s">
        <v>20</v>
      </c>
      <c r="D8" s="46">
        <v>182054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182054</v>
      </c>
      <c r="O8" s="47">
        <f t="shared" si="2"/>
        <v>14.279865087457839</v>
      </c>
      <c r="P8" s="9"/>
    </row>
    <row r="9" spans="1:133">
      <c r="A9" s="12"/>
      <c r="B9" s="44">
        <v>519</v>
      </c>
      <c r="C9" s="20" t="s">
        <v>23</v>
      </c>
      <c r="D9" s="46">
        <v>1201643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1201643</v>
      </c>
      <c r="O9" s="47">
        <f t="shared" si="2"/>
        <v>94.253902266844463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SUM(D11:D13)</f>
        <v>2563716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2563716</v>
      </c>
      <c r="O10" s="43">
        <f t="shared" si="2"/>
        <v>201.09153659110518</v>
      </c>
      <c r="P10" s="10"/>
    </row>
    <row r="11" spans="1:133">
      <c r="A11" s="12"/>
      <c r="B11" s="44">
        <v>521</v>
      </c>
      <c r="C11" s="20" t="s">
        <v>25</v>
      </c>
      <c r="D11" s="46">
        <v>1580884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1580884</v>
      </c>
      <c r="O11" s="47">
        <f t="shared" si="2"/>
        <v>124.00062750019609</v>
      </c>
      <c r="P11" s="9"/>
    </row>
    <row r="12" spans="1:133">
      <c r="A12" s="12"/>
      <c r="B12" s="44">
        <v>522</v>
      </c>
      <c r="C12" s="20" t="s">
        <v>26</v>
      </c>
      <c r="D12" s="46">
        <v>786554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786554</v>
      </c>
      <c r="O12" s="47">
        <f t="shared" si="2"/>
        <v>61.695348654796454</v>
      </c>
      <c r="P12" s="9"/>
    </row>
    <row r="13" spans="1:133">
      <c r="A13" s="12"/>
      <c r="B13" s="44">
        <v>524</v>
      </c>
      <c r="C13" s="20" t="s">
        <v>27</v>
      </c>
      <c r="D13" s="46">
        <v>196278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196278</v>
      </c>
      <c r="O13" s="47">
        <f t="shared" si="2"/>
        <v>15.395560436112635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SUM(D15:D17)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8318728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8318728</v>
      </c>
      <c r="O14" s="43">
        <f t="shared" si="2"/>
        <v>652.50043140638479</v>
      </c>
      <c r="P14" s="10"/>
    </row>
    <row r="15" spans="1:133">
      <c r="A15" s="12"/>
      <c r="B15" s="44">
        <v>534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2381778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2381778</v>
      </c>
      <c r="O15" s="47">
        <f t="shared" si="2"/>
        <v>186.8207702564907</v>
      </c>
      <c r="P15" s="9"/>
    </row>
    <row r="16" spans="1:133">
      <c r="A16" s="12"/>
      <c r="B16" s="44">
        <v>536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5703302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5703302</v>
      </c>
      <c r="O16" s="47">
        <f t="shared" si="2"/>
        <v>447.35289042277827</v>
      </c>
      <c r="P16" s="9"/>
    </row>
    <row r="17" spans="1:119">
      <c r="A17" s="12"/>
      <c r="B17" s="44">
        <v>538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233648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233648</v>
      </c>
      <c r="O17" s="47">
        <f t="shared" si="2"/>
        <v>18.326770727115854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522685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522685</v>
      </c>
      <c r="O18" s="43">
        <f t="shared" si="2"/>
        <v>40.99811749941172</v>
      </c>
      <c r="P18" s="10"/>
    </row>
    <row r="19" spans="1:119">
      <c r="A19" s="12"/>
      <c r="B19" s="44">
        <v>541</v>
      </c>
      <c r="C19" s="20" t="s">
        <v>33</v>
      </c>
      <c r="D19" s="46">
        <v>522685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522685</v>
      </c>
      <c r="O19" s="47">
        <f t="shared" si="2"/>
        <v>40.99811749941172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683415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683415</v>
      </c>
      <c r="O20" s="43">
        <f t="shared" si="2"/>
        <v>53.605380814181501</v>
      </c>
      <c r="P20" s="10"/>
    </row>
    <row r="21" spans="1:119">
      <c r="A21" s="13"/>
      <c r="B21" s="45">
        <v>554</v>
      </c>
      <c r="C21" s="21" t="s">
        <v>35</v>
      </c>
      <c r="D21" s="46">
        <v>683415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683415</v>
      </c>
      <c r="O21" s="47">
        <f t="shared" si="2"/>
        <v>53.605380814181501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50315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50315</v>
      </c>
      <c r="O22" s="43">
        <f t="shared" si="2"/>
        <v>3.9465840458075143</v>
      </c>
      <c r="P22" s="10"/>
    </row>
    <row r="23" spans="1:119">
      <c r="A23" s="12"/>
      <c r="B23" s="44">
        <v>562</v>
      </c>
      <c r="C23" s="20" t="s">
        <v>37</v>
      </c>
      <c r="D23" s="46">
        <v>50315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50315</v>
      </c>
      <c r="O23" s="47">
        <f t="shared" si="2"/>
        <v>3.9465840458075143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SUM(D25:D26)</f>
        <v>2341199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2341199</v>
      </c>
      <c r="O24" s="43">
        <f t="shared" si="2"/>
        <v>183.63785394932935</v>
      </c>
      <c r="P24" s="9"/>
    </row>
    <row r="25" spans="1:119">
      <c r="A25" s="12"/>
      <c r="B25" s="44">
        <v>571</v>
      </c>
      <c r="C25" s="20" t="s">
        <v>39</v>
      </c>
      <c r="D25" s="46">
        <v>941379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941379</v>
      </c>
      <c r="O25" s="47">
        <f t="shared" si="2"/>
        <v>73.839438387324492</v>
      </c>
      <c r="P25" s="9"/>
    </row>
    <row r="26" spans="1:119">
      <c r="A26" s="12"/>
      <c r="B26" s="44">
        <v>572</v>
      </c>
      <c r="C26" s="20" t="s">
        <v>40</v>
      </c>
      <c r="D26" s="46">
        <v>1399820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1399820</v>
      </c>
      <c r="O26" s="47">
        <f t="shared" si="2"/>
        <v>109.79841556200486</v>
      </c>
      <c r="P26" s="9"/>
    </row>
    <row r="27" spans="1:119" ht="15.75">
      <c r="A27" s="28" t="s">
        <v>43</v>
      </c>
      <c r="B27" s="29"/>
      <c r="C27" s="30"/>
      <c r="D27" s="31">
        <f t="shared" ref="D27:M27" si="9">SUM(D28:D28)</f>
        <v>0</v>
      </c>
      <c r="E27" s="31">
        <f t="shared" si="9"/>
        <v>2928587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140000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3068587</v>
      </c>
      <c r="O27" s="43">
        <f t="shared" si="2"/>
        <v>240.69236802886502</v>
      </c>
      <c r="P27" s="9"/>
    </row>
    <row r="28" spans="1:119" ht="15.75" thickBot="1">
      <c r="A28" s="12"/>
      <c r="B28" s="44">
        <v>581</v>
      </c>
      <c r="C28" s="20" t="s">
        <v>41</v>
      </c>
      <c r="D28" s="46">
        <v>0</v>
      </c>
      <c r="E28" s="46">
        <v>2928587</v>
      </c>
      <c r="F28" s="46">
        <v>0</v>
      </c>
      <c r="G28" s="46">
        <v>0</v>
      </c>
      <c r="H28" s="46">
        <v>0</v>
      </c>
      <c r="I28" s="46">
        <v>140000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3068587</v>
      </c>
      <c r="O28" s="47">
        <f t="shared" si="2"/>
        <v>240.69236802886502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0">SUM(D5,D10,D14,D18,D20,D22,D24,D27)</f>
        <v>8494819</v>
      </c>
      <c r="E29" s="15">
        <f t="shared" si="10"/>
        <v>2928587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8458728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1"/>
        <v>19882134</v>
      </c>
      <c r="O29" s="37">
        <f t="shared" si="2"/>
        <v>1559.5053729704291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48</v>
      </c>
      <c r="M31" s="93"/>
      <c r="N31" s="93"/>
      <c r="O31" s="41">
        <v>12749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2057712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2057712</v>
      </c>
      <c r="O5" s="32">
        <f t="shared" ref="O5:O31" si="2">(N5/O$33)</f>
        <v>154.78501579659996</v>
      </c>
      <c r="P5" s="6"/>
    </row>
    <row r="6" spans="1:133">
      <c r="A6" s="12"/>
      <c r="B6" s="44">
        <v>512</v>
      </c>
      <c r="C6" s="20" t="s">
        <v>19</v>
      </c>
      <c r="D6" s="46">
        <v>53481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53481</v>
      </c>
      <c r="O6" s="47">
        <f t="shared" si="2"/>
        <v>4.022942680908681</v>
      </c>
      <c r="P6" s="9"/>
    </row>
    <row r="7" spans="1:133">
      <c r="A7" s="12"/>
      <c r="B7" s="44">
        <v>513</v>
      </c>
      <c r="C7" s="20" t="s">
        <v>20</v>
      </c>
      <c r="D7" s="46">
        <v>87242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87242</v>
      </c>
      <c r="O7" s="47">
        <f t="shared" si="2"/>
        <v>6.562509402738077</v>
      </c>
      <c r="P7" s="9"/>
    </row>
    <row r="8" spans="1:133">
      <c r="A8" s="12"/>
      <c r="B8" s="44">
        <v>514</v>
      </c>
      <c r="C8" s="20" t="s">
        <v>21</v>
      </c>
      <c r="D8" s="46">
        <v>60954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60954</v>
      </c>
      <c r="O8" s="47">
        <f t="shared" si="2"/>
        <v>4.5850759741236651</v>
      </c>
      <c r="P8" s="9"/>
    </row>
    <row r="9" spans="1:133">
      <c r="A9" s="12"/>
      <c r="B9" s="44">
        <v>515</v>
      </c>
      <c r="C9" s="20" t="s">
        <v>22</v>
      </c>
      <c r="D9" s="46">
        <v>15000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15000</v>
      </c>
      <c r="O9" s="47">
        <f t="shared" si="2"/>
        <v>1.1283285692793741</v>
      </c>
      <c r="P9" s="9"/>
    </row>
    <row r="10" spans="1:133">
      <c r="A10" s="12"/>
      <c r="B10" s="44">
        <v>519</v>
      </c>
      <c r="C10" s="20" t="s">
        <v>23</v>
      </c>
      <c r="D10" s="46">
        <v>1841035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1841035</v>
      </c>
      <c r="O10" s="47">
        <f t="shared" si="2"/>
        <v>138.48615916955018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2989520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2989520</v>
      </c>
      <c r="O11" s="43">
        <f t="shared" si="2"/>
        <v>224.87738829547163</v>
      </c>
      <c r="P11" s="10"/>
    </row>
    <row r="12" spans="1:133">
      <c r="A12" s="12"/>
      <c r="B12" s="44">
        <v>521</v>
      </c>
      <c r="C12" s="20" t="s">
        <v>25</v>
      </c>
      <c r="D12" s="46">
        <v>1661603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1661603</v>
      </c>
      <c r="O12" s="47">
        <f t="shared" si="2"/>
        <v>124.98894238002106</v>
      </c>
      <c r="P12" s="9"/>
    </row>
    <row r="13" spans="1:133">
      <c r="A13" s="12"/>
      <c r="B13" s="44">
        <v>522</v>
      </c>
      <c r="C13" s="20" t="s">
        <v>26</v>
      </c>
      <c r="D13" s="46">
        <v>1129734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1129734</v>
      </c>
      <c r="O13" s="47">
        <f t="shared" si="2"/>
        <v>84.980743192417634</v>
      </c>
      <c r="P13" s="9"/>
    </row>
    <row r="14" spans="1:133">
      <c r="A14" s="12"/>
      <c r="B14" s="44">
        <v>524</v>
      </c>
      <c r="C14" s="20" t="s">
        <v>27</v>
      </c>
      <c r="D14" s="46">
        <v>198183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198183</v>
      </c>
      <c r="O14" s="47">
        <f t="shared" si="2"/>
        <v>14.907702723032948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8130878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8130878</v>
      </c>
      <c r="O15" s="43">
        <f t="shared" si="2"/>
        <v>611.62012938167595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2475748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2475748</v>
      </c>
      <c r="O16" s="47">
        <f t="shared" si="2"/>
        <v>186.23047991575146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5507576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5507576</v>
      </c>
      <c r="O17" s="47">
        <f t="shared" si="2"/>
        <v>414.29035655182787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147554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147554</v>
      </c>
      <c r="O18" s="47">
        <f t="shared" si="2"/>
        <v>11.099292914096585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554049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554049</v>
      </c>
      <c r="O19" s="43">
        <f t="shared" si="2"/>
        <v>41.67662103204453</v>
      </c>
      <c r="P19" s="10"/>
    </row>
    <row r="20" spans="1:119">
      <c r="A20" s="12"/>
      <c r="B20" s="44">
        <v>541</v>
      </c>
      <c r="C20" s="20" t="s">
        <v>33</v>
      </c>
      <c r="D20" s="46">
        <v>554049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554049</v>
      </c>
      <c r="O20" s="47">
        <f t="shared" si="2"/>
        <v>41.67662103204453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13382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13382</v>
      </c>
      <c r="O21" s="43">
        <f t="shared" si="2"/>
        <v>1.0066195276064389</v>
      </c>
      <c r="P21" s="10"/>
    </row>
    <row r="22" spans="1:119">
      <c r="A22" s="13"/>
      <c r="B22" s="45">
        <v>554</v>
      </c>
      <c r="C22" s="21" t="s">
        <v>35</v>
      </c>
      <c r="D22" s="46">
        <v>13382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13382</v>
      </c>
      <c r="O22" s="47">
        <f t="shared" si="2"/>
        <v>1.0066195276064389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50465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50465</v>
      </c>
      <c r="O23" s="43">
        <f t="shared" si="2"/>
        <v>3.7960734165789076</v>
      </c>
      <c r="P23" s="10"/>
    </row>
    <row r="24" spans="1:119">
      <c r="A24" s="12"/>
      <c r="B24" s="44">
        <v>562</v>
      </c>
      <c r="C24" s="20" t="s">
        <v>37</v>
      </c>
      <c r="D24" s="46">
        <v>50465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50465</v>
      </c>
      <c r="O24" s="47">
        <f t="shared" si="2"/>
        <v>3.7960734165789076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SUM(D26:D27)</f>
        <v>2324707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2324707</v>
      </c>
      <c r="O25" s="43">
        <f t="shared" si="2"/>
        <v>174.86888822024974</v>
      </c>
      <c r="P25" s="9"/>
    </row>
    <row r="26" spans="1:119">
      <c r="A26" s="12"/>
      <c r="B26" s="44">
        <v>571</v>
      </c>
      <c r="C26" s="20" t="s">
        <v>39</v>
      </c>
      <c r="D26" s="46">
        <v>957702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957702</v>
      </c>
      <c r="O26" s="47">
        <f t="shared" si="2"/>
        <v>72.040168497066347</v>
      </c>
      <c r="P26" s="9"/>
    </row>
    <row r="27" spans="1:119">
      <c r="A27" s="12"/>
      <c r="B27" s="44">
        <v>572</v>
      </c>
      <c r="C27" s="20" t="s">
        <v>40</v>
      </c>
      <c r="D27" s="46">
        <v>1367005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1367005</v>
      </c>
      <c r="O27" s="47">
        <f t="shared" si="2"/>
        <v>102.8287197231834</v>
      </c>
      <c r="P27" s="9"/>
    </row>
    <row r="28" spans="1:119" ht="15.75">
      <c r="A28" s="28" t="s">
        <v>43</v>
      </c>
      <c r="B28" s="29"/>
      <c r="C28" s="30"/>
      <c r="D28" s="31">
        <f t="shared" ref="D28:M28" si="9">SUM(D29:D30)</f>
        <v>0</v>
      </c>
      <c r="E28" s="31">
        <f t="shared" si="9"/>
        <v>2768494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323193</v>
      </c>
      <c r="J28" s="31">
        <f t="shared" si="9"/>
        <v>1385631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4477318</v>
      </c>
      <c r="O28" s="43">
        <f t="shared" si="2"/>
        <v>336.79238754325257</v>
      </c>
      <c r="P28" s="9"/>
    </row>
    <row r="29" spans="1:119">
      <c r="A29" s="12"/>
      <c r="B29" s="44">
        <v>581</v>
      </c>
      <c r="C29" s="20" t="s">
        <v>41</v>
      </c>
      <c r="D29" s="46">
        <v>0</v>
      </c>
      <c r="E29" s="46">
        <v>2768494</v>
      </c>
      <c r="F29" s="46">
        <v>0</v>
      </c>
      <c r="G29" s="46">
        <v>0</v>
      </c>
      <c r="H29" s="46">
        <v>0</v>
      </c>
      <c r="I29" s="46">
        <v>323193</v>
      </c>
      <c r="J29" s="46">
        <v>461466</v>
      </c>
      <c r="K29" s="46">
        <v>0</v>
      </c>
      <c r="L29" s="46">
        <v>0</v>
      </c>
      <c r="M29" s="46">
        <v>0</v>
      </c>
      <c r="N29" s="46">
        <f t="shared" si="1"/>
        <v>3553153</v>
      </c>
      <c r="O29" s="47">
        <f t="shared" si="2"/>
        <v>267.27493606138108</v>
      </c>
      <c r="P29" s="9"/>
    </row>
    <row r="30" spans="1:119" ht="15.75" thickBot="1">
      <c r="A30" s="12"/>
      <c r="B30" s="44">
        <v>590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924165</v>
      </c>
      <c r="K30" s="46">
        <v>0</v>
      </c>
      <c r="L30" s="46">
        <v>0</v>
      </c>
      <c r="M30" s="46">
        <v>0</v>
      </c>
      <c r="N30" s="46">
        <f t="shared" si="1"/>
        <v>924165</v>
      </c>
      <c r="O30" s="47">
        <f t="shared" si="2"/>
        <v>69.517451481871518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SUM(D5,D11,D15,D19,D21,D23,D25,D28)</f>
        <v>7989835</v>
      </c>
      <c r="E31" s="15">
        <f t="shared" si="10"/>
        <v>2768494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8454071</v>
      </c>
      <c r="J31" s="15">
        <f t="shared" si="10"/>
        <v>1385631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20598031</v>
      </c>
      <c r="O31" s="37">
        <f t="shared" si="2"/>
        <v>1549.4231232134798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44</v>
      </c>
      <c r="M33" s="93"/>
      <c r="N33" s="93"/>
      <c r="O33" s="41">
        <v>13294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2264468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2264468</v>
      </c>
      <c r="O5" s="32">
        <f t="shared" ref="O5:O29" si="2">(N5/O$31)</f>
        <v>169.44537563603711</v>
      </c>
      <c r="P5" s="6"/>
    </row>
    <row r="6" spans="1:133">
      <c r="A6" s="12"/>
      <c r="B6" s="44">
        <v>512</v>
      </c>
      <c r="C6" s="20" t="s">
        <v>19</v>
      </c>
      <c r="D6" s="46">
        <v>50340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50340</v>
      </c>
      <c r="O6" s="47">
        <f t="shared" si="2"/>
        <v>3.766836276563903</v>
      </c>
      <c r="P6" s="9"/>
    </row>
    <row r="7" spans="1:133">
      <c r="A7" s="12"/>
      <c r="B7" s="44">
        <v>513</v>
      </c>
      <c r="C7" s="20" t="s">
        <v>20</v>
      </c>
      <c r="D7" s="46">
        <v>85014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85014</v>
      </c>
      <c r="O7" s="47">
        <f t="shared" si="2"/>
        <v>6.3614187369051178</v>
      </c>
      <c r="P7" s="9"/>
    </row>
    <row r="8" spans="1:133">
      <c r="A8" s="12"/>
      <c r="B8" s="44">
        <v>514</v>
      </c>
      <c r="C8" s="20" t="s">
        <v>21</v>
      </c>
      <c r="D8" s="46">
        <v>67577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67577</v>
      </c>
      <c r="O8" s="47">
        <f t="shared" si="2"/>
        <v>5.0566447171505535</v>
      </c>
      <c r="P8" s="9"/>
    </row>
    <row r="9" spans="1:133">
      <c r="A9" s="12"/>
      <c r="B9" s="44">
        <v>515</v>
      </c>
      <c r="C9" s="20" t="s">
        <v>22</v>
      </c>
      <c r="D9" s="46">
        <v>36090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36090</v>
      </c>
      <c r="O9" s="47">
        <f t="shared" si="2"/>
        <v>2.7005387608500451</v>
      </c>
      <c r="P9" s="9"/>
    </row>
    <row r="10" spans="1:133">
      <c r="A10" s="12"/>
      <c r="B10" s="44">
        <v>519</v>
      </c>
      <c r="C10" s="20" t="s">
        <v>23</v>
      </c>
      <c r="D10" s="46">
        <v>2025447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2025447</v>
      </c>
      <c r="O10" s="47">
        <f t="shared" si="2"/>
        <v>151.5599371445675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3589716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3589716</v>
      </c>
      <c r="O11" s="43">
        <f t="shared" si="2"/>
        <v>268.61089494163423</v>
      </c>
      <c r="P11" s="10"/>
    </row>
    <row r="12" spans="1:133">
      <c r="A12" s="12"/>
      <c r="B12" s="44">
        <v>521</v>
      </c>
      <c r="C12" s="20" t="s">
        <v>25</v>
      </c>
      <c r="D12" s="46">
        <v>1733086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1733086</v>
      </c>
      <c r="O12" s="47">
        <f t="shared" si="2"/>
        <v>129.68317868901528</v>
      </c>
      <c r="P12" s="9"/>
    </row>
    <row r="13" spans="1:133">
      <c r="A13" s="12"/>
      <c r="B13" s="44">
        <v>522</v>
      </c>
      <c r="C13" s="20" t="s">
        <v>26</v>
      </c>
      <c r="D13" s="46">
        <v>1653047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1653047</v>
      </c>
      <c r="O13" s="47">
        <f t="shared" si="2"/>
        <v>123.69402873391201</v>
      </c>
      <c r="P13" s="9"/>
    </row>
    <row r="14" spans="1:133">
      <c r="A14" s="12"/>
      <c r="B14" s="44">
        <v>524</v>
      </c>
      <c r="C14" s="20" t="s">
        <v>27</v>
      </c>
      <c r="D14" s="46">
        <v>203583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203583</v>
      </c>
      <c r="O14" s="47">
        <f t="shared" si="2"/>
        <v>15.233687518706974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7950579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7950579</v>
      </c>
      <c r="O15" s="43">
        <f t="shared" si="2"/>
        <v>594.92509727626464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2514295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2514295</v>
      </c>
      <c r="O16" s="47">
        <f t="shared" si="2"/>
        <v>188.13940436994912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5309688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5309688</v>
      </c>
      <c r="O17" s="47">
        <f t="shared" si="2"/>
        <v>397.31278060460937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126596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126596</v>
      </c>
      <c r="O18" s="47">
        <f t="shared" si="2"/>
        <v>9.4729123017060761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779084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779084</v>
      </c>
      <c r="O19" s="43">
        <f t="shared" si="2"/>
        <v>58.297216402274771</v>
      </c>
      <c r="P19" s="10"/>
    </row>
    <row r="20" spans="1:119">
      <c r="A20" s="12"/>
      <c r="B20" s="44">
        <v>541</v>
      </c>
      <c r="C20" s="20" t="s">
        <v>33</v>
      </c>
      <c r="D20" s="46">
        <v>779084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779084</v>
      </c>
      <c r="O20" s="47">
        <f t="shared" si="2"/>
        <v>58.297216402274771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50240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50240</v>
      </c>
      <c r="O21" s="43">
        <f t="shared" si="2"/>
        <v>3.7593534869799461</v>
      </c>
      <c r="P21" s="10"/>
    </row>
    <row r="22" spans="1:119">
      <c r="A22" s="12"/>
      <c r="B22" s="44">
        <v>562</v>
      </c>
      <c r="C22" s="20" t="s">
        <v>37</v>
      </c>
      <c r="D22" s="46">
        <v>50240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50240</v>
      </c>
      <c r="O22" s="47">
        <f t="shared" si="2"/>
        <v>3.7593534869799461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SUM(D24:D25)</f>
        <v>2969666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2969666</v>
      </c>
      <c r="O23" s="43">
        <f t="shared" si="2"/>
        <v>222.21385812630947</v>
      </c>
      <c r="P23" s="9"/>
    </row>
    <row r="24" spans="1:119">
      <c r="A24" s="12"/>
      <c r="B24" s="44">
        <v>571</v>
      </c>
      <c r="C24" s="20" t="s">
        <v>39</v>
      </c>
      <c r="D24" s="46">
        <v>1008635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1008635</v>
      </c>
      <c r="O24" s="47">
        <f t="shared" si="2"/>
        <v>75.474034720143663</v>
      </c>
      <c r="P24" s="9"/>
    </row>
    <row r="25" spans="1:119">
      <c r="A25" s="12"/>
      <c r="B25" s="44">
        <v>572</v>
      </c>
      <c r="C25" s="20" t="s">
        <v>40</v>
      </c>
      <c r="D25" s="46">
        <v>1961031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1961031</v>
      </c>
      <c r="O25" s="47">
        <f t="shared" si="2"/>
        <v>146.73982340616581</v>
      </c>
      <c r="P25" s="9"/>
    </row>
    <row r="26" spans="1:119" ht="15.75">
      <c r="A26" s="28" t="s">
        <v>43</v>
      </c>
      <c r="B26" s="29"/>
      <c r="C26" s="30"/>
      <c r="D26" s="31">
        <f t="shared" ref="D26:M26" si="8">SUM(D27:D28)</f>
        <v>3126</v>
      </c>
      <c r="E26" s="31">
        <f t="shared" si="8"/>
        <v>2606309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218869</v>
      </c>
      <c r="J26" s="31">
        <f t="shared" si="8"/>
        <v>1442313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4270617</v>
      </c>
      <c r="O26" s="43">
        <f t="shared" si="2"/>
        <v>319.56128404669261</v>
      </c>
      <c r="P26" s="9"/>
    </row>
    <row r="27" spans="1:119">
      <c r="A27" s="12"/>
      <c r="B27" s="44">
        <v>581</v>
      </c>
      <c r="C27" s="20" t="s">
        <v>41</v>
      </c>
      <c r="D27" s="46">
        <v>0</v>
      </c>
      <c r="E27" s="46">
        <v>2606309</v>
      </c>
      <c r="F27" s="46">
        <v>0</v>
      </c>
      <c r="G27" s="46">
        <v>0</v>
      </c>
      <c r="H27" s="46">
        <v>0</v>
      </c>
      <c r="I27" s="46">
        <v>218869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2825178</v>
      </c>
      <c r="O27" s="47">
        <f t="shared" si="2"/>
        <v>211.40212511224183</v>
      </c>
      <c r="P27" s="9"/>
    </row>
    <row r="28" spans="1:119" ht="15.75" thickBot="1">
      <c r="A28" s="12"/>
      <c r="B28" s="44">
        <v>590</v>
      </c>
      <c r="C28" s="20" t="s">
        <v>42</v>
      </c>
      <c r="D28" s="46">
        <v>3126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1442313</v>
      </c>
      <c r="K28" s="46">
        <v>0</v>
      </c>
      <c r="L28" s="46">
        <v>0</v>
      </c>
      <c r="M28" s="46">
        <v>0</v>
      </c>
      <c r="N28" s="46">
        <f t="shared" si="1"/>
        <v>1445439</v>
      </c>
      <c r="O28" s="47">
        <f t="shared" si="2"/>
        <v>108.15915893445076</v>
      </c>
      <c r="P28" s="9"/>
    </row>
    <row r="29" spans="1:119" ht="16.5" thickBot="1">
      <c r="A29" s="14" t="s">
        <v>10</v>
      </c>
      <c r="B29" s="23"/>
      <c r="C29" s="22"/>
      <c r="D29" s="15">
        <f>SUM(D5,D11,D15,D19,D21,D23,D26)</f>
        <v>9656300</v>
      </c>
      <c r="E29" s="15">
        <f t="shared" ref="E29:M29" si="9">SUM(E5,E11,E15,E19,E21,E23,E26)</f>
        <v>2606309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8169448</v>
      </c>
      <c r="J29" s="15">
        <f t="shared" si="9"/>
        <v>1442313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21874370</v>
      </c>
      <c r="O29" s="37">
        <f t="shared" si="2"/>
        <v>1636.8130799161927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57</v>
      </c>
      <c r="M31" s="93"/>
      <c r="N31" s="93"/>
      <c r="O31" s="41">
        <v>13364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2547820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2547820</v>
      </c>
      <c r="O5" s="32">
        <f t="shared" ref="O5:O29" si="2">(N5/O$31)</f>
        <v>191.9695599758891</v>
      </c>
      <c r="P5" s="6"/>
    </row>
    <row r="6" spans="1:133">
      <c r="A6" s="12"/>
      <c r="B6" s="44">
        <v>511</v>
      </c>
      <c r="C6" s="20" t="s">
        <v>47</v>
      </c>
      <c r="D6" s="46">
        <v>925285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925285</v>
      </c>
      <c r="O6" s="47">
        <f t="shared" si="2"/>
        <v>69.717073538276068</v>
      </c>
      <c r="P6" s="9"/>
    </row>
    <row r="7" spans="1:133">
      <c r="A7" s="12"/>
      <c r="B7" s="44">
        <v>512</v>
      </c>
      <c r="C7" s="20" t="s">
        <v>19</v>
      </c>
      <c r="D7" s="46">
        <v>81565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81565</v>
      </c>
      <c r="O7" s="47">
        <f t="shared" si="2"/>
        <v>6.1456449668474988</v>
      </c>
      <c r="P7" s="9"/>
    </row>
    <row r="8" spans="1:133">
      <c r="A8" s="12"/>
      <c r="B8" s="44">
        <v>513</v>
      </c>
      <c r="C8" s="20" t="s">
        <v>20</v>
      </c>
      <c r="D8" s="46">
        <v>85285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85285</v>
      </c>
      <c r="O8" s="47">
        <f t="shared" si="2"/>
        <v>6.4259342977697411</v>
      </c>
      <c r="P8" s="9"/>
    </row>
    <row r="9" spans="1:133">
      <c r="A9" s="12"/>
      <c r="B9" s="44">
        <v>514</v>
      </c>
      <c r="C9" s="20" t="s">
        <v>21</v>
      </c>
      <c r="D9" s="46">
        <v>60600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60600</v>
      </c>
      <c r="O9" s="47">
        <f t="shared" si="2"/>
        <v>4.5660036166365279</v>
      </c>
      <c r="P9" s="9"/>
    </row>
    <row r="10" spans="1:133">
      <c r="A10" s="12"/>
      <c r="B10" s="44">
        <v>519</v>
      </c>
      <c r="C10" s="20" t="s">
        <v>23</v>
      </c>
      <c r="D10" s="46">
        <v>1395085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1395085</v>
      </c>
      <c r="O10" s="47">
        <f t="shared" si="2"/>
        <v>105.11490355635925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2873052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2873052</v>
      </c>
      <c r="O11" s="43">
        <f t="shared" si="2"/>
        <v>216.47468354430379</v>
      </c>
      <c r="P11" s="10"/>
    </row>
    <row r="12" spans="1:133">
      <c r="A12" s="12"/>
      <c r="B12" s="44">
        <v>521</v>
      </c>
      <c r="C12" s="20" t="s">
        <v>25</v>
      </c>
      <c r="D12" s="46">
        <v>1631121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1631121</v>
      </c>
      <c r="O12" s="47">
        <f t="shared" si="2"/>
        <v>122.89941229656419</v>
      </c>
      <c r="P12" s="9"/>
    </row>
    <row r="13" spans="1:133">
      <c r="A13" s="12"/>
      <c r="B13" s="44">
        <v>522</v>
      </c>
      <c r="C13" s="20" t="s">
        <v>26</v>
      </c>
      <c r="D13" s="46">
        <v>1041126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1041126</v>
      </c>
      <c r="O13" s="47">
        <f t="shared" si="2"/>
        <v>78.445298372513562</v>
      </c>
      <c r="P13" s="9"/>
    </row>
    <row r="14" spans="1:133">
      <c r="A14" s="12"/>
      <c r="B14" s="44">
        <v>524</v>
      </c>
      <c r="C14" s="20" t="s">
        <v>27</v>
      </c>
      <c r="D14" s="46">
        <v>200805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200805</v>
      </c>
      <c r="O14" s="47">
        <f t="shared" si="2"/>
        <v>15.12997287522604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7602004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7602004</v>
      </c>
      <c r="O15" s="43">
        <f t="shared" si="2"/>
        <v>572.78511151295959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2178106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2178106</v>
      </c>
      <c r="O16" s="47">
        <f t="shared" si="2"/>
        <v>164.11286919831224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5220082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5220082</v>
      </c>
      <c r="O17" s="47">
        <f t="shared" si="2"/>
        <v>393.31540084388183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203816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203816</v>
      </c>
      <c r="O18" s="47">
        <f t="shared" si="2"/>
        <v>15.356841470765522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924773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924773</v>
      </c>
      <c r="O19" s="43">
        <f t="shared" si="2"/>
        <v>69.678496081977102</v>
      </c>
      <c r="P19" s="10"/>
    </row>
    <row r="20" spans="1:119">
      <c r="A20" s="12"/>
      <c r="B20" s="44">
        <v>541</v>
      </c>
      <c r="C20" s="20" t="s">
        <v>33</v>
      </c>
      <c r="D20" s="46">
        <v>924773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924773</v>
      </c>
      <c r="O20" s="47">
        <f t="shared" si="2"/>
        <v>69.678496081977102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43005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43005</v>
      </c>
      <c r="O21" s="43">
        <f t="shared" si="2"/>
        <v>3.2402802893309222</v>
      </c>
      <c r="P21" s="10"/>
    </row>
    <row r="22" spans="1:119">
      <c r="A22" s="12"/>
      <c r="B22" s="44">
        <v>562</v>
      </c>
      <c r="C22" s="20" t="s">
        <v>37</v>
      </c>
      <c r="D22" s="46">
        <v>43005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43005</v>
      </c>
      <c r="O22" s="47">
        <f t="shared" si="2"/>
        <v>3.2402802893309222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SUM(D24:D25)</f>
        <v>3372895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3372895</v>
      </c>
      <c r="O23" s="43">
        <f t="shared" si="2"/>
        <v>254.13615129596141</v>
      </c>
      <c r="P23" s="9"/>
    </row>
    <row r="24" spans="1:119">
      <c r="A24" s="12"/>
      <c r="B24" s="44">
        <v>571</v>
      </c>
      <c r="C24" s="20" t="s">
        <v>39</v>
      </c>
      <c r="D24" s="46">
        <v>1303933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1303933</v>
      </c>
      <c r="O24" s="47">
        <f t="shared" si="2"/>
        <v>98.24691078963231</v>
      </c>
      <c r="P24" s="9"/>
    </row>
    <row r="25" spans="1:119">
      <c r="A25" s="12"/>
      <c r="B25" s="44">
        <v>572</v>
      </c>
      <c r="C25" s="20" t="s">
        <v>40</v>
      </c>
      <c r="D25" s="46">
        <v>2068962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2068962</v>
      </c>
      <c r="O25" s="47">
        <f t="shared" si="2"/>
        <v>155.88924050632912</v>
      </c>
      <c r="P25" s="9"/>
    </row>
    <row r="26" spans="1:119" ht="15.75">
      <c r="A26" s="28" t="s">
        <v>43</v>
      </c>
      <c r="B26" s="29"/>
      <c r="C26" s="30"/>
      <c r="D26" s="31">
        <f t="shared" ref="D26:M26" si="8">SUM(D27:D28)</f>
        <v>11428</v>
      </c>
      <c r="E26" s="31">
        <f t="shared" si="8"/>
        <v>2591731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82923</v>
      </c>
      <c r="J26" s="31">
        <f t="shared" si="8"/>
        <v>1189078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3875160</v>
      </c>
      <c r="O26" s="43">
        <f t="shared" si="2"/>
        <v>291.98010849909582</v>
      </c>
      <c r="P26" s="9"/>
    </row>
    <row r="27" spans="1:119">
      <c r="A27" s="12"/>
      <c r="B27" s="44">
        <v>581</v>
      </c>
      <c r="C27" s="20" t="s">
        <v>41</v>
      </c>
      <c r="D27" s="46">
        <v>0</v>
      </c>
      <c r="E27" s="46">
        <v>2591731</v>
      </c>
      <c r="F27" s="46">
        <v>0</v>
      </c>
      <c r="G27" s="46">
        <v>0</v>
      </c>
      <c r="H27" s="46">
        <v>0</v>
      </c>
      <c r="I27" s="46">
        <v>80950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2672681</v>
      </c>
      <c r="O27" s="47">
        <f t="shared" si="2"/>
        <v>201.37741109101867</v>
      </c>
      <c r="P27" s="9"/>
    </row>
    <row r="28" spans="1:119" ht="15.75" thickBot="1">
      <c r="A28" s="12"/>
      <c r="B28" s="44">
        <v>590</v>
      </c>
      <c r="C28" s="20" t="s">
        <v>42</v>
      </c>
      <c r="D28" s="46">
        <v>11428</v>
      </c>
      <c r="E28" s="46">
        <v>0</v>
      </c>
      <c r="F28" s="46">
        <v>0</v>
      </c>
      <c r="G28" s="46">
        <v>0</v>
      </c>
      <c r="H28" s="46">
        <v>0</v>
      </c>
      <c r="I28" s="46">
        <v>1973</v>
      </c>
      <c r="J28" s="46">
        <v>1189078</v>
      </c>
      <c r="K28" s="46">
        <v>0</v>
      </c>
      <c r="L28" s="46">
        <v>0</v>
      </c>
      <c r="M28" s="46">
        <v>0</v>
      </c>
      <c r="N28" s="46">
        <f t="shared" si="1"/>
        <v>1202479</v>
      </c>
      <c r="O28" s="47">
        <f t="shared" si="2"/>
        <v>90.602697408077148</v>
      </c>
      <c r="P28" s="9"/>
    </row>
    <row r="29" spans="1:119" ht="16.5" thickBot="1">
      <c r="A29" s="14" t="s">
        <v>10</v>
      </c>
      <c r="B29" s="23"/>
      <c r="C29" s="22"/>
      <c r="D29" s="15">
        <f>SUM(D5,D11,D15,D19,D21,D23,D26)</f>
        <v>9772973</v>
      </c>
      <c r="E29" s="15">
        <f t="shared" ref="E29:M29" si="9">SUM(E5,E11,E15,E19,E21,E23,E26)</f>
        <v>2591731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7684927</v>
      </c>
      <c r="J29" s="15">
        <f t="shared" si="9"/>
        <v>1189078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21238709</v>
      </c>
      <c r="O29" s="37">
        <f t="shared" si="2"/>
        <v>1600.2643911995178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72</v>
      </c>
      <c r="M31" s="93"/>
      <c r="N31" s="93"/>
      <c r="O31" s="41">
        <v>13272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92</v>
      </c>
      <c r="N4" s="34" t="s">
        <v>5</v>
      </c>
      <c r="O4" s="34" t="s">
        <v>93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4624152</v>
      </c>
      <c r="E5" s="26">
        <f t="shared" si="0"/>
        <v>87959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4712111</v>
      </c>
      <c r="P5" s="32">
        <f t="shared" ref="P5:P32" si="1">(O5/P$34)</f>
        <v>291.1226368466576</v>
      </c>
      <c r="Q5" s="6"/>
    </row>
    <row r="6" spans="1:134">
      <c r="A6" s="12"/>
      <c r="B6" s="44">
        <v>512</v>
      </c>
      <c r="C6" s="20" t="s">
        <v>19</v>
      </c>
      <c r="D6" s="46">
        <v>63168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0" si="2">SUM(D6:N6)</f>
        <v>63168</v>
      </c>
      <c r="P6" s="47">
        <f t="shared" si="1"/>
        <v>3.9026319041146671</v>
      </c>
      <c r="Q6" s="9"/>
    </row>
    <row r="7" spans="1:134">
      <c r="A7" s="12"/>
      <c r="B7" s="44">
        <v>513</v>
      </c>
      <c r="C7" s="20" t="s">
        <v>20</v>
      </c>
      <c r="D7" s="46">
        <v>155134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155134</v>
      </c>
      <c r="P7" s="47">
        <f t="shared" si="1"/>
        <v>9.5844557024589143</v>
      </c>
      <c r="Q7" s="9"/>
    </row>
    <row r="8" spans="1:134">
      <c r="A8" s="12"/>
      <c r="B8" s="44">
        <v>514</v>
      </c>
      <c r="C8" s="20" t="s">
        <v>21</v>
      </c>
      <c r="D8" s="46">
        <v>31561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31561</v>
      </c>
      <c r="P8" s="47">
        <f t="shared" si="1"/>
        <v>1.9498949709625601</v>
      </c>
      <c r="Q8" s="9"/>
    </row>
    <row r="9" spans="1:134">
      <c r="A9" s="12"/>
      <c r="B9" s="44">
        <v>515</v>
      </c>
      <c r="C9" s="20" t="s">
        <v>22</v>
      </c>
      <c r="D9" s="46">
        <v>2122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2122</v>
      </c>
      <c r="P9" s="47">
        <f t="shared" si="1"/>
        <v>0.13110095143951564</v>
      </c>
      <c r="Q9" s="9"/>
    </row>
    <row r="10" spans="1:134">
      <c r="A10" s="12"/>
      <c r="B10" s="44">
        <v>519</v>
      </c>
      <c r="C10" s="20" t="s">
        <v>23</v>
      </c>
      <c r="D10" s="46">
        <v>4372167</v>
      </c>
      <c r="E10" s="46">
        <v>87959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4460126</v>
      </c>
      <c r="P10" s="47">
        <f t="shared" si="1"/>
        <v>275.55455331768195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SUM(D12:D14)</f>
        <v>5355754</v>
      </c>
      <c r="E11" s="31">
        <f t="shared" si="3"/>
        <v>302970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5658724</v>
      </c>
      <c r="P11" s="43">
        <f t="shared" si="1"/>
        <v>349.60607932781414</v>
      </c>
      <c r="Q11" s="10"/>
    </row>
    <row r="12" spans="1:134">
      <c r="A12" s="12"/>
      <c r="B12" s="44">
        <v>521</v>
      </c>
      <c r="C12" s="20" t="s">
        <v>25</v>
      </c>
      <c r="D12" s="46">
        <v>2688320</v>
      </c>
      <c r="E12" s="46">
        <v>296870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2985190</v>
      </c>
      <c r="P12" s="47">
        <f t="shared" si="1"/>
        <v>184.43037192635612</v>
      </c>
      <c r="Q12" s="9"/>
    </row>
    <row r="13" spans="1:134">
      <c r="A13" s="12"/>
      <c r="B13" s="44">
        <v>522</v>
      </c>
      <c r="C13" s="20" t="s">
        <v>26</v>
      </c>
      <c r="D13" s="46">
        <v>2474662</v>
      </c>
      <c r="E13" s="46">
        <v>6100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2480762</v>
      </c>
      <c r="P13" s="47">
        <f t="shared" si="1"/>
        <v>153.26590881008278</v>
      </c>
      <c r="Q13" s="9"/>
    </row>
    <row r="14" spans="1:134">
      <c r="A14" s="12"/>
      <c r="B14" s="44">
        <v>524</v>
      </c>
      <c r="C14" s="20" t="s">
        <v>27</v>
      </c>
      <c r="D14" s="46">
        <v>192772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192772</v>
      </c>
      <c r="P14" s="47">
        <f t="shared" si="1"/>
        <v>11.909798591375262</v>
      </c>
      <c r="Q14" s="9"/>
    </row>
    <row r="15" spans="1:134" ht="15.75">
      <c r="A15" s="28" t="s">
        <v>28</v>
      </c>
      <c r="B15" s="29"/>
      <c r="C15" s="30"/>
      <c r="D15" s="31">
        <f t="shared" ref="D15:N15" si="5">SUM(D16:D19)</f>
        <v>0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12727113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2072328</v>
      </c>
      <c r="O15" s="42">
        <f>SUM(D15:N15)</f>
        <v>14799441</v>
      </c>
      <c r="P15" s="43">
        <f t="shared" si="1"/>
        <v>914.33590757444711</v>
      </c>
      <c r="Q15" s="10"/>
    </row>
    <row r="16" spans="1:134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3874282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9" si="6">SUM(D16:N16)</f>
        <v>3874282</v>
      </c>
      <c r="P16" s="47">
        <f t="shared" si="1"/>
        <v>239.3600642530582</v>
      </c>
      <c r="Q16" s="9"/>
    </row>
    <row r="17" spans="1:120">
      <c r="A17" s="12"/>
      <c r="B17" s="44">
        <v>535</v>
      </c>
      <c r="C17" s="20" t="s">
        <v>54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2072328</v>
      </c>
      <c r="O17" s="46">
        <f t="shared" si="6"/>
        <v>2072328</v>
      </c>
      <c r="P17" s="47">
        <f t="shared" si="1"/>
        <v>128.03212652909923</v>
      </c>
      <c r="Q17" s="9"/>
    </row>
    <row r="18" spans="1:120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8278466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8278466</v>
      </c>
      <c r="P18" s="47">
        <f t="shared" si="1"/>
        <v>511.45842085753122</v>
      </c>
      <c r="Q18" s="9"/>
    </row>
    <row r="19" spans="1:120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574365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574365</v>
      </c>
      <c r="P19" s="47">
        <f t="shared" si="1"/>
        <v>35.485295934758433</v>
      </c>
      <c r="Q19" s="9"/>
    </row>
    <row r="20" spans="1:120" ht="15.75">
      <c r="A20" s="28" t="s">
        <v>32</v>
      </c>
      <c r="B20" s="29"/>
      <c r="C20" s="30"/>
      <c r="D20" s="31">
        <f t="shared" ref="D20:N20" si="7">SUM(D21:D21)</f>
        <v>1006080</v>
      </c>
      <c r="E20" s="31">
        <f t="shared" si="7"/>
        <v>715452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1721532</v>
      </c>
      <c r="P20" s="43">
        <f t="shared" si="1"/>
        <v>106.35932287161745</v>
      </c>
      <c r="Q20" s="10"/>
    </row>
    <row r="21" spans="1:120">
      <c r="A21" s="12"/>
      <c r="B21" s="44">
        <v>541</v>
      </c>
      <c r="C21" s="20" t="s">
        <v>33</v>
      </c>
      <c r="D21" s="46">
        <v>1006080</v>
      </c>
      <c r="E21" s="46">
        <v>715452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1721532</v>
      </c>
      <c r="P21" s="47">
        <f t="shared" si="1"/>
        <v>106.35932287161745</v>
      </c>
      <c r="Q21" s="9"/>
    </row>
    <row r="22" spans="1:120" ht="15.75">
      <c r="A22" s="28" t="s">
        <v>34</v>
      </c>
      <c r="B22" s="29"/>
      <c r="C22" s="30"/>
      <c r="D22" s="31">
        <f t="shared" ref="D22:N22" si="8">SUM(D23:D24)</f>
        <v>1005</v>
      </c>
      <c r="E22" s="31">
        <f t="shared" si="8"/>
        <v>163717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164722</v>
      </c>
      <c r="P22" s="43">
        <f t="shared" si="1"/>
        <v>10.176819473619178</v>
      </c>
      <c r="Q22" s="10"/>
    </row>
    <row r="23" spans="1:120">
      <c r="A23" s="13"/>
      <c r="B23" s="45">
        <v>552</v>
      </c>
      <c r="C23" s="21" t="s">
        <v>74</v>
      </c>
      <c r="D23" s="46">
        <v>0</v>
      </c>
      <c r="E23" s="46">
        <v>163717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163717</v>
      </c>
      <c r="P23" s="47">
        <f t="shared" si="1"/>
        <v>10.114728777956259</v>
      </c>
      <c r="Q23" s="9"/>
    </row>
    <row r="24" spans="1:120">
      <c r="A24" s="13"/>
      <c r="B24" s="45">
        <v>554</v>
      </c>
      <c r="C24" s="21" t="s">
        <v>35</v>
      </c>
      <c r="D24" s="46">
        <v>1005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1005</v>
      </c>
      <c r="P24" s="47">
        <f t="shared" si="1"/>
        <v>6.2090695662918569E-2</v>
      </c>
      <c r="Q24" s="9"/>
    </row>
    <row r="25" spans="1:120" ht="15.75">
      <c r="A25" s="28" t="s">
        <v>36</v>
      </c>
      <c r="B25" s="29"/>
      <c r="C25" s="30"/>
      <c r="D25" s="31">
        <f t="shared" ref="D25:N25" si="9">SUM(D26:D26)</f>
        <v>95556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9"/>
        <v>0</v>
      </c>
      <c r="O25" s="31">
        <f t="shared" si="6"/>
        <v>95556</v>
      </c>
      <c r="P25" s="43">
        <f t="shared" si="1"/>
        <v>5.9036204127023355</v>
      </c>
      <c r="Q25" s="10"/>
    </row>
    <row r="26" spans="1:120">
      <c r="A26" s="12"/>
      <c r="B26" s="44">
        <v>569</v>
      </c>
      <c r="C26" s="20" t="s">
        <v>79</v>
      </c>
      <c r="D26" s="46">
        <v>95556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95556</v>
      </c>
      <c r="P26" s="47">
        <f t="shared" si="1"/>
        <v>5.9036204127023355</v>
      </c>
      <c r="Q26" s="9"/>
    </row>
    <row r="27" spans="1:120" ht="15.75">
      <c r="A27" s="28" t="s">
        <v>38</v>
      </c>
      <c r="B27" s="29"/>
      <c r="C27" s="30"/>
      <c r="D27" s="31">
        <f t="shared" ref="D27:N27" si="10">SUM(D28:D29)</f>
        <v>3795641</v>
      </c>
      <c r="E27" s="31">
        <f t="shared" si="10"/>
        <v>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10"/>
        <v>0</v>
      </c>
      <c r="O27" s="31">
        <f>SUM(D27:N27)</f>
        <v>3795641</v>
      </c>
      <c r="P27" s="43">
        <f t="shared" si="1"/>
        <v>234.50148276288149</v>
      </c>
      <c r="Q27" s="9"/>
    </row>
    <row r="28" spans="1:120">
      <c r="A28" s="12"/>
      <c r="B28" s="44">
        <v>571</v>
      </c>
      <c r="C28" s="20" t="s">
        <v>39</v>
      </c>
      <c r="D28" s="46">
        <v>1275272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1275272</v>
      </c>
      <c r="P28" s="47">
        <f t="shared" si="1"/>
        <v>78.788582725812432</v>
      </c>
      <c r="Q28" s="9"/>
    </row>
    <row r="29" spans="1:120">
      <c r="A29" s="12"/>
      <c r="B29" s="44">
        <v>572</v>
      </c>
      <c r="C29" s="20" t="s">
        <v>40</v>
      </c>
      <c r="D29" s="46">
        <v>2520369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2520369</v>
      </c>
      <c r="P29" s="47">
        <f t="shared" si="1"/>
        <v>155.71290003706906</v>
      </c>
      <c r="Q29" s="9"/>
    </row>
    <row r="30" spans="1:120" ht="15.75">
      <c r="A30" s="28" t="s">
        <v>43</v>
      </c>
      <c r="B30" s="29"/>
      <c r="C30" s="30"/>
      <c r="D30" s="31">
        <f t="shared" ref="D30:N30" si="11">SUM(D31:D31)</f>
        <v>0</v>
      </c>
      <c r="E30" s="31">
        <f t="shared" si="11"/>
        <v>0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800000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1"/>
        <v>0</v>
      </c>
      <c r="O30" s="31">
        <f>SUM(D30:N30)</f>
        <v>800000</v>
      </c>
      <c r="P30" s="43">
        <f t="shared" si="1"/>
        <v>49.425429383417772</v>
      </c>
      <c r="Q30" s="9"/>
    </row>
    <row r="31" spans="1:120" ht="15.75" thickBot="1">
      <c r="A31" s="12"/>
      <c r="B31" s="44">
        <v>581</v>
      </c>
      <c r="C31" s="20" t="s">
        <v>94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800000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800000</v>
      </c>
      <c r="P31" s="47">
        <f t="shared" si="1"/>
        <v>49.425429383417772</v>
      </c>
      <c r="Q31" s="9"/>
    </row>
    <row r="32" spans="1:120" ht="16.5" thickBot="1">
      <c r="A32" s="14" t="s">
        <v>10</v>
      </c>
      <c r="B32" s="23"/>
      <c r="C32" s="22"/>
      <c r="D32" s="15">
        <f>SUM(D5,D11,D15,D20,D22,D25,D27,D30)</f>
        <v>14878188</v>
      </c>
      <c r="E32" s="15">
        <f t="shared" ref="E32:N32" si="12">SUM(E5,E11,E15,E20,E22,E25,E27,E30)</f>
        <v>1270098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13527113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2"/>
        <v>2072328</v>
      </c>
      <c r="O32" s="15">
        <f>SUM(D32:N32)</f>
        <v>31747727</v>
      </c>
      <c r="P32" s="37">
        <f t="shared" si="1"/>
        <v>1961.431298653157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93" t="s">
        <v>97</v>
      </c>
      <c r="N34" s="93"/>
      <c r="O34" s="93"/>
      <c r="P34" s="41">
        <v>16186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92</v>
      </c>
      <c r="N4" s="34" t="s">
        <v>5</v>
      </c>
      <c r="O4" s="34" t="s">
        <v>93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5246771</v>
      </c>
      <c r="E5" s="26">
        <f t="shared" si="0"/>
        <v>33162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9" si="1">SUM(D5:N5)</f>
        <v>5279933</v>
      </c>
      <c r="P5" s="32">
        <f t="shared" ref="P5:P32" si="2">(O5/P$34)</f>
        <v>329.17288029925186</v>
      </c>
      <c r="Q5" s="6"/>
    </row>
    <row r="6" spans="1:134">
      <c r="A6" s="12"/>
      <c r="B6" s="44">
        <v>512</v>
      </c>
      <c r="C6" s="20" t="s">
        <v>19</v>
      </c>
      <c r="D6" s="46">
        <v>63887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63887</v>
      </c>
      <c r="P6" s="47">
        <f t="shared" si="2"/>
        <v>3.9829800498753118</v>
      </c>
      <c r="Q6" s="9"/>
    </row>
    <row r="7" spans="1:134">
      <c r="A7" s="12"/>
      <c r="B7" s="44">
        <v>513</v>
      </c>
      <c r="C7" s="20" t="s">
        <v>20</v>
      </c>
      <c r="D7" s="46">
        <v>96408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96408</v>
      </c>
      <c r="P7" s="47">
        <f t="shared" si="2"/>
        <v>6.0104738154613466</v>
      </c>
      <c r="Q7" s="9"/>
    </row>
    <row r="8" spans="1:134">
      <c r="A8" s="12"/>
      <c r="B8" s="44">
        <v>514</v>
      </c>
      <c r="C8" s="20" t="s">
        <v>21</v>
      </c>
      <c r="D8" s="46">
        <v>38660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38660</v>
      </c>
      <c r="P8" s="47">
        <f t="shared" si="2"/>
        <v>2.410224438902743</v>
      </c>
      <c r="Q8" s="9"/>
    </row>
    <row r="9" spans="1:134">
      <c r="A9" s="12"/>
      <c r="B9" s="44">
        <v>515</v>
      </c>
      <c r="C9" s="20" t="s">
        <v>22</v>
      </c>
      <c r="D9" s="46">
        <v>1939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1939</v>
      </c>
      <c r="P9" s="47">
        <f t="shared" si="2"/>
        <v>0.12088528678304239</v>
      </c>
      <c r="Q9" s="9"/>
    </row>
    <row r="10" spans="1:134">
      <c r="A10" s="12"/>
      <c r="B10" s="44">
        <v>519</v>
      </c>
      <c r="C10" s="20" t="s">
        <v>23</v>
      </c>
      <c r="D10" s="46">
        <v>5045877</v>
      </c>
      <c r="E10" s="46">
        <v>33162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5079039</v>
      </c>
      <c r="P10" s="47">
        <f t="shared" si="2"/>
        <v>316.6483167082294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SUM(D12:D14)</f>
        <v>5028087</v>
      </c>
      <c r="E11" s="31">
        <f t="shared" si="3"/>
        <v>205713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5233800</v>
      </c>
      <c r="P11" s="43">
        <f t="shared" si="2"/>
        <v>326.29675810473816</v>
      </c>
      <c r="Q11" s="10"/>
    </row>
    <row r="12" spans="1:134">
      <c r="A12" s="12"/>
      <c r="B12" s="44">
        <v>521</v>
      </c>
      <c r="C12" s="20" t="s">
        <v>25</v>
      </c>
      <c r="D12" s="46">
        <v>2641156</v>
      </c>
      <c r="E12" s="46">
        <v>192148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2833304</v>
      </c>
      <c r="P12" s="47">
        <f t="shared" si="2"/>
        <v>176.63990024937655</v>
      </c>
      <c r="Q12" s="9"/>
    </row>
    <row r="13" spans="1:134">
      <c r="A13" s="12"/>
      <c r="B13" s="44">
        <v>522</v>
      </c>
      <c r="C13" s="20" t="s">
        <v>26</v>
      </c>
      <c r="D13" s="46">
        <v>2209299</v>
      </c>
      <c r="E13" s="46">
        <v>13565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2222864</v>
      </c>
      <c r="P13" s="47">
        <f t="shared" si="2"/>
        <v>138.58254364089777</v>
      </c>
      <c r="Q13" s="9"/>
    </row>
    <row r="14" spans="1:134">
      <c r="A14" s="12"/>
      <c r="B14" s="44">
        <v>524</v>
      </c>
      <c r="C14" s="20" t="s">
        <v>27</v>
      </c>
      <c r="D14" s="46">
        <v>177632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177632</v>
      </c>
      <c r="P14" s="47">
        <f t="shared" si="2"/>
        <v>11.07431421446384</v>
      </c>
      <c r="Q14" s="9"/>
    </row>
    <row r="15" spans="1:134" ht="15.75">
      <c r="A15" s="28" t="s">
        <v>28</v>
      </c>
      <c r="B15" s="29"/>
      <c r="C15" s="30"/>
      <c r="D15" s="31">
        <f t="shared" ref="D15:N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11449242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2083420</v>
      </c>
      <c r="O15" s="42">
        <f t="shared" si="1"/>
        <v>13532662</v>
      </c>
      <c r="P15" s="43">
        <f t="shared" si="2"/>
        <v>843.68216957605989</v>
      </c>
      <c r="Q15" s="10"/>
    </row>
    <row r="16" spans="1:134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3297357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3297357</v>
      </c>
      <c r="P16" s="47">
        <f t="shared" si="2"/>
        <v>205.57088528678304</v>
      </c>
      <c r="Q16" s="9"/>
    </row>
    <row r="17" spans="1:120">
      <c r="A17" s="12"/>
      <c r="B17" s="44">
        <v>535</v>
      </c>
      <c r="C17" s="20" t="s">
        <v>54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2083420</v>
      </c>
      <c r="O17" s="46">
        <f t="shared" si="1"/>
        <v>2083420</v>
      </c>
      <c r="P17" s="47">
        <f t="shared" si="2"/>
        <v>129.88902743142145</v>
      </c>
      <c r="Q17" s="9"/>
    </row>
    <row r="18" spans="1:120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7629842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7629842</v>
      </c>
      <c r="P18" s="47">
        <f t="shared" si="2"/>
        <v>475.67593516209479</v>
      </c>
      <c r="Q18" s="9"/>
    </row>
    <row r="19" spans="1:120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522043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522043</v>
      </c>
      <c r="P19" s="47">
        <f t="shared" si="2"/>
        <v>32.546321695760597</v>
      </c>
      <c r="Q19" s="9"/>
    </row>
    <row r="20" spans="1:120" ht="15.75">
      <c r="A20" s="28" t="s">
        <v>32</v>
      </c>
      <c r="B20" s="29"/>
      <c r="C20" s="30"/>
      <c r="D20" s="31">
        <f t="shared" ref="D20:N20" si="5">SUM(D21:D21)</f>
        <v>1010128</v>
      </c>
      <c r="E20" s="31">
        <f t="shared" si="5"/>
        <v>855270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ref="O20:O25" si="6">SUM(D20:N20)</f>
        <v>1865398</v>
      </c>
      <c r="P20" s="43">
        <f t="shared" si="2"/>
        <v>116.29663341645885</v>
      </c>
      <c r="Q20" s="10"/>
    </row>
    <row r="21" spans="1:120">
      <c r="A21" s="12"/>
      <c r="B21" s="44">
        <v>541</v>
      </c>
      <c r="C21" s="20" t="s">
        <v>33</v>
      </c>
      <c r="D21" s="46">
        <v>1010128</v>
      </c>
      <c r="E21" s="46">
        <v>855270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1865398</v>
      </c>
      <c r="P21" s="47">
        <f t="shared" si="2"/>
        <v>116.29663341645885</v>
      </c>
      <c r="Q21" s="9"/>
    </row>
    <row r="22" spans="1:120" ht="15.75">
      <c r="A22" s="28" t="s">
        <v>34</v>
      </c>
      <c r="B22" s="29"/>
      <c r="C22" s="30"/>
      <c r="D22" s="31">
        <f t="shared" ref="D22:N22" si="7">SUM(D23:D24)</f>
        <v>634131</v>
      </c>
      <c r="E22" s="31">
        <f t="shared" si="7"/>
        <v>186518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820649</v>
      </c>
      <c r="P22" s="43">
        <f t="shared" si="2"/>
        <v>51.162655860349126</v>
      </c>
      <c r="Q22" s="10"/>
    </row>
    <row r="23" spans="1:120">
      <c r="A23" s="13"/>
      <c r="B23" s="45">
        <v>552</v>
      </c>
      <c r="C23" s="21" t="s">
        <v>74</v>
      </c>
      <c r="D23" s="46">
        <v>0</v>
      </c>
      <c r="E23" s="46">
        <v>186518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186518</v>
      </c>
      <c r="P23" s="47">
        <f t="shared" si="2"/>
        <v>11.628304239401496</v>
      </c>
      <c r="Q23" s="9"/>
    </row>
    <row r="24" spans="1:120">
      <c r="A24" s="13"/>
      <c r="B24" s="45">
        <v>554</v>
      </c>
      <c r="C24" s="21" t="s">
        <v>35</v>
      </c>
      <c r="D24" s="46">
        <v>634131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634131</v>
      </c>
      <c r="P24" s="47">
        <f t="shared" si="2"/>
        <v>39.534351620947632</v>
      </c>
      <c r="Q24" s="9"/>
    </row>
    <row r="25" spans="1:120" ht="15.75">
      <c r="A25" s="28" t="s">
        <v>36</v>
      </c>
      <c r="B25" s="29"/>
      <c r="C25" s="30"/>
      <c r="D25" s="31">
        <f t="shared" ref="D25:N25" si="8">SUM(D26:D26)</f>
        <v>78925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78925</v>
      </c>
      <c r="P25" s="43">
        <f t="shared" si="2"/>
        <v>4.9205112219451372</v>
      </c>
      <c r="Q25" s="10"/>
    </row>
    <row r="26" spans="1:120">
      <c r="A26" s="12"/>
      <c r="B26" s="44">
        <v>569</v>
      </c>
      <c r="C26" s="20" t="s">
        <v>79</v>
      </c>
      <c r="D26" s="46">
        <v>78925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9">SUM(D26:N26)</f>
        <v>78925</v>
      </c>
      <c r="P26" s="47">
        <f t="shared" si="2"/>
        <v>4.9205112219451372</v>
      </c>
      <c r="Q26" s="9"/>
    </row>
    <row r="27" spans="1:120" ht="15.75">
      <c r="A27" s="28" t="s">
        <v>38</v>
      </c>
      <c r="B27" s="29"/>
      <c r="C27" s="30"/>
      <c r="D27" s="31">
        <f t="shared" ref="D27:N27" si="10">SUM(D28:D29)</f>
        <v>4030684</v>
      </c>
      <c r="E27" s="31">
        <f t="shared" si="10"/>
        <v>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10"/>
        <v>0</v>
      </c>
      <c r="O27" s="31">
        <f t="shared" si="9"/>
        <v>4030684</v>
      </c>
      <c r="P27" s="43">
        <f t="shared" si="2"/>
        <v>251.28952618453866</v>
      </c>
      <c r="Q27" s="9"/>
    </row>
    <row r="28" spans="1:120">
      <c r="A28" s="12"/>
      <c r="B28" s="44">
        <v>571</v>
      </c>
      <c r="C28" s="20" t="s">
        <v>39</v>
      </c>
      <c r="D28" s="46">
        <v>1098404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1098404</v>
      </c>
      <c r="P28" s="47">
        <f t="shared" si="2"/>
        <v>68.479052369077309</v>
      </c>
      <c r="Q28" s="9"/>
    </row>
    <row r="29" spans="1:120">
      <c r="A29" s="12"/>
      <c r="B29" s="44">
        <v>572</v>
      </c>
      <c r="C29" s="20" t="s">
        <v>40</v>
      </c>
      <c r="D29" s="46">
        <v>2932280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2932280</v>
      </c>
      <c r="P29" s="47">
        <f t="shared" si="2"/>
        <v>182.81047381546134</v>
      </c>
      <c r="Q29" s="9"/>
    </row>
    <row r="30" spans="1:120" ht="15.75">
      <c r="A30" s="28" t="s">
        <v>43</v>
      </c>
      <c r="B30" s="29"/>
      <c r="C30" s="30"/>
      <c r="D30" s="31">
        <f t="shared" ref="D30:N30" si="11">SUM(D31:D31)</f>
        <v>0</v>
      </c>
      <c r="E30" s="31">
        <f t="shared" si="11"/>
        <v>0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700000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1"/>
        <v>0</v>
      </c>
      <c r="O30" s="31">
        <f t="shared" si="9"/>
        <v>700000</v>
      </c>
      <c r="P30" s="43">
        <f t="shared" si="2"/>
        <v>43.640897755610972</v>
      </c>
      <c r="Q30" s="9"/>
    </row>
    <row r="31" spans="1:120" ht="15.75" thickBot="1">
      <c r="A31" s="12"/>
      <c r="B31" s="44">
        <v>581</v>
      </c>
      <c r="C31" s="20" t="s">
        <v>94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700000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700000</v>
      </c>
      <c r="P31" s="47">
        <f t="shared" si="2"/>
        <v>43.640897755610972</v>
      </c>
      <c r="Q31" s="9"/>
    </row>
    <row r="32" spans="1:120" ht="16.5" thickBot="1">
      <c r="A32" s="14" t="s">
        <v>10</v>
      </c>
      <c r="B32" s="23"/>
      <c r="C32" s="22"/>
      <c r="D32" s="15">
        <f>SUM(D5,D11,D15,D20,D22,D25,D27,D30)</f>
        <v>16028726</v>
      </c>
      <c r="E32" s="15">
        <f t="shared" ref="E32:N32" si="12">SUM(E5,E11,E15,E20,E22,E25,E27,E30)</f>
        <v>1280663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12149242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2"/>
        <v>2083420</v>
      </c>
      <c r="O32" s="15">
        <f t="shared" si="9"/>
        <v>31542051</v>
      </c>
      <c r="P32" s="37">
        <f t="shared" si="2"/>
        <v>1966.4620324189527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93" t="s">
        <v>95</v>
      </c>
      <c r="N34" s="93"/>
      <c r="O34" s="93"/>
      <c r="P34" s="41">
        <v>16040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4919182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4919182</v>
      </c>
      <c r="O5" s="32">
        <f t="shared" ref="O5:O32" si="2">(N5/O$34)</f>
        <v>328.47102029914532</v>
      </c>
      <c r="P5" s="6"/>
    </row>
    <row r="6" spans="1:133">
      <c r="A6" s="12"/>
      <c r="B6" s="44">
        <v>512</v>
      </c>
      <c r="C6" s="20" t="s">
        <v>19</v>
      </c>
      <c r="D6" s="46">
        <v>61547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61547</v>
      </c>
      <c r="O6" s="47">
        <f t="shared" si="2"/>
        <v>4.1097088675213671</v>
      </c>
      <c r="P6" s="9"/>
    </row>
    <row r="7" spans="1:133">
      <c r="A7" s="12"/>
      <c r="B7" s="44">
        <v>513</v>
      </c>
      <c r="C7" s="20" t="s">
        <v>20</v>
      </c>
      <c r="D7" s="46">
        <v>64427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64427</v>
      </c>
      <c r="O7" s="47">
        <f t="shared" si="2"/>
        <v>4.3020165598290596</v>
      </c>
      <c r="P7" s="9"/>
    </row>
    <row r="8" spans="1:133">
      <c r="A8" s="12"/>
      <c r="B8" s="44">
        <v>514</v>
      </c>
      <c r="C8" s="20" t="s">
        <v>21</v>
      </c>
      <c r="D8" s="46">
        <v>43929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43929</v>
      </c>
      <c r="O8" s="47">
        <f t="shared" si="2"/>
        <v>2.9332932692307692</v>
      </c>
      <c r="P8" s="9"/>
    </row>
    <row r="9" spans="1:133">
      <c r="A9" s="12"/>
      <c r="B9" s="44">
        <v>515</v>
      </c>
      <c r="C9" s="20" t="s">
        <v>22</v>
      </c>
      <c r="D9" s="46">
        <v>524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524</v>
      </c>
      <c r="O9" s="47">
        <f t="shared" si="2"/>
        <v>3.498931623931624E-2</v>
      </c>
      <c r="P9" s="9"/>
    </row>
    <row r="10" spans="1:133">
      <c r="A10" s="12"/>
      <c r="B10" s="44">
        <v>519</v>
      </c>
      <c r="C10" s="20" t="s">
        <v>61</v>
      </c>
      <c r="D10" s="46">
        <v>4748755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4748755</v>
      </c>
      <c r="O10" s="47">
        <f t="shared" si="2"/>
        <v>317.09101228632477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4810596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4810596</v>
      </c>
      <c r="O11" s="43">
        <f t="shared" si="2"/>
        <v>321.22035256410254</v>
      </c>
      <c r="P11" s="10"/>
    </row>
    <row r="12" spans="1:133">
      <c r="A12" s="12"/>
      <c r="B12" s="44">
        <v>521</v>
      </c>
      <c r="C12" s="20" t="s">
        <v>25</v>
      </c>
      <c r="D12" s="46">
        <v>2593576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2593576</v>
      </c>
      <c r="O12" s="47">
        <f t="shared" si="2"/>
        <v>173.18215811965811</v>
      </c>
      <c r="P12" s="9"/>
    </row>
    <row r="13" spans="1:133">
      <c r="A13" s="12"/>
      <c r="B13" s="44">
        <v>522</v>
      </c>
      <c r="C13" s="20" t="s">
        <v>26</v>
      </c>
      <c r="D13" s="46">
        <v>2044809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2044809</v>
      </c>
      <c r="O13" s="47">
        <f t="shared" si="2"/>
        <v>136.5390625</v>
      </c>
      <c r="P13" s="9"/>
    </row>
    <row r="14" spans="1:133">
      <c r="A14" s="12"/>
      <c r="B14" s="44">
        <v>524</v>
      </c>
      <c r="C14" s="20" t="s">
        <v>27</v>
      </c>
      <c r="D14" s="46">
        <v>172211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172211</v>
      </c>
      <c r="O14" s="47">
        <f t="shared" si="2"/>
        <v>11.499131944444445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11907298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2203326</v>
      </c>
      <c r="N15" s="42">
        <f t="shared" si="1"/>
        <v>14110624</v>
      </c>
      <c r="O15" s="43">
        <f t="shared" si="2"/>
        <v>942.21581196581201</v>
      </c>
      <c r="P15" s="10"/>
    </row>
    <row r="16" spans="1:133">
      <c r="A16" s="12"/>
      <c r="B16" s="44">
        <v>534</v>
      </c>
      <c r="C16" s="20" t="s">
        <v>63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3619023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3619023</v>
      </c>
      <c r="O16" s="47">
        <f t="shared" si="2"/>
        <v>241.65484775641025</v>
      </c>
      <c r="P16" s="9"/>
    </row>
    <row r="17" spans="1:119">
      <c r="A17" s="12"/>
      <c r="B17" s="44">
        <v>535</v>
      </c>
      <c r="C17" s="20" t="s">
        <v>54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2203326</v>
      </c>
      <c r="N17" s="46">
        <f t="shared" si="1"/>
        <v>2203326</v>
      </c>
      <c r="O17" s="47">
        <f t="shared" si="2"/>
        <v>147.12379807692307</v>
      </c>
      <c r="P17" s="9"/>
    </row>
    <row r="18" spans="1:119">
      <c r="A18" s="12"/>
      <c r="B18" s="44">
        <v>536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7947437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7947437</v>
      </c>
      <c r="O18" s="47">
        <f t="shared" si="2"/>
        <v>530.678218482906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340838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340838</v>
      </c>
      <c r="O19" s="47">
        <f t="shared" si="2"/>
        <v>22.758947649572651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867633</v>
      </c>
      <c r="E20" s="31">
        <f t="shared" si="5"/>
        <v>283263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1150896</v>
      </c>
      <c r="O20" s="43">
        <f t="shared" si="2"/>
        <v>76.849358974358978</v>
      </c>
      <c r="P20" s="10"/>
    </row>
    <row r="21" spans="1:119">
      <c r="A21" s="12"/>
      <c r="B21" s="44">
        <v>541</v>
      </c>
      <c r="C21" s="20" t="s">
        <v>66</v>
      </c>
      <c r="D21" s="46">
        <v>867633</v>
      </c>
      <c r="E21" s="46">
        <v>283263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1150896</v>
      </c>
      <c r="O21" s="47">
        <f t="shared" si="2"/>
        <v>76.849358974358978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SUM(D23:D24)</f>
        <v>62599</v>
      </c>
      <c r="E22" s="31">
        <f t="shared" si="7"/>
        <v>30330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92929</v>
      </c>
      <c r="O22" s="43">
        <f t="shared" si="2"/>
        <v>6.2051949786324787</v>
      </c>
      <c r="P22" s="10"/>
    </row>
    <row r="23" spans="1:119">
      <c r="A23" s="13"/>
      <c r="B23" s="45">
        <v>552</v>
      </c>
      <c r="C23" s="21" t="s">
        <v>74</v>
      </c>
      <c r="D23" s="46">
        <v>0</v>
      </c>
      <c r="E23" s="46">
        <v>30330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30330</v>
      </c>
      <c r="O23" s="47">
        <f t="shared" si="2"/>
        <v>2.0252403846153846</v>
      </c>
      <c r="P23" s="9"/>
    </row>
    <row r="24" spans="1:119">
      <c r="A24" s="13"/>
      <c r="B24" s="45">
        <v>554</v>
      </c>
      <c r="C24" s="21" t="s">
        <v>35</v>
      </c>
      <c r="D24" s="46">
        <v>62599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62599</v>
      </c>
      <c r="O24" s="47">
        <f t="shared" si="2"/>
        <v>4.1799545940170937</v>
      </c>
      <c r="P24" s="9"/>
    </row>
    <row r="25" spans="1:119" ht="15.75">
      <c r="A25" s="28" t="s">
        <v>36</v>
      </c>
      <c r="B25" s="29"/>
      <c r="C25" s="30"/>
      <c r="D25" s="31">
        <f t="shared" ref="D25:M25" si="8">SUM(D26:D26)</f>
        <v>57681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57681</v>
      </c>
      <c r="O25" s="43">
        <f t="shared" si="2"/>
        <v>3.8515625</v>
      </c>
      <c r="P25" s="10"/>
    </row>
    <row r="26" spans="1:119">
      <c r="A26" s="12"/>
      <c r="B26" s="44">
        <v>569</v>
      </c>
      <c r="C26" s="20" t="s">
        <v>79</v>
      </c>
      <c r="D26" s="46">
        <v>57681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9">SUM(D26:M26)</f>
        <v>57681</v>
      </c>
      <c r="O26" s="47">
        <f t="shared" si="2"/>
        <v>3.8515625</v>
      </c>
      <c r="P26" s="9"/>
    </row>
    <row r="27" spans="1:119" ht="15.75">
      <c r="A27" s="28" t="s">
        <v>38</v>
      </c>
      <c r="B27" s="29"/>
      <c r="C27" s="30"/>
      <c r="D27" s="31">
        <f t="shared" ref="D27:M27" si="10">SUM(D28:D29)</f>
        <v>3654393</v>
      </c>
      <c r="E27" s="31">
        <f t="shared" si="10"/>
        <v>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3654393</v>
      </c>
      <c r="O27" s="43">
        <f t="shared" si="2"/>
        <v>244.01662660256412</v>
      </c>
      <c r="P27" s="9"/>
    </row>
    <row r="28" spans="1:119">
      <c r="A28" s="12"/>
      <c r="B28" s="44">
        <v>571</v>
      </c>
      <c r="C28" s="20" t="s">
        <v>39</v>
      </c>
      <c r="D28" s="46">
        <v>1196460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1196460</v>
      </c>
      <c r="O28" s="47">
        <f t="shared" si="2"/>
        <v>79.89182692307692</v>
      </c>
      <c r="P28" s="9"/>
    </row>
    <row r="29" spans="1:119">
      <c r="A29" s="12"/>
      <c r="B29" s="44">
        <v>572</v>
      </c>
      <c r="C29" s="20" t="s">
        <v>67</v>
      </c>
      <c r="D29" s="46">
        <v>2457933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2457933</v>
      </c>
      <c r="O29" s="47">
        <f t="shared" si="2"/>
        <v>164.12479967948718</v>
      </c>
      <c r="P29" s="9"/>
    </row>
    <row r="30" spans="1:119" ht="15.75">
      <c r="A30" s="28" t="s">
        <v>68</v>
      </c>
      <c r="B30" s="29"/>
      <c r="C30" s="30"/>
      <c r="D30" s="31">
        <f t="shared" ref="D30:M30" si="11">SUM(D31:D31)</f>
        <v>0</v>
      </c>
      <c r="E30" s="31">
        <f t="shared" si="11"/>
        <v>0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600000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9"/>
        <v>600000</v>
      </c>
      <c r="O30" s="43">
        <f t="shared" si="2"/>
        <v>40.064102564102562</v>
      </c>
      <c r="P30" s="9"/>
    </row>
    <row r="31" spans="1:119" ht="15.75" thickBot="1">
      <c r="A31" s="12"/>
      <c r="B31" s="44">
        <v>581</v>
      </c>
      <c r="C31" s="20" t="s">
        <v>69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600000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600000</v>
      </c>
      <c r="O31" s="47">
        <f t="shared" si="2"/>
        <v>40.064102564102562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SUM(D5,D11,D15,D20,D22,D25,D27,D30)</f>
        <v>14372084</v>
      </c>
      <c r="E32" s="15">
        <f t="shared" si="12"/>
        <v>313593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12507298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2203326</v>
      </c>
      <c r="N32" s="15">
        <f t="shared" si="9"/>
        <v>29396301</v>
      </c>
      <c r="O32" s="37">
        <f t="shared" si="2"/>
        <v>1962.894030448718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89</v>
      </c>
      <c r="M34" s="93"/>
      <c r="N34" s="93"/>
      <c r="O34" s="41">
        <v>14976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4189721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4189721</v>
      </c>
      <c r="O5" s="32">
        <f t="shared" ref="O5:O29" si="2">(N5/O$31)</f>
        <v>285.15082011842372</v>
      </c>
      <c r="P5" s="6"/>
    </row>
    <row r="6" spans="1:133">
      <c r="A6" s="12"/>
      <c r="B6" s="44">
        <v>512</v>
      </c>
      <c r="C6" s="20" t="s">
        <v>19</v>
      </c>
      <c r="D6" s="46">
        <v>59488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59488</v>
      </c>
      <c r="O6" s="47">
        <f t="shared" si="2"/>
        <v>4.0487306880827605</v>
      </c>
      <c r="P6" s="9"/>
    </row>
    <row r="7" spans="1:133">
      <c r="A7" s="12"/>
      <c r="B7" s="44">
        <v>513</v>
      </c>
      <c r="C7" s="20" t="s">
        <v>20</v>
      </c>
      <c r="D7" s="46">
        <v>63324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63324</v>
      </c>
      <c r="O7" s="47">
        <f t="shared" si="2"/>
        <v>4.3098073912747568</v>
      </c>
      <c r="P7" s="9"/>
    </row>
    <row r="8" spans="1:133">
      <c r="A8" s="12"/>
      <c r="B8" s="44">
        <v>514</v>
      </c>
      <c r="C8" s="20" t="s">
        <v>21</v>
      </c>
      <c r="D8" s="46">
        <v>31563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31563</v>
      </c>
      <c r="O8" s="47">
        <f t="shared" si="2"/>
        <v>2.1481657932348739</v>
      </c>
      <c r="P8" s="9"/>
    </row>
    <row r="9" spans="1:133">
      <c r="A9" s="12"/>
      <c r="B9" s="44">
        <v>519</v>
      </c>
      <c r="C9" s="20" t="s">
        <v>61</v>
      </c>
      <c r="D9" s="46">
        <v>4035346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4035346</v>
      </c>
      <c r="O9" s="47">
        <f t="shared" si="2"/>
        <v>274.64411624583136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SUM(D11:D13)</f>
        <v>4842628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4842628</v>
      </c>
      <c r="O10" s="43">
        <f t="shared" si="2"/>
        <v>329.587422582182</v>
      </c>
      <c r="P10" s="10"/>
    </row>
    <row r="11" spans="1:133">
      <c r="A11" s="12"/>
      <c r="B11" s="44">
        <v>521</v>
      </c>
      <c r="C11" s="20" t="s">
        <v>25</v>
      </c>
      <c r="D11" s="46">
        <v>2760980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2760980</v>
      </c>
      <c r="O11" s="47">
        <f t="shared" si="2"/>
        <v>187.91125025522356</v>
      </c>
      <c r="P11" s="9"/>
    </row>
    <row r="12" spans="1:133">
      <c r="A12" s="12"/>
      <c r="B12" s="44">
        <v>522</v>
      </c>
      <c r="C12" s="20" t="s">
        <v>26</v>
      </c>
      <c r="D12" s="46">
        <v>1916230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1916230</v>
      </c>
      <c r="O12" s="47">
        <f t="shared" si="2"/>
        <v>130.41788606819574</v>
      </c>
      <c r="P12" s="9"/>
    </row>
    <row r="13" spans="1:133">
      <c r="A13" s="12"/>
      <c r="B13" s="44">
        <v>524</v>
      </c>
      <c r="C13" s="20" t="s">
        <v>27</v>
      </c>
      <c r="D13" s="46">
        <v>165418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165418</v>
      </c>
      <c r="O13" s="47">
        <f t="shared" si="2"/>
        <v>11.258286258762675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SUM(D15:D17)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11788157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11788157</v>
      </c>
      <c r="O14" s="43">
        <f t="shared" si="2"/>
        <v>802.29748860001359</v>
      </c>
      <c r="P14" s="10"/>
    </row>
    <row r="15" spans="1:133">
      <c r="A15" s="12"/>
      <c r="B15" s="44">
        <v>534</v>
      </c>
      <c r="C15" s="20" t="s">
        <v>63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3451152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3451152</v>
      </c>
      <c r="O15" s="47">
        <f t="shared" si="2"/>
        <v>234.88409446675288</v>
      </c>
      <c r="P15" s="9"/>
    </row>
    <row r="16" spans="1:133">
      <c r="A16" s="12"/>
      <c r="B16" s="44">
        <v>536</v>
      </c>
      <c r="C16" s="20" t="s">
        <v>64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7909848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7909848</v>
      </c>
      <c r="O16" s="47">
        <f t="shared" si="2"/>
        <v>538.34125093581974</v>
      </c>
      <c r="P16" s="9"/>
    </row>
    <row r="17" spans="1:119">
      <c r="A17" s="12"/>
      <c r="B17" s="44">
        <v>538</v>
      </c>
      <c r="C17" s="20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427157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427157</v>
      </c>
      <c r="O17" s="47">
        <f t="shared" si="2"/>
        <v>29.072143197440958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1381567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1381567</v>
      </c>
      <c r="O18" s="43">
        <f t="shared" si="2"/>
        <v>94.028925338596608</v>
      </c>
      <c r="P18" s="10"/>
    </row>
    <row r="19" spans="1:119">
      <c r="A19" s="12"/>
      <c r="B19" s="44">
        <v>541</v>
      </c>
      <c r="C19" s="20" t="s">
        <v>66</v>
      </c>
      <c r="D19" s="46">
        <v>1381567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1381567</v>
      </c>
      <c r="O19" s="47">
        <f t="shared" si="2"/>
        <v>94.028925338596608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154599</v>
      </c>
      <c r="E20" s="31">
        <f t="shared" si="6"/>
        <v>7499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162098</v>
      </c>
      <c r="O20" s="43">
        <f t="shared" si="2"/>
        <v>11.032328319607977</v>
      </c>
      <c r="P20" s="10"/>
    </row>
    <row r="21" spans="1:119">
      <c r="A21" s="13"/>
      <c r="B21" s="45">
        <v>552</v>
      </c>
      <c r="C21" s="21" t="s">
        <v>74</v>
      </c>
      <c r="D21" s="46">
        <v>154599</v>
      </c>
      <c r="E21" s="46">
        <v>7499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162098</v>
      </c>
      <c r="O21" s="47">
        <f t="shared" si="2"/>
        <v>11.032328319607977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55998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55998</v>
      </c>
      <c r="O22" s="43">
        <f t="shared" si="2"/>
        <v>3.8112026134894168</v>
      </c>
      <c r="P22" s="10"/>
    </row>
    <row r="23" spans="1:119">
      <c r="A23" s="12"/>
      <c r="B23" s="44">
        <v>569</v>
      </c>
      <c r="C23" s="20" t="s">
        <v>79</v>
      </c>
      <c r="D23" s="46">
        <v>55998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55998</v>
      </c>
      <c r="O23" s="47">
        <f t="shared" si="2"/>
        <v>3.8112026134894168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SUM(D25:D26)</f>
        <v>3259633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3259633</v>
      </c>
      <c r="O24" s="43">
        <f t="shared" si="2"/>
        <v>221.84938406043693</v>
      </c>
      <c r="P24" s="9"/>
    </row>
    <row r="25" spans="1:119">
      <c r="A25" s="12"/>
      <c r="B25" s="44">
        <v>571</v>
      </c>
      <c r="C25" s="20" t="s">
        <v>39</v>
      </c>
      <c r="D25" s="46">
        <v>1203703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1203703</v>
      </c>
      <c r="O25" s="47">
        <f t="shared" si="2"/>
        <v>81.923569046484715</v>
      </c>
      <c r="P25" s="9"/>
    </row>
    <row r="26" spans="1:119">
      <c r="A26" s="12"/>
      <c r="B26" s="44">
        <v>572</v>
      </c>
      <c r="C26" s="20" t="s">
        <v>67</v>
      </c>
      <c r="D26" s="46">
        <v>2055930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2055930</v>
      </c>
      <c r="O26" s="47">
        <f t="shared" si="2"/>
        <v>139.92581501395222</v>
      </c>
      <c r="P26" s="9"/>
    </row>
    <row r="27" spans="1:119" ht="15.75">
      <c r="A27" s="28" t="s">
        <v>68</v>
      </c>
      <c r="B27" s="29"/>
      <c r="C27" s="30"/>
      <c r="D27" s="31">
        <f t="shared" ref="D27:M27" si="9">SUM(D28:D28)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466049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466049</v>
      </c>
      <c r="O27" s="43">
        <f t="shared" si="2"/>
        <v>31.719117947321855</v>
      </c>
      <c r="P27" s="9"/>
    </row>
    <row r="28" spans="1:119" ht="15.75" thickBot="1">
      <c r="A28" s="12"/>
      <c r="B28" s="44">
        <v>581</v>
      </c>
      <c r="C28" s="20" t="s">
        <v>69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466049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466049</v>
      </c>
      <c r="O28" s="47">
        <f t="shared" si="2"/>
        <v>31.719117947321855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0">SUM(D5,D10,D14,D18,D20,D22,D24,D27)</f>
        <v>13884146</v>
      </c>
      <c r="E29" s="15">
        <f t="shared" si="10"/>
        <v>7499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12254206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1"/>
        <v>26145851</v>
      </c>
      <c r="O29" s="37">
        <f t="shared" si="2"/>
        <v>1779.4766895800722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87</v>
      </c>
      <c r="M31" s="93"/>
      <c r="N31" s="93"/>
      <c r="O31" s="41">
        <v>14693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2602476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8" si="1">SUM(D5:M5)</f>
        <v>2602476</v>
      </c>
      <c r="O5" s="32">
        <f t="shared" ref="O5:O31" si="2">(N5/O$33)</f>
        <v>179.38213399503721</v>
      </c>
      <c r="P5" s="6"/>
    </row>
    <row r="6" spans="1:133">
      <c r="A6" s="12"/>
      <c r="B6" s="44">
        <v>512</v>
      </c>
      <c r="C6" s="20" t="s">
        <v>19</v>
      </c>
      <c r="D6" s="46">
        <v>56570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56570</v>
      </c>
      <c r="O6" s="47">
        <f t="shared" si="2"/>
        <v>3.8992280121312382</v>
      </c>
      <c r="P6" s="9"/>
    </row>
    <row r="7" spans="1:133">
      <c r="A7" s="12"/>
      <c r="B7" s="44">
        <v>513</v>
      </c>
      <c r="C7" s="20" t="s">
        <v>20</v>
      </c>
      <c r="D7" s="46">
        <v>62714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62714</v>
      </c>
      <c r="O7" s="47">
        <f t="shared" si="2"/>
        <v>4.3227185001378547</v>
      </c>
      <c r="P7" s="9"/>
    </row>
    <row r="8" spans="1:133">
      <c r="A8" s="12"/>
      <c r="B8" s="44">
        <v>514</v>
      </c>
      <c r="C8" s="20" t="s">
        <v>21</v>
      </c>
      <c r="D8" s="46">
        <v>34401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34401</v>
      </c>
      <c r="O8" s="47">
        <f t="shared" si="2"/>
        <v>2.3711745244003311</v>
      </c>
      <c r="P8" s="9"/>
    </row>
    <row r="9" spans="1:133">
      <c r="A9" s="12"/>
      <c r="B9" s="44">
        <v>517</v>
      </c>
      <c r="C9" s="20" t="s">
        <v>82</v>
      </c>
      <c r="D9" s="46">
        <v>39421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39421</v>
      </c>
      <c r="O9" s="47">
        <f t="shared" si="2"/>
        <v>2.7171905155776122</v>
      </c>
      <c r="P9" s="9"/>
    </row>
    <row r="10" spans="1:133">
      <c r="A10" s="12"/>
      <c r="B10" s="44">
        <v>519</v>
      </c>
      <c r="C10" s="20" t="s">
        <v>61</v>
      </c>
      <c r="D10" s="46">
        <v>2409370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2409370</v>
      </c>
      <c r="O10" s="47">
        <f t="shared" si="2"/>
        <v>166.07182244279019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4555603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4555603</v>
      </c>
      <c r="O11" s="43">
        <f t="shared" si="2"/>
        <v>314.0062724014337</v>
      </c>
      <c r="P11" s="10"/>
    </row>
    <row r="12" spans="1:133">
      <c r="A12" s="12"/>
      <c r="B12" s="44">
        <v>521</v>
      </c>
      <c r="C12" s="20" t="s">
        <v>25</v>
      </c>
      <c r="D12" s="46">
        <v>2229322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2229322</v>
      </c>
      <c r="O12" s="47">
        <f t="shared" si="2"/>
        <v>153.66156603253378</v>
      </c>
      <c r="P12" s="9"/>
    </row>
    <row r="13" spans="1:133">
      <c r="A13" s="12"/>
      <c r="B13" s="44">
        <v>522</v>
      </c>
      <c r="C13" s="20" t="s">
        <v>26</v>
      </c>
      <c r="D13" s="46">
        <v>1890129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1890129</v>
      </c>
      <c r="O13" s="47">
        <f t="shared" si="2"/>
        <v>130.28184449958644</v>
      </c>
      <c r="P13" s="9"/>
    </row>
    <row r="14" spans="1:133">
      <c r="A14" s="12"/>
      <c r="B14" s="44">
        <v>524</v>
      </c>
      <c r="C14" s="20" t="s">
        <v>27</v>
      </c>
      <c r="D14" s="46">
        <v>436152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436152</v>
      </c>
      <c r="O14" s="47">
        <f t="shared" si="2"/>
        <v>30.062861869313483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10511296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10511296</v>
      </c>
      <c r="O15" s="43">
        <f t="shared" si="2"/>
        <v>724.51723187207062</v>
      </c>
      <c r="P15" s="10"/>
    </row>
    <row r="16" spans="1:133">
      <c r="A16" s="12"/>
      <c r="B16" s="44">
        <v>534</v>
      </c>
      <c r="C16" s="20" t="s">
        <v>63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3007267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3007267</v>
      </c>
      <c r="O16" s="47">
        <f t="shared" si="2"/>
        <v>207.28336090432865</v>
      </c>
      <c r="P16" s="9"/>
    </row>
    <row r="17" spans="1:119">
      <c r="A17" s="12"/>
      <c r="B17" s="44">
        <v>536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7162548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7162548</v>
      </c>
      <c r="O17" s="47">
        <f t="shared" si="2"/>
        <v>493.69644334160461</v>
      </c>
      <c r="P17" s="9"/>
    </row>
    <row r="18" spans="1:119">
      <c r="A18" s="12"/>
      <c r="B18" s="44">
        <v>538</v>
      </c>
      <c r="C18" s="20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341481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341481</v>
      </c>
      <c r="O18" s="47">
        <f t="shared" si="2"/>
        <v>23.537427626137305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2069078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2069078</v>
      </c>
      <c r="O19" s="43">
        <f t="shared" si="2"/>
        <v>142.61634960022056</v>
      </c>
      <c r="P19" s="10"/>
    </row>
    <row r="20" spans="1:119">
      <c r="A20" s="12"/>
      <c r="B20" s="44">
        <v>541</v>
      </c>
      <c r="C20" s="20" t="s">
        <v>66</v>
      </c>
      <c r="D20" s="46">
        <v>1346308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1346308</v>
      </c>
      <c r="O20" s="47">
        <f t="shared" si="2"/>
        <v>92.79762889440309</v>
      </c>
      <c r="P20" s="9"/>
    </row>
    <row r="21" spans="1:119">
      <c r="A21" s="12"/>
      <c r="B21" s="44">
        <v>549</v>
      </c>
      <c r="C21" s="20" t="s">
        <v>83</v>
      </c>
      <c r="D21" s="46">
        <v>722770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722770</v>
      </c>
      <c r="O21" s="47">
        <f t="shared" si="2"/>
        <v>49.818720705817483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405888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405888</v>
      </c>
      <c r="O22" s="43">
        <f t="shared" si="2"/>
        <v>27.976840363937139</v>
      </c>
      <c r="P22" s="10"/>
    </row>
    <row r="23" spans="1:119">
      <c r="A23" s="13"/>
      <c r="B23" s="45">
        <v>554</v>
      </c>
      <c r="C23" s="21" t="s">
        <v>35</v>
      </c>
      <c r="D23" s="46">
        <v>405888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405888</v>
      </c>
      <c r="O23" s="47">
        <f t="shared" si="2"/>
        <v>27.976840363937139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SUM(D25:D25)</f>
        <v>56000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56000</v>
      </c>
      <c r="O24" s="43">
        <f t="shared" si="2"/>
        <v>3.8599393438103116</v>
      </c>
      <c r="P24" s="10"/>
    </row>
    <row r="25" spans="1:119">
      <c r="A25" s="12"/>
      <c r="B25" s="44">
        <v>562</v>
      </c>
      <c r="C25" s="20" t="s">
        <v>84</v>
      </c>
      <c r="D25" s="46">
        <v>56000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9">SUM(D25:M25)</f>
        <v>56000</v>
      </c>
      <c r="O25" s="47">
        <f t="shared" si="2"/>
        <v>3.8599393438103116</v>
      </c>
      <c r="P25" s="9"/>
    </row>
    <row r="26" spans="1:119" ht="15.75">
      <c r="A26" s="28" t="s">
        <v>38</v>
      </c>
      <c r="B26" s="29"/>
      <c r="C26" s="30"/>
      <c r="D26" s="31">
        <f t="shared" ref="D26:M26" si="10">SUM(D27:D28)</f>
        <v>3400958</v>
      </c>
      <c r="E26" s="31">
        <f t="shared" si="10"/>
        <v>0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3400958</v>
      </c>
      <c r="O26" s="43">
        <f t="shared" si="2"/>
        <v>234.41949269368624</v>
      </c>
      <c r="P26" s="9"/>
    </row>
    <row r="27" spans="1:119">
      <c r="A27" s="12"/>
      <c r="B27" s="44">
        <v>571</v>
      </c>
      <c r="C27" s="20" t="s">
        <v>39</v>
      </c>
      <c r="D27" s="46">
        <v>1193684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1193684</v>
      </c>
      <c r="O27" s="47">
        <f t="shared" si="2"/>
        <v>82.277639922801214</v>
      </c>
      <c r="P27" s="9"/>
    </row>
    <row r="28" spans="1:119">
      <c r="A28" s="12"/>
      <c r="B28" s="44">
        <v>572</v>
      </c>
      <c r="C28" s="20" t="s">
        <v>67</v>
      </c>
      <c r="D28" s="46">
        <v>2207274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2207274</v>
      </c>
      <c r="O28" s="47">
        <f t="shared" si="2"/>
        <v>152.14185277088504</v>
      </c>
      <c r="P28" s="9"/>
    </row>
    <row r="29" spans="1:119" ht="15.75">
      <c r="A29" s="28" t="s">
        <v>68</v>
      </c>
      <c r="B29" s="29"/>
      <c r="C29" s="30"/>
      <c r="D29" s="31">
        <f t="shared" ref="D29:M29" si="11">SUM(D30:D30)</f>
        <v>0</v>
      </c>
      <c r="E29" s="31">
        <f t="shared" si="11"/>
        <v>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600000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600000</v>
      </c>
      <c r="O29" s="43">
        <f t="shared" si="2"/>
        <v>41.356492969396193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600000</v>
      </c>
      <c r="O30" s="47">
        <f t="shared" si="2"/>
        <v>41.356492969396193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SUM(D5,D11,D15,D19,D22,D24,D26,D29)</f>
        <v>13090003</v>
      </c>
      <c r="E31" s="15">
        <f t="shared" si="12"/>
        <v>0</v>
      </c>
      <c r="F31" s="15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11111296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5">
        <f t="shared" si="12"/>
        <v>0</v>
      </c>
      <c r="N31" s="15">
        <f t="shared" si="9"/>
        <v>24201299</v>
      </c>
      <c r="O31" s="37">
        <f t="shared" si="2"/>
        <v>1668.1347532395919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85</v>
      </c>
      <c r="M33" s="93"/>
      <c r="N33" s="93"/>
      <c r="O33" s="41">
        <v>14508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3150817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3150817</v>
      </c>
      <c r="O5" s="32">
        <f t="shared" ref="O5:O29" si="2">(N5/O$31)</f>
        <v>218.17040576097494</v>
      </c>
      <c r="P5" s="6"/>
    </row>
    <row r="6" spans="1:133">
      <c r="A6" s="12"/>
      <c r="B6" s="44">
        <v>511</v>
      </c>
      <c r="C6" s="20" t="s">
        <v>47</v>
      </c>
      <c r="D6" s="46">
        <v>670646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670646</v>
      </c>
      <c r="O6" s="47">
        <f t="shared" si="2"/>
        <v>46.437197064118543</v>
      </c>
      <c r="P6" s="9"/>
    </row>
    <row r="7" spans="1:133">
      <c r="A7" s="12"/>
      <c r="B7" s="44">
        <v>512</v>
      </c>
      <c r="C7" s="20" t="s">
        <v>19</v>
      </c>
      <c r="D7" s="46">
        <v>54756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54756</v>
      </c>
      <c r="O7" s="47">
        <f t="shared" si="2"/>
        <v>3.7914416285832986</v>
      </c>
      <c r="P7" s="9"/>
    </row>
    <row r="8" spans="1:133">
      <c r="A8" s="12"/>
      <c r="B8" s="44">
        <v>513</v>
      </c>
      <c r="C8" s="20" t="s">
        <v>20</v>
      </c>
      <c r="D8" s="46">
        <v>79561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79561</v>
      </c>
      <c r="O8" s="47">
        <f t="shared" si="2"/>
        <v>5.5090015233347183</v>
      </c>
      <c r="P8" s="9"/>
    </row>
    <row r="9" spans="1:133">
      <c r="A9" s="12"/>
      <c r="B9" s="44">
        <v>514</v>
      </c>
      <c r="C9" s="20" t="s">
        <v>21</v>
      </c>
      <c r="D9" s="46">
        <v>41420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41420</v>
      </c>
      <c r="O9" s="47">
        <f t="shared" si="2"/>
        <v>2.8680238194155936</v>
      </c>
      <c r="P9" s="9"/>
    </row>
    <row r="10" spans="1:133">
      <c r="A10" s="12"/>
      <c r="B10" s="44">
        <v>515</v>
      </c>
      <c r="C10" s="20" t="s">
        <v>22</v>
      </c>
      <c r="D10" s="46">
        <v>506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506</v>
      </c>
      <c r="O10" s="47">
        <f t="shared" si="2"/>
        <v>3.5036698518210771E-2</v>
      </c>
      <c r="P10" s="9"/>
    </row>
    <row r="11" spans="1:133">
      <c r="A11" s="12"/>
      <c r="B11" s="44">
        <v>519</v>
      </c>
      <c r="C11" s="20" t="s">
        <v>61</v>
      </c>
      <c r="D11" s="46">
        <v>2303928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2303928</v>
      </c>
      <c r="O11" s="47">
        <f t="shared" si="2"/>
        <v>159.52970502700458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3991486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3991486</v>
      </c>
      <c r="O12" s="43">
        <f t="shared" si="2"/>
        <v>276.38041822462264</v>
      </c>
      <c r="P12" s="10"/>
    </row>
    <row r="13" spans="1:133">
      <c r="A13" s="12"/>
      <c r="B13" s="44">
        <v>521</v>
      </c>
      <c r="C13" s="20" t="s">
        <v>25</v>
      </c>
      <c r="D13" s="46">
        <v>2178997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2178997</v>
      </c>
      <c r="O13" s="47">
        <f t="shared" si="2"/>
        <v>150.87917185985322</v>
      </c>
      <c r="P13" s="9"/>
    </row>
    <row r="14" spans="1:133">
      <c r="A14" s="12"/>
      <c r="B14" s="44">
        <v>522</v>
      </c>
      <c r="C14" s="20" t="s">
        <v>26</v>
      </c>
      <c r="D14" s="46">
        <v>1606383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1606383</v>
      </c>
      <c r="O14" s="47">
        <f t="shared" si="2"/>
        <v>111.22995429995845</v>
      </c>
      <c r="P14" s="9"/>
    </row>
    <row r="15" spans="1:133">
      <c r="A15" s="12"/>
      <c r="B15" s="44">
        <v>524</v>
      </c>
      <c r="C15" s="20" t="s">
        <v>27</v>
      </c>
      <c r="D15" s="46">
        <v>206106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206106</v>
      </c>
      <c r="O15" s="47">
        <f t="shared" si="2"/>
        <v>14.271292064810968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9992312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9992312</v>
      </c>
      <c r="O16" s="43">
        <f t="shared" si="2"/>
        <v>691.89253565988088</v>
      </c>
      <c r="P16" s="10"/>
    </row>
    <row r="17" spans="1:119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2855930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2855930</v>
      </c>
      <c r="O17" s="47">
        <f t="shared" si="2"/>
        <v>197.75169644093617</v>
      </c>
      <c r="P17" s="9"/>
    </row>
    <row r="18" spans="1:119">
      <c r="A18" s="12"/>
      <c r="B18" s="44">
        <v>536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6790575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6790575</v>
      </c>
      <c r="O18" s="47">
        <f t="shared" si="2"/>
        <v>470.19630245118407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345807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345807</v>
      </c>
      <c r="O19" s="47">
        <f t="shared" si="2"/>
        <v>23.944536767760699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1050432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1050432</v>
      </c>
      <c r="O20" s="43">
        <f t="shared" si="2"/>
        <v>72.734524304113009</v>
      </c>
      <c r="P20" s="10"/>
    </row>
    <row r="21" spans="1:119">
      <c r="A21" s="12"/>
      <c r="B21" s="44">
        <v>541</v>
      </c>
      <c r="C21" s="20" t="s">
        <v>66</v>
      </c>
      <c r="D21" s="46">
        <v>1050432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1050432</v>
      </c>
      <c r="O21" s="47">
        <f t="shared" si="2"/>
        <v>72.734524304113009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56000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56000</v>
      </c>
      <c r="O22" s="43">
        <f t="shared" si="2"/>
        <v>3.8775792826478326</v>
      </c>
      <c r="P22" s="10"/>
    </row>
    <row r="23" spans="1:119">
      <c r="A23" s="12"/>
      <c r="B23" s="44">
        <v>569</v>
      </c>
      <c r="C23" s="20" t="s">
        <v>79</v>
      </c>
      <c r="D23" s="46">
        <v>56000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56000</v>
      </c>
      <c r="O23" s="47">
        <f t="shared" si="2"/>
        <v>3.8775792826478326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SUM(D25:D26)</f>
        <v>4253370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4253370</v>
      </c>
      <c r="O24" s="43">
        <f t="shared" si="2"/>
        <v>294.5139177399252</v>
      </c>
      <c r="P24" s="9"/>
    </row>
    <row r="25" spans="1:119">
      <c r="A25" s="12"/>
      <c r="B25" s="44">
        <v>571</v>
      </c>
      <c r="C25" s="20" t="s">
        <v>39</v>
      </c>
      <c r="D25" s="46">
        <v>1220836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1220836</v>
      </c>
      <c r="O25" s="47">
        <f t="shared" si="2"/>
        <v>84.533721091261597</v>
      </c>
      <c r="P25" s="9"/>
    </row>
    <row r="26" spans="1:119">
      <c r="A26" s="12"/>
      <c r="B26" s="44">
        <v>572</v>
      </c>
      <c r="C26" s="20" t="s">
        <v>67</v>
      </c>
      <c r="D26" s="46">
        <v>3032534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3032534</v>
      </c>
      <c r="O26" s="47">
        <f t="shared" si="2"/>
        <v>209.98019664866362</v>
      </c>
      <c r="P26" s="9"/>
    </row>
    <row r="27" spans="1:119" ht="15.75">
      <c r="A27" s="28" t="s">
        <v>68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600000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600000</v>
      </c>
      <c r="O27" s="43">
        <f t="shared" si="2"/>
        <v>41.545492314083923</v>
      </c>
      <c r="P27" s="9"/>
    </row>
    <row r="28" spans="1:119" ht="15.75" thickBot="1">
      <c r="A28" s="12"/>
      <c r="B28" s="44">
        <v>581</v>
      </c>
      <c r="C28" s="20" t="s">
        <v>69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600000</v>
      </c>
      <c r="O28" s="47">
        <f t="shared" si="2"/>
        <v>41.545492314083923</v>
      </c>
      <c r="P28" s="9"/>
    </row>
    <row r="29" spans="1:119" ht="16.5" thickBot="1">
      <c r="A29" s="14" t="s">
        <v>10</v>
      </c>
      <c r="B29" s="23"/>
      <c r="C29" s="22"/>
      <c r="D29" s="15">
        <f>SUM(D5,D12,D16,D20,D22,D24,D27)</f>
        <v>12502105</v>
      </c>
      <c r="E29" s="15">
        <f t="shared" ref="E29:M29" si="9">SUM(E5,E12,E16,E20,E22,E24,E27)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10592312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23094417</v>
      </c>
      <c r="O29" s="37">
        <f t="shared" si="2"/>
        <v>1599.1148732862484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80</v>
      </c>
      <c r="M31" s="93"/>
      <c r="N31" s="93"/>
      <c r="O31" s="41">
        <v>14442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3179293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3179293</v>
      </c>
      <c r="O5" s="32">
        <f t="shared" ref="O5:O28" si="2">(N5/O$30)</f>
        <v>225.13050559410848</v>
      </c>
      <c r="P5" s="6"/>
    </row>
    <row r="6" spans="1:133">
      <c r="A6" s="12"/>
      <c r="B6" s="44">
        <v>511</v>
      </c>
      <c r="C6" s="20" t="s">
        <v>47</v>
      </c>
      <c r="D6" s="46">
        <v>661958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661958</v>
      </c>
      <c r="O6" s="47">
        <f t="shared" si="2"/>
        <v>46.874238776377283</v>
      </c>
      <c r="P6" s="9"/>
    </row>
    <row r="7" spans="1:133">
      <c r="A7" s="12"/>
      <c r="B7" s="44">
        <v>512</v>
      </c>
      <c r="C7" s="20" t="s">
        <v>19</v>
      </c>
      <c r="D7" s="46">
        <v>52980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52980</v>
      </c>
      <c r="O7" s="47">
        <f t="shared" si="2"/>
        <v>3.7515932587452201</v>
      </c>
      <c r="P7" s="9"/>
    </row>
    <row r="8" spans="1:133">
      <c r="A8" s="12"/>
      <c r="B8" s="44">
        <v>513</v>
      </c>
      <c r="C8" s="20" t="s">
        <v>20</v>
      </c>
      <c r="D8" s="46">
        <v>57468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57468</v>
      </c>
      <c r="O8" s="47">
        <f t="shared" si="2"/>
        <v>4.0693952697918139</v>
      </c>
      <c r="P8" s="9"/>
    </row>
    <row r="9" spans="1:133">
      <c r="A9" s="12"/>
      <c r="B9" s="44">
        <v>514</v>
      </c>
      <c r="C9" s="20" t="s">
        <v>21</v>
      </c>
      <c r="D9" s="46">
        <v>39959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39959</v>
      </c>
      <c r="O9" s="47">
        <f t="shared" si="2"/>
        <v>2.8295567200113299</v>
      </c>
      <c r="P9" s="9"/>
    </row>
    <row r="10" spans="1:133">
      <c r="A10" s="12"/>
      <c r="B10" s="44">
        <v>515</v>
      </c>
      <c r="C10" s="20" t="s">
        <v>22</v>
      </c>
      <c r="D10" s="46">
        <v>513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513</v>
      </c>
      <c r="O10" s="47">
        <f t="shared" si="2"/>
        <v>3.6326299391021104E-2</v>
      </c>
      <c r="P10" s="9"/>
    </row>
    <row r="11" spans="1:133">
      <c r="A11" s="12"/>
      <c r="B11" s="44">
        <v>519</v>
      </c>
      <c r="C11" s="20" t="s">
        <v>61</v>
      </c>
      <c r="D11" s="46">
        <v>2366415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2366415</v>
      </c>
      <c r="O11" s="47">
        <f t="shared" si="2"/>
        <v>167.56939526979181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SUM(D13:D16)</f>
        <v>4446373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4446373</v>
      </c>
      <c r="O12" s="43">
        <f t="shared" si="2"/>
        <v>314.85434074493696</v>
      </c>
      <c r="P12" s="10"/>
    </row>
    <row r="13" spans="1:133">
      <c r="A13" s="12"/>
      <c r="B13" s="44">
        <v>521</v>
      </c>
      <c r="C13" s="20" t="s">
        <v>25</v>
      </c>
      <c r="D13" s="46">
        <v>2010982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2010982</v>
      </c>
      <c r="O13" s="47">
        <f t="shared" si="2"/>
        <v>142.40065146579803</v>
      </c>
      <c r="P13" s="9"/>
    </row>
    <row r="14" spans="1:133">
      <c r="A14" s="12"/>
      <c r="B14" s="44">
        <v>522</v>
      </c>
      <c r="C14" s="20" t="s">
        <v>26</v>
      </c>
      <c r="D14" s="46">
        <v>2155765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2155765</v>
      </c>
      <c r="O14" s="47">
        <f t="shared" si="2"/>
        <v>152.65295283954114</v>
      </c>
      <c r="P14" s="9"/>
    </row>
    <row r="15" spans="1:133">
      <c r="A15" s="12"/>
      <c r="B15" s="44">
        <v>524</v>
      </c>
      <c r="C15" s="20" t="s">
        <v>27</v>
      </c>
      <c r="D15" s="46">
        <v>223626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223626</v>
      </c>
      <c r="O15" s="47">
        <f t="shared" si="2"/>
        <v>15.835292451494123</v>
      </c>
      <c r="P15" s="9"/>
    </row>
    <row r="16" spans="1:133">
      <c r="A16" s="12"/>
      <c r="B16" s="44">
        <v>526</v>
      </c>
      <c r="C16" s="20" t="s">
        <v>62</v>
      </c>
      <c r="D16" s="46">
        <v>56000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56000</v>
      </c>
      <c r="O16" s="47">
        <f t="shared" si="2"/>
        <v>3.9654439881036678</v>
      </c>
      <c r="P16" s="9"/>
    </row>
    <row r="17" spans="1:119" ht="15.75">
      <c r="A17" s="28" t="s">
        <v>28</v>
      </c>
      <c r="B17" s="29"/>
      <c r="C17" s="30"/>
      <c r="D17" s="31">
        <f t="shared" ref="D17:M17" si="4">SUM(D18:D20)</f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9599910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2215150</v>
      </c>
      <c r="N17" s="42">
        <f t="shared" si="1"/>
        <v>11815060</v>
      </c>
      <c r="O17" s="43">
        <f t="shared" si="2"/>
        <v>836.64211868007362</v>
      </c>
      <c r="P17" s="10"/>
    </row>
    <row r="18" spans="1:119">
      <c r="A18" s="12"/>
      <c r="B18" s="44">
        <v>534</v>
      </c>
      <c r="C18" s="20" t="s">
        <v>63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2743219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2743219</v>
      </c>
      <c r="O18" s="47">
        <f t="shared" si="2"/>
        <v>194.25145163574564</v>
      </c>
      <c r="P18" s="9"/>
    </row>
    <row r="19" spans="1:119">
      <c r="A19" s="12"/>
      <c r="B19" s="44">
        <v>536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6490173</v>
      </c>
      <c r="J19" s="46">
        <v>0</v>
      </c>
      <c r="K19" s="46">
        <v>0</v>
      </c>
      <c r="L19" s="46">
        <v>0</v>
      </c>
      <c r="M19" s="46">
        <v>2215150</v>
      </c>
      <c r="N19" s="46">
        <f t="shared" si="1"/>
        <v>8705323</v>
      </c>
      <c r="O19" s="47">
        <f t="shared" si="2"/>
        <v>616.43697776518911</v>
      </c>
      <c r="P19" s="9"/>
    </row>
    <row r="20" spans="1:119">
      <c r="A20" s="12"/>
      <c r="B20" s="44">
        <v>538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366518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366518</v>
      </c>
      <c r="O20" s="47">
        <f t="shared" si="2"/>
        <v>25.953689279138931</v>
      </c>
      <c r="P20" s="9"/>
    </row>
    <row r="21" spans="1:119" ht="15.75">
      <c r="A21" s="28" t="s">
        <v>32</v>
      </c>
      <c r="B21" s="29"/>
      <c r="C21" s="30"/>
      <c r="D21" s="31">
        <f t="shared" ref="D21:M21" si="5">SUM(D22:D22)</f>
        <v>1147740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1147740</v>
      </c>
      <c r="O21" s="43">
        <f t="shared" si="2"/>
        <v>81.273190766180434</v>
      </c>
      <c r="P21" s="10"/>
    </row>
    <row r="22" spans="1:119">
      <c r="A22" s="12"/>
      <c r="B22" s="44">
        <v>541</v>
      </c>
      <c r="C22" s="20" t="s">
        <v>66</v>
      </c>
      <c r="D22" s="46">
        <v>1147740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1147740</v>
      </c>
      <c r="O22" s="47">
        <f t="shared" si="2"/>
        <v>81.273190766180434</v>
      </c>
      <c r="P22" s="9"/>
    </row>
    <row r="23" spans="1:119" ht="15.75">
      <c r="A23" s="28" t="s">
        <v>38</v>
      </c>
      <c r="B23" s="29"/>
      <c r="C23" s="30"/>
      <c r="D23" s="31">
        <f t="shared" ref="D23:M23" si="6">SUM(D24:D25)</f>
        <v>3105532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3105532</v>
      </c>
      <c r="O23" s="43">
        <f t="shared" si="2"/>
        <v>219.90737855827786</v>
      </c>
      <c r="P23" s="9"/>
    </row>
    <row r="24" spans="1:119">
      <c r="A24" s="12"/>
      <c r="B24" s="44">
        <v>571</v>
      </c>
      <c r="C24" s="20" t="s">
        <v>39</v>
      </c>
      <c r="D24" s="46">
        <v>1266776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1266776</v>
      </c>
      <c r="O24" s="47">
        <f t="shared" si="2"/>
        <v>89.702308454893071</v>
      </c>
      <c r="P24" s="9"/>
    </row>
    <row r="25" spans="1:119">
      <c r="A25" s="12"/>
      <c r="B25" s="44">
        <v>572</v>
      </c>
      <c r="C25" s="20" t="s">
        <v>67</v>
      </c>
      <c r="D25" s="46">
        <v>1838756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1838756</v>
      </c>
      <c r="O25" s="47">
        <f t="shared" si="2"/>
        <v>130.2050701033848</v>
      </c>
      <c r="P25" s="9"/>
    </row>
    <row r="26" spans="1:119" ht="15.75">
      <c r="A26" s="28" t="s">
        <v>68</v>
      </c>
      <c r="B26" s="29"/>
      <c r="C26" s="30"/>
      <c r="D26" s="31">
        <f t="shared" ref="D26:M26" si="7">SUM(D27:D27)</f>
        <v>0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590000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590000</v>
      </c>
      <c r="O26" s="43">
        <f t="shared" si="2"/>
        <v>41.778784874663643</v>
      </c>
      <c r="P26" s="9"/>
    </row>
    <row r="27" spans="1:119" ht="15.75" thickBot="1">
      <c r="A27" s="12"/>
      <c r="B27" s="44">
        <v>581</v>
      </c>
      <c r="C27" s="20" t="s">
        <v>69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590000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590000</v>
      </c>
      <c r="O27" s="47">
        <f t="shared" si="2"/>
        <v>41.778784874663643</v>
      </c>
      <c r="P27" s="9"/>
    </row>
    <row r="28" spans="1:119" ht="16.5" thickBot="1">
      <c r="A28" s="14" t="s">
        <v>10</v>
      </c>
      <c r="B28" s="23"/>
      <c r="C28" s="22"/>
      <c r="D28" s="15">
        <f>SUM(D5,D12,D17,D21,D23,D26)</f>
        <v>11878938</v>
      </c>
      <c r="E28" s="15">
        <f t="shared" ref="E28:M28" si="8">SUM(E5,E12,E17,E21,E23,E26)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10189910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2215150</v>
      </c>
      <c r="N28" s="15">
        <f t="shared" si="1"/>
        <v>24283998</v>
      </c>
      <c r="O28" s="37">
        <f t="shared" si="2"/>
        <v>1719.586319218241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77</v>
      </c>
      <c r="M30" s="93"/>
      <c r="N30" s="93"/>
      <c r="O30" s="41">
        <v>14122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49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3107096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3107096</v>
      </c>
      <c r="O5" s="32">
        <f t="shared" ref="O5:O30" si="2">(N5/O$32)</f>
        <v>225.57688398431827</v>
      </c>
      <c r="P5" s="6"/>
    </row>
    <row r="6" spans="1:133">
      <c r="A6" s="12"/>
      <c r="B6" s="44">
        <v>511</v>
      </c>
      <c r="C6" s="20" t="s">
        <v>47</v>
      </c>
      <c r="D6" s="46">
        <v>652649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652649</v>
      </c>
      <c r="O6" s="47">
        <f t="shared" si="2"/>
        <v>47.382677508349062</v>
      </c>
      <c r="P6" s="9"/>
    </row>
    <row r="7" spans="1:133">
      <c r="A7" s="12"/>
      <c r="B7" s="44">
        <v>512</v>
      </c>
      <c r="C7" s="20" t="s">
        <v>19</v>
      </c>
      <c r="D7" s="46">
        <v>51890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51890</v>
      </c>
      <c r="O7" s="47">
        <f t="shared" si="2"/>
        <v>3.7672426310439961</v>
      </c>
      <c r="P7" s="9"/>
    </row>
    <row r="8" spans="1:133">
      <c r="A8" s="12"/>
      <c r="B8" s="44">
        <v>513</v>
      </c>
      <c r="C8" s="20" t="s">
        <v>20</v>
      </c>
      <c r="D8" s="46">
        <v>58391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58391</v>
      </c>
      <c r="O8" s="47">
        <f t="shared" si="2"/>
        <v>4.2392188180630175</v>
      </c>
      <c r="P8" s="9"/>
    </row>
    <row r="9" spans="1:133">
      <c r="A9" s="12"/>
      <c r="B9" s="44">
        <v>514</v>
      </c>
      <c r="C9" s="20" t="s">
        <v>21</v>
      </c>
      <c r="D9" s="46">
        <v>42402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42402</v>
      </c>
      <c r="O9" s="47">
        <f t="shared" si="2"/>
        <v>3.0784085959053287</v>
      </c>
      <c r="P9" s="9"/>
    </row>
    <row r="10" spans="1:133">
      <c r="A10" s="12"/>
      <c r="B10" s="44">
        <v>519</v>
      </c>
      <c r="C10" s="20" t="s">
        <v>61</v>
      </c>
      <c r="D10" s="46">
        <v>2301764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2301764</v>
      </c>
      <c r="O10" s="47">
        <f t="shared" si="2"/>
        <v>167.10933643095689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3488454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3488454</v>
      </c>
      <c r="O11" s="43">
        <f t="shared" si="2"/>
        <v>253.26368520400754</v>
      </c>
      <c r="P11" s="10"/>
    </row>
    <row r="12" spans="1:133">
      <c r="A12" s="12"/>
      <c r="B12" s="44">
        <v>521</v>
      </c>
      <c r="C12" s="20" t="s">
        <v>25</v>
      </c>
      <c r="D12" s="46">
        <v>1988187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1988187</v>
      </c>
      <c r="O12" s="47">
        <f t="shared" si="2"/>
        <v>144.34347321039641</v>
      </c>
      <c r="P12" s="9"/>
    </row>
    <row r="13" spans="1:133">
      <c r="A13" s="12"/>
      <c r="B13" s="44">
        <v>522</v>
      </c>
      <c r="C13" s="20" t="s">
        <v>26</v>
      </c>
      <c r="D13" s="46">
        <v>1242254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1242254</v>
      </c>
      <c r="O13" s="47">
        <f t="shared" si="2"/>
        <v>90.188325831276316</v>
      </c>
      <c r="P13" s="9"/>
    </row>
    <row r="14" spans="1:133">
      <c r="A14" s="12"/>
      <c r="B14" s="44">
        <v>524</v>
      </c>
      <c r="C14" s="20" t="s">
        <v>27</v>
      </c>
      <c r="D14" s="46">
        <v>202013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202013</v>
      </c>
      <c r="O14" s="47">
        <f t="shared" si="2"/>
        <v>14.666255263540004</v>
      </c>
      <c r="P14" s="9"/>
    </row>
    <row r="15" spans="1:133">
      <c r="A15" s="12"/>
      <c r="B15" s="44">
        <v>526</v>
      </c>
      <c r="C15" s="20" t="s">
        <v>62</v>
      </c>
      <c r="D15" s="46">
        <v>56000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56000</v>
      </c>
      <c r="O15" s="47">
        <f t="shared" si="2"/>
        <v>4.0656308987948311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9214977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2091837</v>
      </c>
      <c r="N16" s="42">
        <f t="shared" si="1"/>
        <v>11306814</v>
      </c>
      <c r="O16" s="43">
        <f t="shared" si="2"/>
        <v>820.88093509510668</v>
      </c>
      <c r="P16" s="10"/>
    </row>
    <row r="17" spans="1:119">
      <c r="A17" s="12"/>
      <c r="B17" s="44">
        <v>534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2597089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2597089</v>
      </c>
      <c r="O17" s="47">
        <f t="shared" si="2"/>
        <v>188.5500943807173</v>
      </c>
      <c r="P17" s="9"/>
    </row>
    <row r="18" spans="1:119">
      <c r="A18" s="12"/>
      <c r="B18" s="44">
        <v>535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2091837</v>
      </c>
      <c r="N18" s="46">
        <f t="shared" si="1"/>
        <v>2091837</v>
      </c>
      <c r="O18" s="47">
        <f t="shared" si="2"/>
        <v>151.86852040075505</v>
      </c>
      <c r="P18" s="9"/>
    </row>
    <row r="19" spans="1:119">
      <c r="A19" s="12"/>
      <c r="B19" s="44">
        <v>536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6319111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6319111</v>
      </c>
      <c r="O19" s="47">
        <f t="shared" si="2"/>
        <v>458.77094525918397</v>
      </c>
      <c r="P19" s="9"/>
    </row>
    <row r="20" spans="1:119">
      <c r="A20" s="12"/>
      <c r="B20" s="44">
        <v>538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298777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298777</v>
      </c>
      <c r="O20" s="47">
        <f t="shared" si="2"/>
        <v>21.691375054450415</v>
      </c>
      <c r="P20" s="9"/>
    </row>
    <row r="21" spans="1:119" ht="15.75">
      <c r="A21" s="28" t="s">
        <v>32</v>
      </c>
      <c r="B21" s="29"/>
      <c r="C21" s="30"/>
      <c r="D21" s="31">
        <f t="shared" ref="D21:M21" si="5">SUM(D22:D22)</f>
        <v>958130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958130</v>
      </c>
      <c r="O21" s="43">
        <f t="shared" si="2"/>
        <v>69.560766661826634</v>
      </c>
      <c r="P21" s="10"/>
    </row>
    <row r="22" spans="1:119">
      <c r="A22" s="12"/>
      <c r="B22" s="44">
        <v>541</v>
      </c>
      <c r="C22" s="20" t="s">
        <v>66</v>
      </c>
      <c r="D22" s="46">
        <v>958130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958130</v>
      </c>
      <c r="O22" s="47">
        <f t="shared" si="2"/>
        <v>69.560766661826634</v>
      </c>
      <c r="P22" s="9"/>
    </row>
    <row r="23" spans="1:119" ht="15.75">
      <c r="A23" s="28" t="s">
        <v>34</v>
      </c>
      <c r="B23" s="29"/>
      <c r="C23" s="30"/>
      <c r="D23" s="31">
        <f t="shared" ref="D23:M23" si="6">SUM(D24:D24)</f>
        <v>0</v>
      </c>
      <c r="E23" s="31">
        <f t="shared" si="6"/>
        <v>26207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26207</v>
      </c>
      <c r="O23" s="43">
        <f t="shared" si="2"/>
        <v>1.9026426600842166</v>
      </c>
      <c r="P23" s="10"/>
    </row>
    <row r="24" spans="1:119">
      <c r="A24" s="13"/>
      <c r="B24" s="45">
        <v>552</v>
      </c>
      <c r="C24" s="21" t="s">
        <v>74</v>
      </c>
      <c r="D24" s="46">
        <v>0</v>
      </c>
      <c r="E24" s="46">
        <v>26207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26207</v>
      </c>
      <c r="O24" s="47">
        <f t="shared" si="2"/>
        <v>1.9026426600842166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2438690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2438690</v>
      </c>
      <c r="O25" s="43">
        <f t="shared" si="2"/>
        <v>177.05023958182082</v>
      </c>
      <c r="P25" s="9"/>
    </row>
    <row r="26" spans="1:119">
      <c r="A26" s="12"/>
      <c r="B26" s="44">
        <v>571</v>
      </c>
      <c r="C26" s="20" t="s">
        <v>39</v>
      </c>
      <c r="D26" s="46">
        <v>1174970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1174970</v>
      </c>
      <c r="O26" s="47">
        <f t="shared" si="2"/>
        <v>85.303470306374322</v>
      </c>
      <c r="P26" s="9"/>
    </row>
    <row r="27" spans="1:119">
      <c r="A27" s="12"/>
      <c r="B27" s="44">
        <v>572</v>
      </c>
      <c r="C27" s="20" t="s">
        <v>67</v>
      </c>
      <c r="D27" s="46">
        <v>1263720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1263720</v>
      </c>
      <c r="O27" s="47">
        <f t="shared" si="2"/>
        <v>91.746769275446496</v>
      </c>
      <c r="P27" s="9"/>
    </row>
    <row r="28" spans="1:119" ht="15.75">
      <c r="A28" s="28" t="s">
        <v>68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260000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260000</v>
      </c>
      <c r="O28" s="43">
        <f t="shared" si="2"/>
        <v>18.876143458690287</v>
      </c>
      <c r="P28" s="9"/>
    </row>
    <row r="29" spans="1:119" ht="15.75" thickBot="1">
      <c r="A29" s="12"/>
      <c r="B29" s="44">
        <v>581</v>
      </c>
      <c r="C29" s="20" t="s">
        <v>69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260000</v>
      </c>
      <c r="O29" s="47">
        <f t="shared" si="2"/>
        <v>18.876143458690287</v>
      </c>
      <c r="P29" s="9"/>
    </row>
    <row r="30" spans="1:119" ht="16.5" thickBot="1">
      <c r="A30" s="14" t="s">
        <v>10</v>
      </c>
      <c r="B30" s="23"/>
      <c r="C30" s="22"/>
      <c r="D30" s="15">
        <f>SUM(D5,D11,D16,D21,D23,D25,D28)</f>
        <v>9992370</v>
      </c>
      <c r="E30" s="15">
        <f t="shared" ref="E30:M30" si="9">SUM(E5,E11,E16,E21,E23,E25,E28)</f>
        <v>26207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9474977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2091837</v>
      </c>
      <c r="N30" s="15">
        <f t="shared" si="1"/>
        <v>21585391</v>
      </c>
      <c r="O30" s="37">
        <f t="shared" si="2"/>
        <v>1567.1112966458545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75</v>
      </c>
      <c r="M32" s="93"/>
      <c r="N32" s="93"/>
      <c r="O32" s="41">
        <v>13774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2024-05-29T21:36:59Z</cp:lastPrinted>
  <dcterms:created xsi:type="dcterms:W3CDTF">2000-08-31T21:26:31Z</dcterms:created>
  <dcterms:modified xsi:type="dcterms:W3CDTF">2024-07-02T14:32:46Z</dcterms:modified>
</cp:coreProperties>
</file>