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64" documentId="11_D068F8A81C80C7E44083BBA8DDE15BE4D713692B" xr6:coauthVersionLast="47" xr6:coauthVersionMax="47" xr10:uidLastSave="{00A16E6A-8633-4279-974D-EBFC99EAD24D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'2008'!$A$1:$O$75</definedName>
    <definedName name="_xlnm.Print_Area" localSheetId="14">'2009'!$A$1:$O$74</definedName>
    <definedName name="_xlnm.Print_Area" localSheetId="13">'2010'!$A$1:$O$72</definedName>
    <definedName name="_xlnm.Print_Area" localSheetId="12">'2011'!$A$1:$O$87</definedName>
    <definedName name="_xlnm.Print_Area" localSheetId="11">'2012'!$A$1:$O$79</definedName>
    <definedName name="_xlnm.Print_Area" localSheetId="10">'2013'!$A$1:$O$82</definedName>
    <definedName name="_xlnm.Print_Area" localSheetId="9">'2014'!$A$1:$O$83</definedName>
    <definedName name="_xlnm.Print_Area" localSheetId="8">'2015'!$A$1:$O$77</definedName>
    <definedName name="_xlnm.Print_Area" localSheetId="7">'2016'!$A$1:$O$78</definedName>
    <definedName name="_xlnm.Print_Area" localSheetId="6">'2017'!$A$1:$O$78</definedName>
    <definedName name="_xlnm.Print_Area" localSheetId="5">'2018'!$A$1:$O$74</definedName>
    <definedName name="_xlnm.Print_Area" localSheetId="4">'2019'!$A$1:$O$72</definedName>
    <definedName name="_xlnm.Print_Area" localSheetId="3">'2020'!$A$1:$O$74</definedName>
    <definedName name="_xlnm.Print_Area" localSheetId="2">'2021'!$A$1:$P$77</definedName>
    <definedName name="_xlnm.Print_Area" localSheetId="1">'2022'!$A$1:$P$84</definedName>
    <definedName name="_xlnm.Print_Area" localSheetId="0">'2023'!$A$1:$P$84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9" i="48" l="1"/>
  <c r="P79" i="48" s="1"/>
  <c r="O78" i="48"/>
  <c r="P78" i="48" s="1"/>
  <c r="O77" i="48"/>
  <c r="P77" i="48" s="1"/>
  <c r="O76" i="48"/>
  <c r="P76" i="48" s="1"/>
  <c r="O75" i="48"/>
  <c r="P75" i="48" s="1"/>
  <c r="N74" i="48"/>
  <c r="M74" i="48"/>
  <c r="L74" i="48"/>
  <c r="K74" i="48"/>
  <c r="J74" i="48"/>
  <c r="I74" i="48"/>
  <c r="H74" i="48"/>
  <c r="G74" i="48"/>
  <c r="F74" i="48"/>
  <c r="E74" i="48"/>
  <c r="D74" i="48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N66" i="48"/>
  <c r="M66" i="48"/>
  <c r="L66" i="48"/>
  <c r="K66" i="48"/>
  <c r="J66" i="48"/>
  <c r="I66" i="48"/>
  <c r="H66" i="48"/>
  <c r="G66" i="48"/>
  <c r="F66" i="48"/>
  <c r="E66" i="48"/>
  <c r="D66" i="48"/>
  <c r="O65" i="48"/>
  <c r="P65" i="48" s="1"/>
  <c r="O64" i="48"/>
  <c r="P64" i="48" s="1"/>
  <c r="O63" i="48"/>
  <c r="P63" i="48" s="1"/>
  <c r="O62" i="48"/>
  <c r="P62" i="48" s="1"/>
  <c r="N61" i="48"/>
  <c r="M61" i="48"/>
  <c r="L61" i="48"/>
  <c r="K61" i="48"/>
  <c r="J61" i="48"/>
  <c r="I61" i="48"/>
  <c r="H61" i="48"/>
  <c r="G61" i="48"/>
  <c r="F61" i="48"/>
  <c r="E61" i="48"/>
  <c r="D61" i="48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9" i="47"/>
  <c r="P79" i="47" s="1"/>
  <c r="O78" i="47"/>
  <c r="P78" i="47" s="1"/>
  <c r="O77" i="47"/>
  <c r="P77" i="47" s="1"/>
  <c r="O76" i="47"/>
  <c r="P76" i="47" s="1"/>
  <c r="O75" i="47"/>
  <c r="P75" i="47" s="1"/>
  <c r="N74" i="47"/>
  <c r="M74" i="47"/>
  <c r="L74" i="47"/>
  <c r="K74" i="47"/>
  <c r="J74" i="47"/>
  <c r="I74" i="47"/>
  <c r="H74" i="47"/>
  <c r="G74" i="47"/>
  <c r="F74" i="47"/>
  <c r="E74" i="47"/>
  <c r="D74" i="47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N67" i="47"/>
  <c r="M67" i="47"/>
  <c r="L67" i="47"/>
  <c r="K67" i="47"/>
  <c r="J67" i="47"/>
  <c r="I67" i="47"/>
  <c r="H67" i="47"/>
  <c r="G67" i="47"/>
  <c r="F67" i="47"/>
  <c r="E67" i="47"/>
  <c r="D67" i="47"/>
  <c r="O66" i="47"/>
  <c r="P66" i="47" s="1"/>
  <c r="O65" i="47"/>
  <c r="P65" i="47" s="1"/>
  <c r="O64" i="47"/>
  <c r="P64" i="47" s="1"/>
  <c r="O63" i="47"/>
  <c r="P63" i="47" s="1"/>
  <c r="N62" i="47"/>
  <c r="M62" i="47"/>
  <c r="L62" i="47"/>
  <c r="K62" i="47"/>
  <c r="J62" i="47"/>
  <c r="I62" i="47"/>
  <c r="H62" i="47"/>
  <c r="G62" i="47"/>
  <c r="F62" i="47"/>
  <c r="E62" i="47"/>
  <c r="D62" i="47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6" i="48" l="1"/>
  <c r="P66" i="48" s="1"/>
  <c r="O74" i="48"/>
  <c r="P74" i="48" s="1"/>
  <c r="L80" i="48"/>
  <c r="O61" i="48"/>
  <c r="P61" i="48" s="1"/>
  <c r="H80" i="48"/>
  <c r="M80" i="48"/>
  <c r="K80" i="48"/>
  <c r="N80" i="48"/>
  <c r="O47" i="48"/>
  <c r="P47" i="48" s="1"/>
  <c r="I80" i="48"/>
  <c r="J80" i="48"/>
  <c r="E80" i="48"/>
  <c r="O31" i="48"/>
  <c r="P31" i="48" s="1"/>
  <c r="F80" i="48"/>
  <c r="G80" i="48"/>
  <c r="O14" i="48"/>
  <c r="P14" i="48" s="1"/>
  <c r="O5" i="48"/>
  <c r="P5" i="48" s="1"/>
  <c r="D80" i="48"/>
  <c r="O74" i="47"/>
  <c r="P74" i="47" s="1"/>
  <c r="O67" i="47"/>
  <c r="P67" i="47" s="1"/>
  <c r="O62" i="47"/>
  <c r="P62" i="47" s="1"/>
  <c r="O48" i="47"/>
  <c r="P48" i="47" s="1"/>
  <c r="O30" i="47"/>
  <c r="P30" i="47" s="1"/>
  <c r="M80" i="47"/>
  <c r="J80" i="47"/>
  <c r="N80" i="47"/>
  <c r="O14" i="47"/>
  <c r="P14" i="47" s="1"/>
  <c r="D80" i="47"/>
  <c r="F80" i="47"/>
  <c r="H80" i="47"/>
  <c r="L80" i="47"/>
  <c r="G80" i="47"/>
  <c r="I80" i="47"/>
  <c r="K80" i="47"/>
  <c r="E80" i="47"/>
  <c r="O5" i="47"/>
  <c r="P5" i="47" s="1"/>
  <c r="O72" i="46"/>
  <c r="P72" i="46" s="1"/>
  <c r="O71" i="46"/>
  <c r="P71" i="46" s="1"/>
  <c r="O70" i="46"/>
  <c r="P70" i="46"/>
  <c r="N69" i="46"/>
  <c r="M69" i="46"/>
  <c r="L69" i="46"/>
  <c r="K69" i="46"/>
  <c r="J69" i="46"/>
  <c r="I69" i="46"/>
  <c r="H69" i="46"/>
  <c r="G69" i="46"/>
  <c r="F69" i="46"/>
  <c r="E69" i="46"/>
  <c r="D69" i="46"/>
  <c r="O69" i="46" s="1"/>
  <c r="P69" i="46" s="1"/>
  <c r="O68" i="46"/>
  <c r="P68" i="46" s="1"/>
  <c r="O67" i="46"/>
  <c r="P67" i="46"/>
  <c r="O66" i="46"/>
  <c r="P66" i="46"/>
  <c r="O65" i="46"/>
  <c r="P65" i="46" s="1"/>
  <c r="O64" i="46"/>
  <c r="P64" i="46" s="1"/>
  <c r="O63" i="46"/>
  <c r="P63" i="46"/>
  <c r="N62" i="46"/>
  <c r="M62" i="46"/>
  <c r="L62" i="46"/>
  <c r="K62" i="46"/>
  <c r="J62" i="46"/>
  <c r="I62" i="46"/>
  <c r="H62" i="46"/>
  <c r="G62" i="46"/>
  <c r="F62" i="46"/>
  <c r="E62" i="46"/>
  <c r="D62" i="46"/>
  <c r="O62" i="46" s="1"/>
  <c r="P62" i="46" s="1"/>
  <c r="O61" i="46"/>
  <c r="P61" i="46"/>
  <c r="O60" i="46"/>
  <c r="P60" i="46" s="1"/>
  <c r="O59" i="46"/>
  <c r="P59" i="46" s="1"/>
  <c r="O58" i="46"/>
  <c r="P58" i="46"/>
  <c r="N57" i="46"/>
  <c r="M57" i="46"/>
  <c r="L57" i="46"/>
  <c r="K57" i="46"/>
  <c r="J57" i="46"/>
  <c r="I57" i="46"/>
  <c r="H57" i="46"/>
  <c r="G57" i="46"/>
  <c r="F57" i="46"/>
  <c r="E57" i="46"/>
  <c r="D57" i="46"/>
  <c r="O56" i="46"/>
  <c r="P56" i="46" s="1"/>
  <c r="O55" i="46"/>
  <c r="P55" i="46"/>
  <c r="O54" i="46"/>
  <c r="P54" i="46" s="1"/>
  <c r="O53" i="46"/>
  <c r="P53" i="46" s="1"/>
  <c r="O52" i="46"/>
  <c r="P52" i="46"/>
  <c r="O51" i="46"/>
  <c r="P51" i="46"/>
  <c r="O50" i="46"/>
  <c r="P50" i="46" s="1"/>
  <c r="O49" i="46"/>
  <c r="P49" i="46"/>
  <c r="O48" i="46"/>
  <c r="P48" i="46" s="1"/>
  <c r="O47" i="46"/>
  <c r="P47" i="46" s="1"/>
  <c r="O46" i="46"/>
  <c r="P46" i="46" s="1"/>
  <c r="N45" i="46"/>
  <c r="M45" i="46"/>
  <c r="L45" i="46"/>
  <c r="K45" i="46"/>
  <c r="J45" i="46"/>
  <c r="I45" i="46"/>
  <c r="H45" i="46"/>
  <c r="G45" i="46"/>
  <c r="F45" i="46"/>
  <c r="E45" i="46"/>
  <c r="D45" i="46"/>
  <c r="O45" i="46" s="1"/>
  <c r="P45" i="46" s="1"/>
  <c r="O44" i="46"/>
  <c r="P44" i="46" s="1"/>
  <c r="O43" i="46"/>
  <c r="P43" i="46" s="1"/>
  <c r="O42" i="46"/>
  <c r="P42" i="46" s="1"/>
  <c r="O41" i="46"/>
  <c r="P41" i="46" s="1"/>
  <c r="O40" i="46"/>
  <c r="P40" i="46"/>
  <c r="O39" i="46"/>
  <c r="P39" i="46" s="1"/>
  <c r="O38" i="46"/>
  <c r="P38" i="46" s="1"/>
  <c r="O37" i="46"/>
  <c r="P37" i="46"/>
  <c r="O36" i="46"/>
  <c r="P36" i="46" s="1"/>
  <c r="O35" i="46"/>
  <c r="P35" i="46" s="1"/>
  <c r="O34" i="46"/>
  <c r="P34" i="46"/>
  <c r="O33" i="46"/>
  <c r="P33" i="46" s="1"/>
  <c r="O32" i="46"/>
  <c r="P32" i="46" s="1"/>
  <c r="O31" i="46"/>
  <c r="P31" i="46"/>
  <c r="N30" i="46"/>
  <c r="M30" i="46"/>
  <c r="L30" i="46"/>
  <c r="O30" i="46" s="1"/>
  <c r="P30" i="46" s="1"/>
  <c r="K30" i="46"/>
  <c r="J30" i="46"/>
  <c r="I30" i="46"/>
  <c r="H30" i="46"/>
  <c r="G30" i="46"/>
  <c r="F30" i="46"/>
  <c r="E30" i="46"/>
  <c r="D30" i="46"/>
  <c r="O29" i="46"/>
  <c r="P29" i="46" s="1"/>
  <c r="O28" i="46"/>
  <c r="P28" i="46" s="1"/>
  <c r="O27" i="46"/>
  <c r="P27" i="46" s="1"/>
  <c r="O26" i="46"/>
  <c r="P26" i="46" s="1"/>
  <c r="O25" i="46"/>
  <c r="P25" i="46"/>
  <c r="O24" i="46"/>
  <c r="P24" i="46"/>
  <c r="O23" i="46"/>
  <c r="P23" i="46" s="1"/>
  <c r="O22" i="46"/>
  <c r="P22" i="46"/>
  <c r="O21" i="46"/>
  <c r="P21" i="46" s="1"/>
  <c r="O20" i="46"/>
  <c r="P20" i="46" s="1"/>
  <c r="O19" i="46"/>
  <c r="P19" i="46"/>
  <c r="O18" i="46"/>
  <c r="P18" i="46"/>
  <c r="O17" i="46"/>
  <c r="P17" i="46" s="1"/>
  <c r="O16" i="46"/>
  <c r="P16" i="46"/>
  <c r="O15" i="46"/>
  <c r="P15" i="46" s="1"/>
  <c r="N14" i="46"/>
  <c r="M14" i="46"/>
  <c r="L14" i="46"/>
  <c r="K14" i="46"/>
  <c r="J14" i="46"/>
  <c r="I14" i="46"/>
  <c r="H14" i="46"/>
  <c r="G14" i="46"/>
  <c r="F14" i="46"/>
  <c r="F73" i="46" s="1"/>
  <c r="E14" i="46"/>
  <c r="O14" i="46" s="1"/>
  <c r="P14" i="46" s="1"/>
  <c r="D14" i="46"/>
  <c r="O13" i="46"/>
  <c r="P13" i="46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N73" i="46" s="1"/>
  <c r="M5" i="46"/>
  <c r="M73" i="46" s="1"/>
  <c r="L5" i="46"/>
  <c r="L73" i="46" s="1"/>
  <c r="K5" i="46"/>
  <c r="K73" i="46" s="1"/>
  <c r="J5" i="46"/>
  <c r="I5" i="46"/>
  <c r="I73" i="46" s="1"/>
  <c r="H5" i="46"/>
  <c r="H73" i="46" s="1"/>
  <c r="G5" i="46"/>
  <c r="G73" i="46" s="1"/>
  <c r="F5" i="46"/>
  <c r="E5" i="46"/>
  <c r="D5" i="46"/>
  <c r="N69" i="45"/>
  <c r="O69" i="45"/>
  <c r="N68" i="45"/>
  <c r="O68" i="45" s="1"/>
  <c r="M67" i="45"/>
  <c r="L67" i="45"/>
  <c r="K67" i="45"/>
  <c r="J67" i="45"/>
  <c r="I67" i="45"/>
  <c r="H67" i="45"/>
  <c r="G67" i="45"/>
  <c r="F67" i="45"/>
  <c r="E67" i="45"/>
  <c r="D67" i="45"/>
  <c r="N67" i="45" s="1"/>
  <c r="O67" i="45" s="1"/>
  <c r="N66" i="45"/>
  <c r="O66" i="45"/>
  <c r="N65" i="45"/>
  <c r="O65" i="45" s="1"/>
  <c r="N64" i="45"/>
  <c r="O64" i="45" s="1"/>
  <c r="N63" i="45"/>
  <c r="O63" i="45" s="1"/>
  <c r="N62" i="45"/>
  <c r="O62" i="45" s="1"/>
  <c r="N61" i="45"/>
  <c r="O61" i="45"/>
  <c r="M60" i="45"/>
  <c r="L60" i="45"/>
  <c r="K60" i="45"/>
  <c r="J60" i="45"/>
  <c r="I60" i="45"/>
  <c r="H60" i="45"/>
  <c r="G60" i="45"/>
  <c r="F60" i="45"/>
  <c r="E60" i="45"/>
  <c r="D60" i="45"/>
  <c r="N60" i="45" s="1"/>
  <c r="O60" i="45" s="1"/>
  <c r="N59" i="45"/>
  <c r="O59" i="45"/>
  <c r="N58" i="45"/>
  <c r="O58" i="45" s="1"/>
  <c r="N57" i="45"/>
  <c r="O57" i="45" s="1"/>
  <c r="N56" i="45"/>
  <c r="O56" i="45" s="1"/>
  <c r="M55" i="45"/>
  <c r="L55" i="45"/>
  <c r="K55" i="45"/>
  <c r="J55" i="45"/>
  <c r="I55" i="45"/>
  <c r="H55" i="45"/>
  <c r="G55" i="45"/>
  <c r="F55" i="45"/>
  <c r="E55" i="45"/>
  <c r="D55" i="45"/>
  <c r="N54" i="45"/>
  <c r="O54" i="45" s="1"/>
  <c r="N53" i="45"/>
  <c r="O53" i="45" s="1"/>
  <c r="N52" i="45"/>
  <c r="O52" i="45"/>
  <c r="N51" i="45"/>
  <c r="O51" i="45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3" i="45" s="1"/>
  <c r="O43" i="45" s="1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 s="1"/>
  <c r="N36" i="45"/>
  <c r="O36" i="45" s="1"/>
  <c r="N35" i="45"/>
  <c r="O35" i="45"/>
  <c r="N34" i="45"/>
  <c r="O34" i="45" s="1"/>
  <c r="N33" i="45"/>
  <c r="O33" i="45" s="1"/>
  <c r="N32" i="45"/>
  <c r="O32" i="45"/>
  <c r="N31" i="45"/>
  <c r="O31" i="45"/>
  <c r="N30" i="45"/>
  <c r="O30" i="45" s="1"/>
  <c r="M29" i="45"/>
  <c r="M70" i="45" s="1"/>
  <c r="L29" i="45"/>
  <c r="L70" i="45" s="1"/>
  <c r="K29" i="45"/>
  <c r="N29" i="45" s="1"/>
  <c r="O29" i="45" s="1"/>
  <c r="J29" i="45"/>
  <c r="I29" i="45"/>
  <c r="H29" i="45"/>
  <c r="G29" i="45"/>
  <c r="F29" i="45"/>
  <c r="E29" i="45"/>
  <c r="D29" i="45"/>
  <c r="N28" i="45"/>
  <c r="O28" i="45" s="1"/>
  <c r="N27" i="45"/>
  <c r="O27" i="45"/>
  <c r="N26" i="45"/>
  <c r="O26" i="45" s="1"/>
  <c r="N25" i="45"/>
  <c r="O25" i="45" s="1"/>
  <c r="N24" i="45"/>
  <c r="O24" i="45"/>
  <c r="N23" i="45"/>
  <c r="O23" i="45"/>
  <c r="N22" i="45"/>
  <c r="O22" i="45" s="1"/>
  <c r="N21" i="45"/>
  <c r="O21" i="45"/>
  <c r="N20" i="45"/>
  <c r="O20" i="45" s="1"/>
  <c r="N19" i="45"/>
  <c r="O19" i="45" s="1"/>
  <c r="N18" i="45"/>
  <c r="O18" i="45"/>
  <c r="N17" i="45"/>
  <c r="O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I70" i="45" s="1"/>
  <c r="H5" i="45"/>
  <c r="H70" i="45" s="1"/>
  <c r="G5" i="45"/>
  <c r="G70" i="45" s="1"/>
  <c r="F5" i="45"/>
  <c r="F70" i="45" s="1"/>
  <c r="E5" i="45"/>
  <c r="D5" i="45"/>
  <c r="N5" i="45" s="1"/>
  <c r="O5" i="45" s="1"/>
  <c r="N67" i="44"/>
  <c r="O67" i="44" s="1"/>
  <c r="N66" i="44"/>
  <c r="O66" i="44"/>
  <c r="M65" i="44"/>
  <c r="L65" i="44"/>
  <c r="K65" i="44"/>
  <c r="J65" i="44"/>
  <c r="I65" i="44"/>
  <c r="H65" i="44"/>
  <c r="G65" i="44"/>
  <c r="F65" i="44"/>
  <c r="E65" i="44"/>
  <c r="D65" i="44"/>
  <c r="N65" i="44" s="1"/>
  <c r="O65" i="44" s="1"/>
  <c r="N64" i="44"/>
  <c r="O64" i="44"/>
  <c r="N63" i="44"/>
  <c r="O63" i="44"/>
  <c r="N62" i="44"/>
  <c r="O62" i="44" s="1"/>
  <c r="N61" i="44"/>
  <c r="O61" i="44"/>
  <c r="M60" i="44"/>
  <c r="M68" i="44" s="1"/>
  <c r="L60" i="44"/>
  <c r="K60" i="44"/>
  <c r="J60" i="44"/>
  <c r="I60" i="44"/>
  <c r="H60" i="44"/>
  <c r="G60" i="44"/>
  <c r="F60" i="44"/>
  <c r="E60" i="44"/>
  <c r="E68" i="44" s="1"/>
  <c r="D60" i="44"/>
  <c r="N60" i="44" s="1"/>
  <c r="O60" i="44" s="1"/>
  <c r="N59" i="44"/>
  <c r="O59" i="44" s="1"/>
  <c r="N58" i="44"/>
  <c r="O58" i="44" s="1"/>
  <c r="N57" i="44"/>
  <c r="O57" i="44" s="1"/>
  <c r="M56" i="44"/>
  <c r="L56" i="44"/>
  <c r="K56" i="44"/>
  <c r="J56" i="44"/>
  <c r="I56" i="44"/>
  <c r="H56" i="44"/>
  <c r="G56" i="44"/>
  <c r="N56" i="44" s="1"/>
  <c r="O56" i="44" s="1"/>
  <c r="F56" i="44"/>
  <c r="E56" i="44"/>
  <c r="D56" i="44"/>
  <c r="N55" i="44"/>
  <c r="O55" i="44" s="1"/>
  <c r="N54" i="44"/>
  <c r="O54" i="44"/>
  <c r="N53" i="44"/>
  <c r="O53" i="44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/>
  <c r="N46" i="44"/>
  <c r="O46" i="44" s="1"/>
  <c r="N45" i="44"/>
  <c r="O45" i="44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F68" i="44" s="1"/>
  <c r="E42" i="44"/>
  <c r="D42" i="44"/>
  <c r="N41" i="44"/>
  <c r="O41" i="44" s="1"/>
  <c r="N40" i="44"/>
  <c r="O40" i="44"/>
  <c r="N39" i="44"/>
  <c r="O39" i="44"/>
  <c r="N38" i="44"/>
  <c r="O38" i="44" s="1"/>
  <c r="N37" i="44"/>
  <c r="O37" i="44"/>
  <c r="N36" i="44"/>
  <c r="O36" i="44" s="1"/>
  <c r="N35" i="44"/>
  <c r="O35" i="44" s="1"/>
  <c r="N34" i="44"/>
  <c r="O34" i="44"/>
  <c r="N33" i="44"/>
  <c r="O33" i="44" s="1"/>
  <c r="N32" i="44"/>
  <c r="O32" i="44" s="1"/>
  <c r="N31" i="44"/>
  <c r="O31" i="44"/>
  <c r="N30" i="44"/>
  <c r="O30" i="44" s="1"/>
  <c r="N29" i="44"/>
  <c r="O29" i="44" s="1"/>
  <c r="N28" i="44"/>
  <c r="O28" i="44"/>
  <c r="N27" i="44"/>
  <c r="O27" i="44" s="1"/>
  <c r="N26" i="44"/>
  <c r="O26" i="44" s="1"/>
  <c r="M25" i="44"/>
  <c r="L25" i="44"/>
  <c r="K25" i="44"/>
  <c r="J25" i="44"/>
  <c r="I25" i="44"/>
  <c r="H25" i="44"/>
  <c r="N25" i="44" s="1"/>
  <c r="O25" i="44" s="1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 s="1"/>
  <c r="M15" i="44"/>
  <c r="L15" i="44"/>
  <c r="K15" i="44"/>
  <c r="J15" i="44"/>
  <c r="I15" i="44"/>
  <c r="N15" i="44" s="1"/>
  <c r="O15" i="44" s="1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L68" i="44" s="1"/>
  <c r="K5" i="44"/>
  <c r="K68" i="44" s="1"/>
  <c r="J5" i="44"/>
  <c r="J68" i="44" s="1"/>
  <c r="I5" i="44"/>
  <c r="I68" i="44" s="1"/>
  <c r="H5" i="44"/>
  <c r="G5" i="44"/>
  <c r="F5" i="44"/>
  <c r="E5" i="44"/>
  <c r="D5" i="44"/>
  <c r="N16" i="43"/>
  <c r="O16" i="43" s="1"/>
  <c r="N69" i="43"/>
  <c r="O69" i="43" s="1"/>
  <c r="N68" i="43"/>
  <c r="O68" i="43" s="1"/>
  <c r="N67" i="43"/>
  <c r="O67" i="43"/>
  <c r="M66" i="43"/>
  <c r="L66" i="43"/>
  <c r="K66" i="43"/>
  <c r="J66" i="43"/>
  <c r="I66" i="43"/>
  <c r="H66" i="43"/>
  <c r="G66" i="43"/>
  <c r="F66" i="43"/>
  <c r="E66" i="43"/>
  <c r="D66" i="43"/>
  <c r="N66" i="43" s="1"/>
  <c r="O66" i="43" s="1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M59" i="43"/>
  <c r="L59" i="43"/>
  <c r="K59" i="43"/>
  <c r="J59" i="43"/>
  <c r="I59" i="43"/>
  <c r="H59" i="43"/>
  <c r="G59" i="43"/>
  <c r="F59" i="43"/>
  <c r="E59" i="43"/>
  <c r="E70" i="43" s="1"/>
  <c r="D59" i="43"/>
  <c r="D70" i="43" s="1"/>
  <c r="N58" i="43"/>
  <c r="O58" i="43" s="1"/>
  <c r="M57" i="43"/>
  <c r="L57" i="43"/>
  <c r="K57" i="43"/>
  <c r="J57" i="43"/>
  <c r="I57" i="43"/>
  <c r="H57" i="43"/>
  <c r="G57" i="43"/>
  <c r="F57" i="43"/>
  <c r="E57" i="43"/>
  <c r="D57" i="43"/>
  <c r="N57" i="43" s="1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/>
  <c r="N48" i="43"/>
  <c r="O48" i="43" s="1"/>
  <c r="N47" i="43"/>
  <c r="O47" i="43" s="1"/>
  <c r="N46" i="43"/>
  <c r="O46" i="43" s="1"/>
  <c r="N45" i="43"/>
  <c r="O45" i="43" s="1"/>
  <c r="M44" i="43"/>
  <c r="L44" i="43"/>
  <c r="K44" i="43"/>
  <c r="J44" i="43"/>
  <c r="I44" i="43"/>
  <c r="H44" i="43"/>
  <c r="G44" i="43"/>
  <c r="F44" i="43"/>
  <c r="N44" i="43" s="1"/>
  <c r="O44" i="43" s="1"/>
  <c r="E44" i="43"/>
  <c r="D44" i="43"/>
  <c r="N43" i="43"/>
  <c r="O43" i="43" s="1"/>
  <c r="N42" i="43"/>
  <c r="O42" i="43" s="1"/>
  <c r="N41" i="43"/>
  <c r="O41" i="43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N25" i="43" s="1"/>
  <c r="O25" i="43" s="1"/>
  <c r="F25" i="43"/>
  <c r="E25" i="43"/>
  <c r="D25" i="43"/>
  <c r="N24" i="43"/>
  <c r="O24" i="43" s="1"/>
  <c r="N23" i="43"/>
  <c r="O23" i="43" s="1"/>
  <c r="N22" i="43"/>
  <c r="O22" i="43" s="1"/>
  <c r="N21" i="43"/>
  <c r="O21" i="43"/>
  <c r="N20" i="43"/>
  <c r="O20" i="43" s="1"/>
  <c r="N19" i="43"/>
  <c r="O19" i="43" s="1"/>
  <c r="N18" i="43"/>
  <c r="O18" i="43" s="1"/>
  <c r="N17" i="43"/>
  <c r="O17" i="43" s="1"/>
  <c r="N15" i="43"/>
  <c r="O15" i="43" s="1"/>
  <c r="M14" i="43"/>
  <c r="L14" i="43"/>
  <c r="K14" i="43"/>
  <c r="J14" i="43"/>
  <c r="I14" i="43"/>
  <c r="H14" i="43"/>
  <c r="G14" i="43"/>
  <c r="N14" i="43" s="1"/>
  <c r="O14" i="43" s="1"/>
  <c r="F14" i="43"/>
  <c r="E14" i="43"/>
  <c r="D14" i="43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M70" i="43" s="1"/>
  <c r="L5" i="43"/>
  <c r="K5" i="43"/>
  <c r="J5" i="43"/>
  <c r="J70" i="43" s="1"/>
  <c r="I5" i="43"/>
  <c r="H5" i="43"/>
  <c r="H70" i="43" s="1"/>
  <c r="G5" i="43"/>
  <c r="N5" i="43" s="1"/>
  <c r="O5" i="43" s="1"/>
  <c r="F5" i="43"/>
  <c r="E5" i="43"/>
  <c r="D5" i="43"/>
  <c r="N73" i="42"/>
  <c r="O73" i="42"/>
  <c r="N72" i="42"/>
  <c r="O72" i="42" s="1"/>
  <c r="M71" i="42"/>
  <c r="L71" i="42"/>
  <c r="K71" i="42"/>
  <c r="J71" i="42"/>
  <c r="I71" i="42"/>
  <c r="H71" i="42"/>
  <c r="G71" i="42"/>
  <c r="F71" i="42"/>
  <c r="E71" i="42"/>
  <c r="D71" i="42"/>
  <c r="N70" i="42"/>
  <c r="O70" i="42" s="1"/>
  <c r="N69" i="42"/>
  <c r="O69" i="42" s="1"/>
  <c r="N68" i="42"/>
  <c r="O68" i="42" s="1"/>
  <c r="N67" i="42"/>
  <c r="O67" i="42" s="1"/>
  <c r="N66" i="42"/>
  <c r="O66" i="42" s="1"/>
  <c r="N65" i="42"/>
  <c r="O65" i="42"/>
  <c r="N64" i="42"/>
  <c r="O64" i="42" s="1"/>
  <c r="M63" i="42"/>
  <c r="L63" i="42"/>
  <c r="K63" i="42"/>
  <c r="J63" i="42"/>
  <c r="I63" i="42"/>
  <c r="H63" i="42"/>
  <c r="G63" i="42"/>
  <c r="F63" i="42"/>
  <c r="E63" i="42"/>
  <c r="D63" i="42"/>
  <c r="N63" i="42" s="1"/>
  <c r="O63" i="42" s="1"/>
  <c r="N62" i="42"/>
  <c r="O62" i="42" s="1"/>
  <c r="N61" i="42"/>
  <c r="O61" i="42" s="1"/>
  <c r="N60" i="42"/>
  <c r="O60" i="42" s="1"/>
  <c r="M59" i="42"/>
  <c r="L59" i="42"/>
  <c r="K59" i="42"/>
  <c r="N59" i="42" s="1"/>
  <c r="O59" i="42" s="1"/>
  <c r="J59" i="42"/>
  <c r="I59" i="42"/>
  <c r="H59" i="42"/>
  <c r="G59" i="42"/>
  <c r="F59" i="42"/>
  <c r="E59" i="42"/>
  <c r="D59" i="42"/>
  <c r="N58" i="42"/>
  <c r="O58" i="42" s="1"/>
  <c r="N57" i="42"/>
  <c r="O57" i="42" s="1"/>
  <c r="N56" i="42"/>
  <c r="O56" i="42" s="1"/>
  <c r="N55" i="42"/>
  <c r="O55" i="42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/>
  <c r="M42" i="42"/>
  <c r="L42" i="42"/>
  <c r="K42" i="42"/>
  <c r="J42" i="42"/>
  <c r="I42" i="42"/>
  <c r="H42" i="42"/>
  <c r="G42" i="42"/>
  <c r="F42" i="42"/>
  <c r="F74" i="42" s="1"/>
  <c r="E42" i="42"/>
  <c r="D42" i="42"/>
  <c r="N42" i="42" s="1"/>
  <c r="O42" i="42" s="1"/>
  <c r="N41" i="42"/>
  <c r="O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/>
  <c r="N28" i="42"/>
  <c r="O28" i="42" s="1"/>
  <c r="N27" i="42"/>
  <c r="O27" i="42" s="1"/>
  <c r="M26" i="42"/>
  <c r="L26" i="42"/>
  <c r="K26" i="42"/>
  <c r="J26" i="42"/>
  <c r="I26" i="42"/>
  <c r="H26" i="42"/>
  <c r="H74" i="42" s="1"/>
  <c r="G26" i="42"/>
  <c r="F26" i="42"/>
  <c r="E26" i="42"/>
  <c r="D26" i="42"/>
  <c r="N25" i="42"/>
  <c r="O25" i="42" s="1"/>
  <c r="N24" i="42"/>
  <c r="O24" i="42" s="1"/>
  <c r="N23" i="42"/>
  <c r="O23" i="42" s="1"/>
  <c r="N22" i="42"/>
  <c r="O22" i="42" s="1"/>
  <c r="N21" i="42"/>
  <c r="O21" i="42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N15" i="42" s="1"/>
  <c r="O15" i="42" s="1"/>
  <c r="H15" i="42"/>
  <c r="G15" i="42"/>
  <c r="F15" i="42"/>
  <c r="E15" i="42"/>
  <c r="D15" i="42"/>
  <c r="N14" i="42"/>
  <c r="O14" i="42" s="1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M74" i="42" s="1"/>
  <c r="L5" i="42"/>
  <c r="L74" i="42" s="1"/>
  <c r="K5" i="42"/>
  <c r="J5" i="42"/>
  <c r="N5" i="42" s="1"/>
  <c r="O5" i="42" s="1"/>
  <c r="I5" i="42"/>
  <c r="H5" i="42"/>
  <c r="G5" i="42"/>
  <c r="F5" i="42"/>
  <c r="E5" i="42"/>
  <c r="D5" i="42"/>
  <c r="N73" i="41"/>
  <c r="O73" i="41" s="1"/>
  <c r="N72" i="41"/>
  <c r="O72" i="41" s="1"/>
  <c r="M71" i="41"/>
  <c r="L71" i="41"/>
  <c r="K71" i="41"/>
  <c r="J71" i="41"/>
  <c r="I71" i="41"/>
  <c r="H71" i="41"/>
  <c r="G71" i="41"/>
  <c r="F71" i="41"/>
  <c r="E71" i="41"/>
  <c r="D71" i="41"/>
  <c r="N70" i="41"/>
  <c r="O70" i="41" s="1"/>
  <c r="N69" i="41"/>
  <c r="O69" i="41" s="1"/>
  <c r="N68" i="41"/>
  <c r="O68" i="41" s="1"/>
  <c r="N67" i="41"/>
  <c r="O67" i="41" s="1"/>
  <c r="N66" i="41"/>
  <c r="O66" i="41"/>
  <c r="N65" i="41"/>
  <c r="O65" i="41" s="1"/>
  <c r="N64" i="41"/>
  <c r="O64" i="41" s="1"/>
  <c r="N63" i="41"/>
  <c r="O63" i="41" s="1"/>
  <c r="M62" i="41"/>
  <c r="L62" i="41"/>
  <c r="K62" i="41"/>
  <c r="J62" i="41"/>
  <c r="I62" i="41"/>
  <c r="H62" i="41"/>
  <c r="G62" i="41"/>
  <c r="F62" i="41"/>
  <c r="E62" i="41"/>
  <c r="D62" i="41"/>
  <c r="N62" i="41" s="1"/>
  <c r="O62" i="41" s="1"/>
  <c r="N61" i="41"/>
  <c r="O61" i="41" s="1"/>
  <c r="N60" i="41"/>
  <c r="O60" i="41" s="1"/>
  <c r="N59" i="41"/>
  <c r="O59" i="41" s="1"/>
  <c r="M58" i="41"/>
  <c r="L58" i="41"/>
  <c r="K58" i="41"/>
  <c r="J58" i="41"/>
  <c r="I58" i="41"/>
  <c r="H58" i="41"/>
  <c r="G58" i="41"/>
  <c r="F58" i="41"/>
  <c r="E58" i="41"/>
  <c r="D58" i="41"/>
  <c r="N57" i="41"/>
  <c r="O57" i="41" s="1"/>
  <c r="N56" i="41"/>
  <c r="O56" i="4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M41" i="41"/>
  <c r="L41" i="41"/>
  <c r="K41" i="41"/>
  <c r="J41" i="41"/>
  <c r="I41" i="41"/>
  <c r="H41" i="41"/>
  <c r="H74" i="41" s="1"/>
  <c r="G41" i="41"/>
  <c r="G74" i="41" s="1"/>
  <c r="F41" i="41"/>
  <c r="F74" i="41" s="1"/>
  <c r="E41" i="41"/>
  <c r="E74" i="41" s="1"/>
  <c r="D41" i="41"/>
  <c r="D74" i="41" s="1"/>
  <c r="N40" i="41"/>
  <c r="O40" i="41" s="1"/>
  <c r="N39" i="41"/>
  <c r="O39" i="41" s="1"/>
  <c r="N38" i="41"/>
  <c r="O38" i="41" s="1"/>
  <c r="N37" i="41"/>
  <c r="O37" i="41" s="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 s="1"/>
  <c r="M26" i="41"/>
  <c r="L26" i="41"/>
  <c r="K26" i="41"/>
  <c r="J26" i="41"/>
  <c r="J74" i="41" s="1"/>
  <c r="I26" i="41"/>
  <c r="N26" i="41" s="1"/>
  <c r="O26" i="41" s="1"/>
  <c r="H26" i="41"/>
  <c r="G26" i="41"/>
  <c r="F26" i="41"/>
  <c r="E26" i="41"/>
  <c r="D26" i="4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/>
  <c r="M15" i="41"/>
  <c r="L15" i="41"/>
  <c r="K15" i="41"/>
  <c r="K74" i="41" s="1"/>
  <c r="J15" i="41"/>
  <c r="I15" i="41"/>
  <c r="H15" i="41"/>
  <c r="G15" i="41"/>
  <c r="F15" i="41"/>
  <c r="E15" i="41"/>
  <c r="D15" i="41"/>
  <c r="N14" i="41"/>
  <c r="O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M74" i="41" s="1"/>
  <c r="L5" i="41"/>
  <c r="N5" i="41" s="1"/>
  <c r="O5" i="41" s="1"/>
  <c r="K5" i="41"/>
  <c r="J5" i="41"/>
  <c r="I5" i="41"/>
  <c r="H5" i="41"/>
  <c r="G5" i="41"/>
  <c r="F5" i="41"/>
  <c r="E5" i="41"/>
  <c r="D5" i="41"/>
  <c r="N72" i="40"/>
  <c r="O72" i="40" s="1"/>
  <c r="M71" i="40"/>
  <c r="L71" i="40"/>
  <c r="K71" i="40"/>
  <c r="J71" i="40"/>
  <c r="I71" i="40"/>
  <c r="H71" i="40"/>
  <c r="G71" i="40"/>
  <c r="F71" i="40"/>
  <c r="F73" i="40" s="1"/>
  <c r="E71" i="40"/>
  <c r="D71" i="40"/>
  <c r="D73" i="40" s="1"/>
  <c r="N70" i="40"/>
  <c r="O70" i="40" s="1"/>
  <c r="N69" i="40"/>
  <c r="O69" i="40" s="1"/>
  <c r="N68" i="40"/>
  <c r="O68" i="40" s="1"/>
  <c r="N67" i="40"/>
  <c r="O67" i="40" s="1"/>
  <c r="N66" i="40"/>
  <c r="O66" i="40"/>
  <c r="N65" i="40"/>
  <c r="O65" i="40" s="1"/>
  <c r="N64" i="40"/>
  <c r="O64" i="40" s="1"/>
  <c r="M63" i="40"/>
  <c r="L63" i="40"/>
  <c r="K63" i="40"/>
  <c r="J63" i="40"/>
  <c r="I63" i="40"/>
  <c r="H63" i="40"/>
  <c r="G63" i="40"/>
  <c r="F63" i="40"/>
  <c r="E63" i="40"/>
  <c r="D63" i="40"/>
  <c r="N62" i="40"/>
  <c r="O62" i="40" s="1"/>
  <c r="N61" i="40"/>
  <c r="O61" i="40" s="1"/>
  <c r="N60" i="40"/>
  <c r="O60" i="40" s="1"/>
  <c r="M59" i="40"/>
  <c r="L59" i="40"/>
  <c r="K59" i="40"/>
  <c r="J59" i="40"/>
  <c r="I59" i="40"/>
  <c r="H59" i="40"/>
  <c r="G59" i="40"/>
  <c r="F59" i="40"/>
  <c r="E59" i="40"/>
  <c r="D59" i="40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/>
  <c r="M43" i="40"/>
  <c r="L43" i="40"/>
  <c r="K43" i="40"/>
  <c r="J43" i="40"/>
  <c r="I43" i="40"/>
  <c r="H43" i="40"/>
  <c r="H73" i="40" s="1"/>
  <c r="G43" i="40"/>
  <c r="G73" i="40" s="1"/>
  <c r="F43" i="40"/>
  <c r="E43" i="40"/>
  <c r="E73" i="40" s="1"/>
  <c r="D43" i="40"/>
  <c r="N42" i="40"/>
  <c r="O42" i="40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/>
  <c r="N29" i="40"/>
  <c r="O29" i="40" s="1"/>
  <c r="N28" i="40"/>
  <c r="O28" i="40" s="1"/>
  <c r="M27" i="40"/>
  <c r="L27" i="40"/>
  <c r="L73" i="40" s="1"/>
  <c r="K27" i="40"/>
  <c r="K73" i="40" s="1"/>
  <c r="J27" i="40"/>
  <c r="J73" i="40" s="1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N23" i="40"/>
  <c r="O23" i="40" s="1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/>
  <c r="M15" i="40"/>
  <c r="L15" i="40"/>
  <c r="K15" i="40"/>
  <c r="J15" i="40"/>
  <c r="I15" i="40"/>
  <c r="H15" i="40"/>
  <c r="G15" i="40"/>
  <c r="F15" i="40"/>
  <c r="E15" i="40"/>
  <c r="D15" i="40"/>
  <c r="N15" i="40" s="1"/>
  <c r="O15" i="40" s="1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78" i="39"/>
  <c r="O78" i="39" s="1"/>
  <c r="N77" i="39"/>
  <c r="O77" i="39" s="1"/>
  <c r="N76" i="39"/>
  <c r="O76" i="39" s="1"/>
  <c r="M75" i="39"/>
  <c r="L75" i="39"/>
  <c r="K75" i="39"/>
  <c r="J75" i="39"/>
  <c r="I75" i="39"/>
  <c r="H75" i="39"/>
  <c r="G75" i="39"/>
  <c r="F75" i="39"/>
  <c r="E75" i="39"/>
  <c r="D75" i="39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M67" i="39"/>
  <c r="L67" i="39"/>
  <c r="K67" i="39"/>
  <c r="J67" i="39"/>
  <c r="I67" i="39"/>
  <c r="H67" i="39"/>
  <c r="G67" i="39"/>
  <c r="F67" i="39"/>
  <c r="E67" i="39"/>
  <c r="N67" i="39" s="1"/>
  <c r="O67" i="39" s="1"/>
  <c r="D67" i="39"/>
  <c r="N66" i="39"/>
  <c r="O66" i="39" s="1"/>
  <c r="N65" i="39"/>
  <c r="O65" i="39" s="1"/>
  <c r="N64" i="39"/>
  <c r="O64" i="39"/>
  <c r="M63" i="39"/>
  <c r="L63" i="39"/>
  <c r="K63" i="39"/>
  <c r="J63" i="39"/>
  <c r="I63" i="39"/>
  <c r="H63" i="39"/>
  <c r="G63" i="39"/>
  <c r="F63" i="39"/>
  <c r="E63" i="39"/>
  <c r="D63" i="39"/>
  <c r="N62" i="39"/>
  <c r="O62" i="39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6" i="39"/>
  <c r="O46" i="39" s="1"/>
  <c r="N45" i="39"/>
  <c r="O45" i="39" s="1"/>
  <c r="N44" i="39"/>
  <c r="O44" i="39" s="1"/>
  <c r="N43" i="39"/>
  <c r="O43" i="39" s="1"/>
  <c r="N42" i="39"/>
  <c r="O42" i="39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7" i="39" s="1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M79" i="39" s="1"/>
  <c r="L5" i="39"/>
  <c r="K5" i="39"/>
  <c r="J5" i="39"/>
  <c r="I5" i="39"/>
  <c r="H5" i="39"/>
  <c r="H79" i="39" s="1"/>
  <c r="G5" i="39"/>
  <c r="G79" i="39" s="1"/>
  <c r="F5" i="39"/>
  <c r="E5" i="39"/>
  <c r="D5" i="39"/>
  <c r="N5" i="39" s="1"/>
  <c r="O5" i="39" s="1"/>
  <c r="N18" i="38"/>
  <c r="O18" i="38" s="1"/>
  <c r="N77" i="38"/>
  <c r="O77" i="38" s="1"/>
  <c r="M76" i="38"/>
  <c r="L76" i="38"/>
  <c r="K76" i="38"/>
  <c r="J76" i="38"/>
  <c r="I76" i="38"/>
  <c r="H76" i="38"/>
  <c r="G76" i="38"/>
  <c r="F76" i="38"/>
  <c r="E76" i="38"/>
  <c r="D76" i="38"/>
  <c r="N75" i="38"/>
  <c r="O75" i="38"/>
  <c r="N74" i="38"/>
  <c r="O74" i="38"/>
  <c r="N73" i="38"/>
  <c r="O73" i="38" s="1"/>
  <c r="N72" i="38"/>
  <c r="O72" i="38"/>
  <c r="N71" i="38"/>
  <c r="O71" i="38" s="1"/>
  <c r="N70" i="38"/>
  <c r="O70" i="38"/>
  <c r="N69" i="38"/>
  <c r="O69" i="38"/>
  <c r="M68" i="38"/>
  <c r="L68" i="38"/>
  <c r="K68" i="38"/>
  <c r="J68" i="38"/>
  <c r="I68" i="38"/>
  <c r="H68" i="38"/>
  <c r="G68" i="38"/>
  <c r="F68" i="38"/>
  <c r="E68" i="38"/>
  <c r="D68" i="38"/>
  <c r="N67" i="38"/>
  <c r="O67" i="38"/>
  <c r="N66" i="38"/>
  <c r="O66" i="38"/>
  <c r="N65" i="38"/>
  <c r="O65" i="38" s="1"/>
  <c r="M64" i="38"/>
  <c r="L64" i="38"/>
  <c r="K64" i="38"/>
  <c r="J64" i="38"/>
  <c r="I64" i="38"/>
  <c r="H64" i="38"/>
  <c r="G64" i="38"/>
  <c r="F64" i="38"/>
  <c r="E64" i="38"/>
  <c r="D64" i="38"/>
  <c r="N64" i="38" s="1"/>
  <c r="O64" i="38" s="1"/>
  <c r="N63" i="38"/>
  <c r="O63" i="38" s="1"/>
  <c r="N62" i="38"/>
  <c r="O62" i="38"/>
  <c r="N61" i="38"/>
  <c r="O61" i="38"/>
  <c r="N60" i="38"/>
  <c r="O60" i="38"/>
  <c r="N59" i="38"/>
  <c r="O59" i="38"/>
  <c r="N58" i="38"/>
  <c r="O58" i="38" s="1"/>
  <c r="N57" i="38"/>
  <c r="O57" i="38" s="1"/>
  <c r="N56" i="38"/>
  <c r="O56" i="38"/>
  <c r="N55" i="38"/>
  <c r="O55" i="38"/>
  <c r="N54" i="38"/>
  <c r="O54" i="38"/>
  <c r="N53" i="38"/>
  <c r="O53" i="38"/>
  <c r="N52" i="38"/>
  <c r="O52" i="38"/>
  <c r="N51" i="38"/>
  <c r="O51" i="38" s="1"/>
  <c r="N50" i="38"/>
  <c r="O50" i="38"/>
  <c r="N49" i="38"/>
  <c r="O49" i="38"/>
  <c r="N48" i="38"/>
  <c r="O48" i="38"/>
  <c r="M47" i="38"/>
  <c r="N47" i="38" s="1"/>
  <c r="O47" i="38" s="1"/>
  <c r="L47" i="38"/>
  <c r="K47" i="38"/>
  <c r="J47" i="38"/>
  <c r="I47" i="38"/>
  <c r="H47" i="38"/>
  <c r="G47" i="38"/>
  <c r="F47" i="38"/>
  <c r="E47" i="38"/>
  <c r="D47" i="38"/>
  <c r="N46" i="38"/>
  <c r="O46" i="38" s="1"/>
  <c r="N45" i="38"/>
  <c r="O45" i="38"/>
  <c r="N44" i="38"/>
  <c r="O44" i="38"/>
  <c r="N43" i="38"/>
  <c r="O43" i="38" s="1"/>
  <c r="N42" i="38"/>
  <c r="O42" i="38"/>
  <c r="N41" i="38"/>
  <c r="O41" i="38"/>
  <c r="N40" i="38"/>
  <c r="O40" i="38"/>
  <c r="N39" i="38"/>
  <c r="O39" i="38"/>
  <c r="N38" i="38"/>
  <c r="O38" i="38"/>
  <c r="N37" i="38"/>
  <c r="O37" i="38" s="1"/>
  <c r="N36" i="38"/>
  <c r="O36" i="38"/>
  <c r="N35" i="38"/>
  <c r="O35" i="38" s="1"/>
  <c r="N34" i="38"/>
  <c r="O34" i="38"/>
  <c r="N33" i="38"/>
  <c r="O33" i="38"/>
  <c r="N32" i="38"/>
  <c r="O32" i="38"/>
  <c r="N31" i="38"/>
  <c r="O31" i="38" s="1"/>
  <c r="N30" i="38"/>
  <c r="O30" i="38"/>
  <c r="N29" i="38"/>
  <c r="O29" i="38" s="1"/>
  <c r="N28" i="38"/>
  <c r="O28" i="38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/>
  <c r="N25" i="38"/>
  <c r="O25" i="38"/>
  <c r="N24" i="38"/>
  <c r="O24" i="38"/>
  <c r="N23" i="38"/>
  <c r="O23" i="38" s="1"/>
  <c r="N22" i="38"/>
  <c r="O22" i="38"/>
  <c r="N21" i="38"/>
  <c r="O21" i="38"/>
  <c r="N20" i="38"/>
  <c r="O20" i="38" s="1"/>
  <c r="N19" i="38"/>
  <c r="O19" i="38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N15" i="38" s="1"/>
  <c r="O15" i="38" s="1"/>
  <c r="E15" i="38"/>
  <c r="D15" i="38"/>
  <c r="N14" i="38"/>
  <c r="O14" i="38" s="1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M78" i="38" s="1"/>
  <c r="L5" i="38"/>
  <c r="L78" i="38" s="1"/>
  <c r="K5" i="38"/>
  <c r="K78" i="38" s="1"/>
  <c r="J5" i="38"/>
  <c r="J78" i="38" s="1"/>
  <c r="I5" i="38"/>
  <c r="I78" i="38" s="1"/>
  <c r="H5" i="38"/>
  <c r="H78" i="38" s="1"/>
  <c r="G5" i="38"/>
  <c r="G78" i="38" s="1"/>
  <c r="F5" i="38"/>
  <c r="N5" i="38" s="1"/>
  <c r="O5" i="38" s="1"/>
  <c r="E5" i="38"/>
  <c r="D5" i="38"/>
  <c r="N70" i="37"/>
  <c r="O70" i="37"/>
  <c r="N69" i="37"/>
  <c r="O69" i="37"/>
  <c r="M68" i="37"/>
  <c r="L68" i="37"/>
  <c r="K68" i="37"/>
  <c r="J68" i="37"/>
  <c r="I68" i="37"/>
  <c r="H68" i="37"/>
  <c r="G68" i="37"/>
  <c r="F68" i="37"/>
  <c r="E68" i="37"/>
  <c r="D68" i="37"/>
  <c r="N68" i="37" s="1"/>
  <c r="O68" i="37" s="1"/>
  <c r="N67" i="37"/>
  <c r="O67" i="37"/>
  <c r="N66" i="37"/>
  <c r="O66" i="37" s="1"/>
  <c r="N65" i="37"/>
  <c r="O65" i="37" s="1"/>
  <c r="N64" i="37"/>
  <c r="O64" i="37"/>
  <c r="N63" i="37"/>
  <c r="O63" i="37" s="1"/>
  <c r="N62" i="37"/>
  <c r="O62" i="37"/>
  <c r="N61" i="37"/>
  <c r="O61" i="37" s="1"/>
  <c r="N60" i="37"/>
  <c r="O60" i="37" s="1"/>
  <c r="N59" i="37"/>
  <c r="O59" i="37" s="1"/>
  <c r="M58" i="37"/>
  <c r="L58" i="37"/>
  <c r="K58" i="37"/>
  <c r="J58" i="37"/>
  <c r="I58" i="37"/>
  <c r="H58" i="37"/>
  <c r="G58" i="37"/>
  <c r="F58" i="37"/>
  <c r="E58" i="37"/>
  <c r="D58" i="37"/>
  <c r="N57" i="37"/>
  <c r="O57" i="37" s="1"/>
  <c r="N56" i="37"/>
  <c r="O56" i="37"/>
  <c r="N55" i="37"/>
  <c r="O55" i="37" s="1"/>
  <c r="M54" i="37"/>
  <c r="L54" i="37"/>
  <c r="K54" i="37"/>
  <c r="J54" i="37"/>
  <c r="I54" i="37"/>
  <c r="H54" i="37"/>
  <c r="G54" i="37"/>
  <c r="F54" i="37"/>
  <c r="E54" i="37"/>
  <c r="D54" i="37"/>
  <c r="N53" i="37"/>
  <c r="O53" i="37" s="1"/>
  <c r="N52" i="37"/>
  <c r="O52" i="37"/>
  <c r="N51" i="37"/>
  <c r="O51" i="37"/>
  <c r="N50" i="37"/>
  <c r="O50" i="37" s="1"/>
  <c r="N49" i="37"/>
  <c r="O49" i="37" s="1"/>
  <c r="N48" i="37"/>
  <c r="O48" i="37"/>
  <c r="N47" i="37"/>
  <c r="O47" i="37" s="1"/>
  <c r="N46" i="37"/>
  <c r="O46" i="37"/>
  <c r="N45" i="37"/>
  <c r="O45" i="37" s="1"/>
  <c r="N44" i="37"/>
  <c r="O44" i="37" s="1"/>
  <c r="N43" i="37"/>
  <c r="O43" i="37" s="1"/>
  <c r="N42" i="37"/>
  <c r="O42" i="37" s="1"/>
  <c r="M41" i="37"/>
  <c r="L41" i="37"/>
  <c r="K41" i="37"/>
  <c r="J41" i="37"/>
  <c r="I41" i="37"/>
  <c r="H41" i="37"/>
  <c r="G41" i="37"/>
  <c r="F41" i="37"/>
  <c r="E41" i="37"/>
  <c r="D41" i="37"/>
  <c r="N40" i="37"/>
  <c r="O40" i="37"/>
  <c r="N39" i="37"/>
  <c r="O39" i="37" s="1"/>
  <c r="N38" i="37"/>
  <c r="O38" i="37"/>
  <c r="N37" i="37"/>
  <c r="O37" i="37"/>
  <c r="N36" i="37"/>
  <c r="O36" i="37" s="1"/>
  <c r="N35" i="37"/>
  <c r="O35" i="37" s="1"/>
  <c r="N34" i="37"/>
  <c r="O34" i="37"/>
  <c r="N33" i="37"/>
  <c r="O33" i="37" s="1"/>
  <c r="N32" i="37"/>
  <c r="O32" i="37"/>
  <c r="N31" i="37"/>
  <c r="O31" i="37"/>
  <c r="N30" i="37"/>
  <c r="O30" i="37" s="1"/>
  <c r="N29" i="37"/>
  <c r="O29" i="37" s="1"/>
  <c r="N28" i="37"/>
  <c r="O28" i="37" s="1"/>
  <c r="N27" i="37"/>
  <c r="O27" i="37" s="1"/>
  <c r="N26" i="37"/>
  <c r="O26" i="37"/>
  <c r="N25" i="37"/>
  <c r="O25" i="37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/>
  <c r="N22" i="37"/>
  <c r="O22" i="37" s="1"/>
  <c r="N21" i="37"/>
  <c r="O21" i="37" s="1"/>
  <c r="N20" i="37"/>
  <c r="O20" i="37"/>
  <c r="N19" i="37"/>
  <c r="O19" i="37" s="1"/>
  <c r="N18" i="37"/>
  <c r="O18" i="37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 s="1"/>
  <c r="N12" i="37"/>
  <c r="O12" i="37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L71" i="37" s="1"/>
  <c r="K5" i="37"/>
  <c r="J5" i="37"/>
  <c r="J71" i="37" s="1"/>
  <c r="I5" i="37"/>
  <c r="H5" i="37"/>
  <c r="G5" i="37"/>
  <c r="F5" i="37"/>
  <c r="E5" i="37"/>
  <c r="E71" i="37" s="1"/>
  <c r="D5" i="37"/>
  <c r="N74" i="36"/>
  <c r="O74" i="36"/>
  <c r="M73" i="36"/>
  <c r="L73" i="36"/>
  <c r="K73" i="36"/>
  <c r="J73" i="36"/>
  <c r="I73" i="36"/>
  <c r="H73" i="36"/>
  <c r="G73" i="36"/>
  <c r="F73" i="36"/>
  <c r="E73" i="36"/>
  <c r="D73" i="36"/>
  <c r="N72" i="36"/>
  <c r="O72" i="36"/>
  <c r="N71" i="36"/>
  <c r="O71" i="36" s="1"/>
  <c r="N70" i="36"/>
  <c r="O70" i="36"/>
  <c r="N69" i="36"/>
  <c r="O69" i="36"/>
  <c r="N68" i="36"/>
  <c r="O68" i="36" s="1"/>
  <c r="N67" i="36"/>
  <c r="O67" i="36" s="1"/>
  <c r="N66" i="36"/>
  <c r="O66" i="36"/>
  <c r="M65" i="36"/>
  <c r="L65" i="36"/>
  <c r="K65" i="36"/>
  <c r="J65" i="36"/>
  <c r="I65" i="36"/>
  <c r="H65" i="36"/>
  <c r="G65" i="36"/>
  <c r="F65" i="36"/>
  <c r="E65" i="36"/>
  <c r="D65" i="36"/>
  <c r="N64" i="36"/>
  <c r="O64" i="36"/>
  <c r="N63" i="36"/>
  <c r="O63" i="36" s="1"/>
  <c r="N62" i="36"/>
  <c r="O62" i="36"/>
  <c r="M61" i="36"/>
  <c r="L61" i="36"/>
  <c r="K61" i="36"/>
  <c r="J61" i="36"/>
  <c r="I61" i="36"/>
  <c r="H61" i="36"/>
  <c r="G61" i="36"/>
  <c r="F61" i="36"/>
  <c r="E61" i="36"/>
  <c r="D61" i="36"/>
  <c r="N60" i="36"/>
  <c r="O60" i="36" s="1"/>
  <c r="N59" i="36"/>
  <c r="O59" i="36"/>
  <c r="N58" i="36"/>
  <c r="O58" i="36" s="1"/>
  <c r="N57" i="36"/>
  <c r="O57" i="36" s="1"/>
  <c r="N56" i="36"/>
  <c r="O56" i="36"/>
  <c r="N55" i="36"/>
  <c r="O55" i="36" s="1"/>
  <c r="N54" i="36"/>
  <c r="O54" i="36"/>
  <c r="N53" i="36"/>
  <c r="O53" i="36"/>
  <c r="N52" i="36"/>
  <c r="O52" i="36" s="1"/>
  <c r="N51" i="36"/>
  <c r="O51" i="36" s="1"/>
  <c r="N50" i="36"/>
  <c r="O50" i="36"/>
  <c r="N49" i="36"/>
  <c r="O49" i="36" s="1"/>
  <c r="N48" i="36"/>
  <c r="O48" i="36"/>
  <c r="M47" i="36"/>
  <c r="L47" i="36"/>
  <c r="K47" i="36"/>
  <c r="J47" i="36"/>
  <c r="I47" i="36"/>
  <c r="H47" i="36"/>
  <c r="G47" i="36"/>
  <c r="F47" i="36"/>
  <c r="E47" i="36"/>
  <c r="D47" i="36"/>
  <c r="N47" i="36"/>
  <c r="O47" i="36" s="1"/>
  <c r="N46" i="36"/>
  <c r="O46" i="36" s="1"/>
  <c r="N45" i="36"/>
  <c r="O45" i="36"/>
  <c r="N44" i="36"/>
  <c r="O44" i="36"/>
  <c r="N43" i="36"/>
  <c r="O43" i="36" s="1"/>
  <c r="N42" i="36"/>
  <c r="O42" i="36" s="1"/>
  <c r="N41" i="36"/>
  <c r="O41" i="36" s="1"/>
  <c r="N40" i="36"/>
  <c r="O40" i="36" s="1"/>
  <c r="N39" i="36"/>
  <c r="O39" i="36"/>
  <c r="N38" i="36"/>
  <c r="O38" i="36"/>
  <c r="N37" i="36"/>
  <c r="O37" i="36"/>
  <c r="N36" i="36"/>
  <c r="O36" i="36" s="1"/>
  <c r="N35" i="36"/>
  <c r="O35" i="36" s="1"/>
  <c r="N34" i="36"/>
  <c r="O34" i="36" s="1"/>
  <c r="N33" i="36"/>
  <c r="O33" i="36" s="1"/>
  <c r="N32" i="36"/>
  <c r="O32" i="36"/>
  <c r="N31" i="36"/>
  <c r="O31" i="36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/>
  <c r="N23" i="36"/>
  <c r="O23" i="36"/>
  <c r="N22" i="36"/>
  <c r="O22" i="36" s="1"/>
  <c r="N21" i="36"/>
  <c r="O21" i="36" s="1"/>
  <c r="N20" i="36"/>
  <c r="O20" i="36" s="1"/>
  <c r="N19" i="36"/>
  <c r="O19" i="36"/>
  <c r="N18" i="36"/>
  <c r="O18" i="36"/>
  <c r="N17" i="36"/>
  <c r="O17" i="36"/>
  <c r="N16" i="36"/>
  <c r="O16" i="36" s="1"/>
  <c r="M15" i="36"/>
  <c r="L15" i="36"/>
  <c r="K15" i="36"/>
  <c r="J15" i="36"/>
  <c r="I15" i="36"/>
  <c r="I75" i="36" s="1"/>
  <c r="H15" i="36"/>
  <c r="G15" i="36"/>
  <c r="F15" i="36"/>
  <c r="E15" i="36"/>
  <c r="D15" i="36"/>
  <c r="N14" i="36"/>
  <c r="O14" i="36"/>
  <c r="N13" i="36"/>
  <c r="O13" i="36" s="1"/>
  <c r="N12" i="36"/>
  <c r="O12" i="36" s="1"/>
  <c r="N11" i="36"/>
  <c r="O11" i="36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75" i="36" s="1"/>
  <c r="D5" i="35"/>
  <c r="D83" i="35" s="1"/>
  <c r="N82" i="35"/>
  <c r="O82" i="35" s="1"/>
  <c r="M81" i="35"/>
  <c r="L81" i="35"/>
  <c r="K81" i="35"/>
  <c r="J81" i="35"/>
  <c r="I81" i="35"/>
  <c r="H81" i="35"/>
  <c r="G81" i="35"/>
  <c r="F81" i="35"/>
  <c r="E81" i="35"/>
  <c r="D81" i="35"/>
  <c r="N80" i="35"/>
  <c r="O80" i="35" s="1"/>
  <c r="N79" i="35"/>
  <c r="O79" i="35"/>
  <c r="N78" i="35"/>
  <c r="O78" i="35" s="1"/>
  <c r="N77" i="35"/>
  <c r="O77" i="35" s="1"/>
  <c r="N76" i="35"/>
  <c r="O76" i="35" s="1"/>
  <c r="N75" i="35"/>
  <c r="O75" i="35"/>
  <c r="N74" i="35"/>
  <c r="O74" i="35" s="1"/>
  <c r="M73" i="35"/>
  <c r="L73" i="35"/>
  <c r="K73" i="35"/>
  <c r="J73" i="35"/>
  <c r="I73" i="35"/>
  <c r="H73" i="35"/>
  <c r="G73" i="35"/>
  <c r="F73" i="35"/>
  <c r="E73" i="35"/>
  <c r="D73" i="35"/>
  <c r="N72" i="35"/>
  <c r="O72" i="35" s="1"/>
  <c r="N71" i="35"/>
  <c r="O71" i="35" s="1"/>
  <c r="N70" i="35"/>
  <c r="O70" i="35" s="1"/>
  <c r="N69" i="35"/>
  <c r="O69" i="35" s="1"/>
  <c r="N68" i="35"/>
  <c r="O68" i="35" s="1"/>
  <c r="M67" i="35"/>
  <c r="L67" i="35"/>
  <c r="K67" i="35"/>
  <c r="J67" i="35"/>
  <c r="I67" i="35"/>
  <c r="H67" i="35"/>
  <c r="G67" i="35"/>
  <c r="F67" i="35"/>
  <c r="E67" i="35"/>
  <c r="D67" i="35"/>
  <c r="N66" i="35"/>
  <c r="O66" i="35" s="1"/>
  <c r="N65" i="35"/>
  <c r="O65" i="35" s="1"/>
  <c r="N64" i="35"/>
  <c r="O64" i="35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/>
  <c r="M51" i="35"/>
  <c r="L51" i="35"/>
  <c r="K51" i="35"/>
  <c r="J51" i="35"/>
  <c r="I51" i="35"/>
  <c r="H51" i="35"/>
  <c r="N51" i="35" s="1"/>
  <c r="O51" i="35" s="1"/>
  <c r="G51" i="35"/>
  <c r="F51" i="35"/>
  <c r="E51" i="35"/>
  <c r="D51" i="35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F83" i="35" s="1"/>
  <c r="E29" i="35"/>
  <c r="D29" i="35"/>
  <c r="N29" i="35" s="1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N15" i="35" s="1"/>
  <c r="O15" i="35" s="1"/>
  <c r="F15" i="35"/>
  <c r="E15" i="35"/>
  <c r="D15" i="35"/>
  <c r="N14" i="35"/>
  <c r="O14" i="35" s="1"/>
  <c r="N13" i="35"/>
  <c r="O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M83" i="35" s="1"/>
  <c r="L5" i="35"/>
  <c r="L83" i="35" s="1"/>
  <c r="K5" i="35"/>
  <c r="J5" i="35"/>
  <c r="J83" i="35" s="1"/>
  <c r="I5" i="35"/>
  <c r="I83" i="35" s="1"/>
  <c r="H5" i="35"/>
  <c r="H83" i="35" s="1"/>
  <c r="G5" i="35"/>
  <c r="F5" i="35"/>
  <c r="E5" i="35"/>
  <c r="N67" i="34"/>
  <c r="O67" i="34" s="1"/>
  <c r="N66" i="34"/>
  <c r="O66" i="34" s="1"/>
  <c r="M65" i="34"/>
  <c r="L65" i="34"/>
  <c r="K65" i="34"/>
  <c r="J65" i="34"/>
  <c r="I65" i="34"/>
  <c r="H65" i="34"/>
  <c r="G65" i="34"/>
  <c r="F65" i="34"/>
  <c r="E65" i="34"/>
  <c r="D65" i="34"/>
  <c r="N65" i="34" s="1"/>
  <c r="O65" i="34" s="1"/>
  <c r="N64" i="34"/>
  <c r="O64" i="34" s="1"/>
  <c r="N63" i="34"/>
  <c r="O63" i="34"/>
  <c r="N62" i="34"/>
  <c r="O62" i="34" s="1"/>
  <c r="N61" i="34"/>
  <c r="O61" i="34" s="1"/>
  <c r="N60" i="34"/>
  <c r="O60" i="34"/>
  <c r="N59" i="34"/>
  <c r="O59" i="34" s="1"/>
  <c r="M58" i="34"/>
  <c r="L58" i="34"/>
  <c r="K58" i="34"/>
  <c r="J58" i="34"/>
  <c r="I58" i="34"/>
  <c r="H58" i="34"/>
  <c r="G58" i="34"/>
  <c r="F58" i="34"/>
  <c r="E58" i="34"/>
  <c r="D58" i="34"/>
  <c r="N58" i="34" s="1"/>
  <c r="O58" i="34" s="1"/>
  <c r="N57" i="34"/>
  <c r="O57" i="34" s="1"/>
  <c r="N56" i="34"/>
  <c r="O56" i="34"/>
  <c r="M55" i="34"/>
  <c r="L55" i="34"/>
  <c r="K55" i="34"/>
  <c r="J55" i="34"/>
  <c r="I55" i="34"/>
  <c r="H55" i="34"/>
  <c r="G55" i="34"/>
  <c r="F55" i="34"/>
  <c r="E55" i="34"/>
  <c r="D55" i="34"/>
  <c r="N54" i="34"/>
  <c r="O54" i="34" s="1"/>
  <c r="N53" i="34"/>
  <c r="O53" i="34" s="1"/>
  <c r="N52" i="34"/>
  <c r="O52" i="34"/>
  <c r="N51" i="34"/>
  <c r="O51" i="34" s="1"/>
  <c r="N50" i="34"/>
  <c r="O50" i="34" s="1"/>
  <c r="N49" i="34"/>
  <c r="O49" i="34"/>
  <c r="N48" i="34"/>
  <c r="O48" i="34" s="1"/>
  <c r="N47" i="34"/>
  <c r="O47" i="34"/>
  <c r="N46" i="34"/>
  <c r="O46" i="34"/>
  <c r="N45" i="34"/>
  <c r="O45" i="34" s="1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N40" i="34"/>
  <c r="O40" i="34"/>
  <c r="N39" i="34"/>
  <c r="O39" i="34" s="1"/>
  <c r="N38" i="34"/>
  <c r="O38" i="34" s="1"/>
  <c r="N37" i="34"/>
  <c r="O37" i="34" s="1"/>
  <c r="N36" i="34"/>
  <c r="O36" i="34"/>
  <c r="N35" i="34"/>
  <c r="O35" i="34" s="1"/>
  <c r="N34" i="34"/>
  <c r="O34" i="34"/>
  <c r="N33" i="34"/>
  <c r="O33" i="34"/>
  <c r="N32" i="34"/>
  <c r="O32" i="34" s="1"/>
  <c r="N31" i="34"/>
  <c r="O31" i="34" s="1"/>
  <c r="N30" i="34"/>
  <c r="O30" i="34"/>
  <c r="N29" i="34"/>
  <c r="O29" i="34" s="1"/>
  <c r="N28" i="34"/>
  <c r="O28" i="34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 s="1"/>
  <c r="N24" i="34"/>
  <c r="O24" i="34" s="1"/>
  <c r="N23" i="34"/>
  <c r="O23" i="34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G68" i="34" s="1"/>
  <c r="F5" i="34"/>
  <c r="E5" i="34"/>
  <c r="D5" i="34"/>
  <c r="N44" i="33"/>
  <c r="O44" i="33" s="1"/>
  <c r="N68" i="33"/>
  <c r="O68" i="33" s="1"/>
  <c r="N69" i="33"/>
  <c r="O69" i="33" s="1"/>
  <c r="N45" i="33"/>
  <c r="O45" i="33" s="1"/>
  <c r="N46" i="33"/>
  <c r="O46" i="33"/>
  <c r="N47" i="33"/>
  <c r="O47" i="33" s="1"/>
  <c r="N48" i="33"/>
  <c r="O48" i="33" s="1"/>
  <c r="N49" i="33"/>
  <c r="O49" i="33" s="1"/>
  <c r="N50" i="33"/>
  <c r="O50" i="33" s="1"/>
  <c r="N51" i="33"/>
  <c r="O51" i="33" s="1"/>
  <c r="N52" i="33"/>
  <c r="O52" i="33"/>
  <c r="N53" i="33"/>
  <c r="O53" i="33" s="1"/>
  <c r="N54" i="33"/>
  <c r="O54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/>
  <c r="N38" i="33"/>
  <c r="O38" i="33" s="1"/>
  <c r="N39" i="33"/>
  <c r="O39" i="33" s="1"/>
  <c r="N40" i="33"/>
  <c r="O40" i="33" s="1"/>
  <c r="N41" i="33"/>
  <c r="O41" i="33" s="1"/>
  <c r="N42" i="33"/>
  <c r="O42" i="33" s="1"/>
  <c r="N9" i="33"/>
  <c r="O9" i="33"/>
  <c r="N10" i="33"/>
  <c r="O10" i="33" s="1"/>
  <c r="E43" i="33"/>
  <c r="F43" i="33"/>
  <c r="G43" i="33"/>
  <c r="H43" i="33"/>
  <c r="I43" i="33"/>
  <c r="J43" i="33"/>
  <c r="K43" i="33"/>
  <c r="L43" i="33"/>
  <c r="M43" i="33"/>
  <c r="D43" i="33"/>
  <c r="N43" i="33" s="1"/>
  <c r="O43" i="33" s="1"/>
  <c r="E27" i="33"/>
  <c r="F27" i="33"/>
  <c r="G27" i="33"/>
  <c r="H27" i="33"/>
  <c r="I27" i="33"/>
  <c r="J27" i="33"/>
  <c r="K27" i="33"/>
  <c r="L27" i="33"/>
  <c r="M27" i="33"/>
  <c r="D27" i="33"/>
  <c r="E15" i="33"/>
  <c r="F15" i="33"/>
  <c r="G15" i="33"/>
  <c r="H15" i="33"/>
  <c r="I15" i="33"/>
  <c r="I70" i="33" s="1"/>
  <c r="J15" i="33"/>
  <c r="K15" i="33"/>
  <c r="L15" i="33"/>
  <c r="M15" i="33"/>
  <c r="D15" i="33"/>
  <c r="E5" i="33"/>
  <c r="F5" i="33"/>
  <c r="F70" i="33" s="1"/>
  <c r="G5" i="33"/>
  <c r="H5" i="33"/>
  <c r="I5" i="33"/>
  <c r="J5" i="33"/>
  <c r="J70" i="33" s="1"/>
  <c r="K5" i="33"/>
  <c r="L5" i="33"/>
  <c r="M5" i="33"/>
  <c r="D5" i="33"/>
  <c r="E66" i="33"/>
  <c r="F66" i="33"/>
  <c r="G66" i="33"/>
  <c r="H66" i="33"/>
  <c r="I66" i="33"/>
  <c r="J66" i="33"/>
  <c r="K66" i="33"/>
  <c r="L66" i="33"/>
  <c r="M66" i="33"/>
  <c r="M70" i="33" s="1"/>
  <c r="D66" i="33"/>
  <c r="N67" i="33"/>
  <c r="O67" i="33" s="1"/>
  <c r="N61" i="33"/>
  <c r="O61" i="33" s="1"/>
  <c r="N62" i="33"/>
  <c r="O62" i="33" s="1"/>
  <c r="N63" i="33"/>
  <c r="O63" i="33" s="1"/>
  <c r="N64" i="33"/>
  <c r="O64" i="33" s="1"/>
  <c r="N65" i="33"/>
  <c r="O65" i="33" s="1"/>
  <c r="N60" i="33"/>
  <c r="O60" i="33" s="1"/>
  <c r="E59" i="33"/>
  <c r="F59" i="33"/>
  <c r="G59" i="33"/>
  <c r="H59" i="33"/>
  <c r="I59" i="33"/>
  <c r="J59" i="33"/>
  <c r="K59" i="33"/>
  <c r="K70" i="33" s="1"/>
  <c r="L59" i="33"/>
  <c r="M59" i="33"/>
  <c r="D59" i="33"/>
  <c r="N59" i="33" s="1"/>
  <c r="O59" i="33" s="1"/>
  <c r="E56" i="33"/>
  <c r="F56" i="33"/>
  <c r="G56" i="33"/>
  <c r="H56" i="33"/>
  <c r="I56" i="33"/>
  <c r="J56" i="33"/>
  <c r="K56" i="33"/>
  <c r="L56" i="33"/>
  <c r="M56" i="33"/>
  <c r="D56" i="33"/>
  <c r="N58" i="33"/>
  <c r="O58" i="33" s="1"/>
  <c r="N57" i="33"/>
  <c r="O57" i="33" s="1"/>
  <c r="N55" i="33"/>
  <c r="O55" i="33"/>
  <c r="N17" i="33"/>
  <c r="O17" i="33" s="1"/>
  <c r="N18" i="33"/>
  <c r="O18" i="33" s="1"/>
  <c r="N19" i="33"/>
  <c r="O19" i="33"/>
  <c r="N20" i="33"/>
  <c r="O20" i="33" s="1"/>
  <c r="N21" i="33"/>
  <c r="O21" i="33" s="1"/>
  <c r="N22" i="33"/>
  <c r="O22" i="33" s="1"/>
  <c r="N23" i="33"/>
  <c r="O23" i="33" s="1"/>
  <c r="N24" i="33"/>
  <c r="O24" i="33" s="1"/>
  <c r="N25" i="33"/>
  <c r="O25" i="33"/>
  <c r="N26" i="33"/>
  <c r="O26" i="33" s="1"/>
  <c r="N7" i="33"/>
  <c r="O7" i="33" s="1"/>
  <c r="N8" i="33"/>
  <c r="O8" i="33" s="1"/>
  <c r="N11" i="33"/>
  <c r="O11" i="33" s="1"/>
  <c r="N12" i="33"/>
  <c r="O12" i="33" s="1"/>
  <c r="N13" i="33"/>
  <c r="O13" i="33" s="1"/>
  <c r="N14" i="33"/>
  <c r="O14" i="33" s="1"/>
  <c r="N6" i="33"/>
  <c r="O6" i="33" s="1"/>
  <c r="N16" i="33"/>
  <c r="O16" i="33" s="1"/>
  <c r="N67" i="35"/>
  <c r="O67" i="35" s="1"/>
  <c r="N54" i="37"/>
  <c r="O54" i="37" s="1"/>
  <c r="M71" i="37"/>
  <c r="L79" i="39"/>
  <c r="N63" i="39"/>
  <c r="O63" i="39" s="1"/>
  <c r="I79" i="39"/>
  <c r="K79" i="39"/>
  <c r="N75" i="39"/>
  <c r="O75" i="39" s="1"/>
  <c r="N63" i="40"/>
  <c r="O63" i="40" s="1"/>
  <c r="N5" i="40"/>
  <c r="O5" i="40" s="1"/>
  <c r="N58" i="41"/>
  <c r="O58" i="41" s="1"/>
  <c r="N71" i="42"/>
  <c r="O71" i="42" s="1"/>
  <c r="G74" i="42"/>
  <c r="E74" i="42"/>
  <c r="D74" i="42"/>
  <c r="K70" i="43"/>
  <c r="F70" i="43"/>
  <c r="I70" i="43"/>
  <c r="L70" i="43"/>
  <c r="N5" i="44"/>
  <c r="O5" i="44" s="1"/>
  <c r="N42" i="44"/>
  <c r="O42" i="44" s="1"/>
  <c r="D68" i="44"/>
  <c r="J70" i="45"/>
  <c r="N55" i="45"/>
  <c r="O55" i="45"/>
  <c r="K70" i="45"/>
  <c r="O57" i="46"/>
  <c r="P57" i="46"/>
  <c r="J73" i="46"/>
  <c r="O80" i="48" l="1"/>
  <c r="P80" i="48" s="1"/>
  <c r="L68" i="34"/>
  <c r="N81" i="35"/>
  <c r="O81" i="35" s="1"/>
  <c r="I74" i="41"/>
  <c r="N74" i="41" s="1"/>
  <c r="O74" i="41" s="1"/>
  <c r="D78" i="38"/>
  <c r="K71" i="37"/>
  <c r="E73" i="46"/>
  <c r="N41" i="41"/>
  <c r="O41" i="41" s="1"/>
  <c r="N66" i="33"/>
  <c r="O66" i="33" s="1"/>
  <c r="N5" i="34"/>
  <c r="O5" i="34" s="1"/>
  <c r="N15" i="34"/>
  <c r="O15" i="34" s="1"/>
  <c r="L75" i="36"/>
  <c r="N65" i="36"/>
  <c r="O65" i="36" s="1"/>
  <c r="N68" i="38"/>
  <c r="O68" i="38" s="1"/>
  <c r="N15" i="39"/>
  <c r="O15" i="39" s="1"/>
  <c r="K74" i="42"/>
  <c r="J74" i="42"/>
  <c r="N74" i="42" s="1"/>
  <c r="O74" i="42" s="1"/>
  <c r="K83" i="35"/>
  <c r="N73" i="35"/>
  <c r="O73" i="35" s="1"/>
  <c r="E75" i="36"/>
  <c r="N75" i="36" s="1"/>
  <c r="O75" i="36" s="1"/>
  <c r="N43" i="40"/>
  <c r="O43" i="40" s="1"/>
  <c r="N73" i="36"/>
  <c r="O73" i="36" s="1"/>
  <c r="I74" i="42"/>
  <c r="D73" i="46"/>
  <c r="N56" i="33"/>
  <c r="O56" i="33" s="1"/>
  <c r="D70" i="45"/>
  <c r="N27" i="33"/>
  <c r="O27" i="33" s="1"/>
  <c r="E70" i="33"/>
  <c r="H68" i="34"/>
  <c r="F75" i="36"/>
  <c r="F71" i="37"/>
  <c r="N15" i="41"/>
  <c r="O15" i="41" s="1"/>
  <c r="H71" i="37"/>
  <c r="G70" i="43"/>
  <c r="N70" i="43" s="1"/>
  <c r="O70" i="43" s="1"/>
  <c r="E68" i="34"/>
  <c r="D79" i="39"/>
  <c r="N79" i="39" s="1"/>
  <c r="O79" i="39" s="1"/>
  <c r="I68" i="34"/>
  <c r="O5" i="46"/>
  <c r="P5" i="46" s="1"/>
  <c r="N26" i="42"/>
  <c r="O26" i="42" s="1"/>
  <c r="L74" i="41"/>
  <c r="J68" i="34"/>
  <c r="H75" i="36"/>
  <c r="N5" i="37"/>
  <c r="O5" i="37" s="1"/>
  <c r="J79" i="39"/>
  <c r="L70" i="33"/>
  <c r="K68" i="34"/>
  <c r="N15" i="36"/>
  <c r="O15" i="36" s="1"/>
  <c r="G68" i="44"/>
  <c r="N68" i="44" s="1"/>
  <c r="O68" i="44" s="1"/>
  <c r="N58" i="37"/>
  <c r="O58" i="37" s="1"/>
  <c r="H68" i="44"/>
  <c r="N61" i="36"/>
  <c r="O61" i="36" s="1"/>
  <c r="N15" i="33"/>
  <c r="O15" i="33" s="1"/>
  <c r="E83" i="35"/>
  <c r="E70" i="45"/>
  <c r="M75" i="36"/>
  <c r="N42" i="34"/>
  <c r="O42" i="34" s="1"/>
  <c r="G75" i="36"/>
  <c r="N41" i="37"/>
  <c r="O41" i="37" s="1"/>
  <c r="E79" i="39"/>
  <c r="F68" i="34"/>
  <c r="J75" i="36"/>
  <c r="N59" i="43"/>
  <c r="O59" i="43" s="1"/>
  <c r="H70" i="33"/>
  <c r="M68" i="34"/>
  <c r="K75" i="36"/>
  <c r="G70" i="33"/>
  <c r="I71" i="37"/>
  <c r="N27" i="34"/>
  <c r="O27" i="34" s="1"/>
  <c r="N55" i="34"/>
  <c r="O55" i="34" s="1"/>
  <c r="G71" i="37"/>
  <c r="E78" i="38"/>
  <c r="F79" i="39"/>
  <c r="N27" i="40"/>
  <c r="O27" i="40" s="1"/>
  <c r="M73" i="40"/>
  <c r="O80" i="47"/>
  <c r="P80" i="47" s="1"/>
  <c r="D70" i="33"/>
  <c r="I73" i="40"/>
  <c r="D68" i="34"/>
  <c r="N14" i="45"/>
  <c r="O14" i="45" s="1"/>
  <c r="N47" i="39"/>
  <c r="O47" i="39" s="1"/>
  <c r="N71" i="40"/>
  <c r="O71" i="40" s="1"/>
  <c r="N5" i="35"/>
  <c r="O5" i="35" s="1"/>
  <c r="N27" i="36"/>
  <c r="O27" i="36" s="1"/>
  <c r="D71" i="37"/>
  <c r="N5" i="33"/>
  <c r="O5" i="33" s="1"/>
  <c r="F78" i="38"/>
  <c r="N5" i="36"/>
  <c r="O5" i="36" s="1"/>
  <c r="N71" i="41"/>
  <c r="O71" i="41" s="1"/>
  <c r="N76" i="38"/>
  <c r="O76" i="38" s="1"/>
  <c r="G83" i="35"/>
  <c r="N83" i="35" s="1"/>
  <c r="O83" i="35" s="1"/>
  <c r="N59" i="40"/>
  <c r="O59" i="40" s="1"/>
  <c r="N70" i="45" l="1"/>
  <c r="O70" i="45" s="1"/>
  <c r="N71" i="37"/>
  <c r="O71" i="37" s="1"/>
  <c r="N78" i="38"/>
  <c r="O78" i="38" s="1"/>
  <c r="O73" i="46"/>
  <c r="P73" i="46" s="1"/>
  <c r="N68" i="34"/>
  <c r="O68" i="34" s="1"/>
  <c r="N73" i="40"/>
  <c r="O73" i="40" s="1"/>
  <c r="N70" i="33"/>
  <c r="O70" i="33" s="1"/>
</calcChain>
</file>

<file path=xl/sharedStrings.xml><?xml version="1.0" encoding="utf-8"?>
<sst xmlns="http://schemas.openxmlformats.org/spreadsheetml/2006/main" count="1445" uniqueCount="206">
  <si>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</si>
  <si>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</si>
  <si>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</si>
  <si>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</si>
  <si>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</si>
  <si>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</si>
  <si>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</si>
  <si>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</si>
  <si>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</si>
  <si>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</si>
  <si>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</si>
  <si>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</si>
  <si>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</si>
  <si>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</si>
  <si>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Telecommunications</t>
  </si>
  <si>
    <t>Utility Service Tax - Gas</t>
  </si>
  <si>
    <t>Local Business Tax</t>
  </si>
  <si>
    <t>Permits, Fees, and Special Assessments</t>
  </si>
  <si>
    <t>Franchise Fee - Electricity</t>
  </si>
  <si>
    <t>Franchise Fee - Water</t>
  </si>
  <si>
    <t>Franchise Fee - Gas</t>
  </si>
  <si>
    <t>Franchise Fee - Sewer</t>
  </si>
  <si>
    <t>Franchise Fee - Solid Waste</t>
  </si>
  <si>
    <t>Franchise Fee - Other</t>
  </si>
  <si>
    <t>Impact Fees - Residential - Public Safety</t>
  </si>
  <si>
    <t>Impact Fees - Residential - Transportation</t>
  </si>
  <si>
    <t>Impact Fees - Residential - Culture / Recreation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</si>
  <si>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</si>
  <si>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</si>
  <si>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</si>
  <si>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</si>
  <si>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</si>
  <si>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State Grant - General Government</t>
  </si>
  <si>
    <t>Federal Grant - Physical Environment - Other Physical Environment</t>
  </si>
  <si>
    <t>Federal Grant - Transportation - Airport Development</t>
  </si>
  <si>
    <t>Federal Grant - Human Services - Other Human Services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</si>
  <si>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</si>
  <si>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</si>
  <si>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</si>
  <si>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</si>
  <si>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</si>
  <si>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</si>
  <si>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Physical Environment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</si>
  <si>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</si>
  <si>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</si>
  <si>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</si>
  <si>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</si>
  <si>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</si>
  <si>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</si>
  <si>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</si>
  <si>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</si>
  <si>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</si>
  <si>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Public Safety - Law Enforcement Services</t>
  </si>
  <si>
    <t>Physical Environment - Electric Utility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</si>
  <si>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</si>
  <si>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</si>
  <si>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</si>
  <si>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</si>
  <si>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Water Ports and Terminals</t>
  </si>
  <si>
    <t>Culture / Recreation - Parks and Recreation</t>
  </si>
  <si>
    <t>Culture / Recreation - Cultural Services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</si>
  <si>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</si>
  <si>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</si>
  <si>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</si>
  <si>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</si>
  <si>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</si>
  <si>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</si>
  <si>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</si>
  <si>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</si>
  <si>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</si>
  <si>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</si>
  <si>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</si>
  <si>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</si>
  <si>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</si>
  <si>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</si>
  <si>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</si>
  <si>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</si>
  <si>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</si>
  <si>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</si>
  <si>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</si>
  <si>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</si>
  <si>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</si>
  <si>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</si>
  <si>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</si>
  <si>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New Smyrna Beach Revenues Reported by Account Code and Fund Type</t>
  </si>
  <si>
    <t>Local Fiscal Year Ended September 30, 2010</t>
  </si>
  <si>
    <t>Fire Insurance Premium Tax for Firefighters' Pension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</si>
  <si>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</si>
  <si>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</si>
  <si>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</si>
  <si>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</si>
  <si>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Impact Fees - Commercial - Public Safety</t>
  </si>
  <si>
    <t>Impact Fees - Commercial - Transportation</t>
  </si>
  <si>
    <t>Federal Grant - General Government</t>
  </si>
  <si>
    <t>Federal Grant - Transportation - Other Transportation</t>
  </si>
  <si>
    <t>State Grant - Public Safety</t>
  </si>
  <si>
    <t>State Grant - Physical Environment - Other Physical Environment</t>
  </si>
  <si>
    <t>State Grant - Transportation - Airport Development</t>
  </si>
  <si>
    <t>State Grant - Economic Environment</t>
  </si>
  <si>
    <t>State Grant - Culture / Recreation</t>
  </si>
  <si>
    <t>Grants from Other Local Units - Public Safety</t>
  </si>
  <si>
    <t>Grants from Other Local Units - Other</t>
  </si>
  <si>
    <t>General Gov't (Not Court-Related) - Other General Gov't Charges and Fees</t>
  </si>
  <si>
    <t>Public Safety - Fire Protection</t>
  </si>
  <si>
    <t>Human Services - Animal Control and Shelter Fees</t>
  </si>
  <si>
    <t>Culture / Recreation - Special Recreation Facilities</t>
  </si>
  <si>
    <t>Culture / Recreation - Other Culture / Recreation Charges</t>
  </si>
  <si>
    <t>Federal Fines and Forfeits</t>
  </si>
  <si>
    <t>State Fines and Forfeits</t>
  </si>
  <si>
    <t>Forfeits - Assets Seized by Law Enforcement</t>
  </si>
  <si>
    <t>Disposition of Fixed Assets</t>
  </si>
  <si>
    <t>2011 Municipal Population:</t>
  </si>
  <si>
    <t>Local Fiscal Year Ended September 30, 2012</t>
  </si>
  <si>
    <t>Grants from Other Local Units - Economic Environment</t>
  </si>
  <si>
    <t>Grants from Other Local Units - Culture / Recreation</t>
  </si>
  <si>
    <t>Other Judgments, Fines, and Forfeits</t>
  </si>
  <si>
    <t>2012 Municipal Population:</t>
  </si>
  <si>
    <t>Local Fiscal Year Ended September 30, 2008</t>
  </si>
  <si>
    <t>Permits and Franchise Fees</t>
  </si>
  <si>
    <t>Other Permits and Fees</t>
  </si>
  <si>
    <t>State Grant - Transportation - Other Transportation</t>
  </si>
  <si>
    <t>General Gov't (Not Court-Related) - Administrative Service Fees</t>
  </si>
  <si>
    <t>Transportation (User Fees) - Other Transportation Charges</t>
  </si>
  <si>
    <t>Impact Fees - Public Safety</t>
  </si>
  <si>
    <t>Impact Fees - Transportation</t>
  </si>
  <si>
    <t>Impact Fees - Culture / Recreation</t>
  </si>
  <si>
    <t>Proprietary Non-Operating Sources - Capital Contributions from Private Source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</si>
  <si>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</si>
  <si>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</si>
  <si>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</si>
  <si>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</si>
  <si>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</si>
  <si>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</si>
  <si>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</si>
  <si>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</si>
  <si>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</si>
  <si>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Payments from Other Local Units in Lieu of Taxes</t>
  </si>
  <si>
    <t>General Government - Internal Service Fund Fees and Charges</t>
  </si>
  <si>
    <t>General Government - Other General Government Charges and Fees</t>
  </si>
  <si>
    <t>Public Safety - Other Public Safety Charges and Fees</t>
  </si>
  <si>
    <t>Transportation - Airports</t>
  </si>
  <si>
    <t>Sales - Disposition of Fixed Assets</t>
  </si>
  <si>
    <t>2013 Municipal Population:</t>
  </si>
  <si>
    <t>Local Fiscal Year Ended September 30, 2014</t>
  </si>
  <si>
    <t>Proceeds - Proceeds from Refunding Bonds</t>
  </si>
  <si>
    <t>2014 Municipal Population:</t>
  </si>
  <si>
    <t>Local Fiscal Year Ended September 30, 2015</t>
  </si>
  <si>
    <t>2015 Municipal Population:</t>
  </si>
  <si>
    <t>Local Fiscal Year Ended September 30, 2016</t>
  </si>
  <si>
    <t>Transportation - Other Transportation Charges</t>
  </si>
  <si>
    <t>Sales - Sale of Surplus Materials and Scrap</t>
  </si>
  <si>
    <t>2016 Municipal Population:</t>
  </si>
  <si>
    <t>Local Fiscal Year Ended September 30, 2017</t>
  </si>
  <si>
    <t>2017 Municipal Population:</t>
  </si>
  <si>
    <t>Local Fiscal Year Ended September 30, 2018</t>
  </si>
  <si>
    <t>Local Option Taxes</t>
  </si>
  <si>
    <t>Special Assessments - Charges for Public Services</t>
  </si>
  <si>
    <t>Federal Grant - Human Services - Public Assistance</t>
  </si>
  <si>
    <t>State Grant - Physical Environment - Stormwater Management</t>
  </si>
  <si>
    <t>State Shared Revenues - General Government - Sales and Uses Taxes to Counties</t>
  </si>
  <si>
    <t>State Shared Revenues - General Government - Other General Government</t>
  </si>
  <si>
    <t>State Shared Revenues - Other</t>
  </si>
  <si>
    <t>Public Safety - Protective Inspection Fees</t>
  </si>
  <si>
    <t>Physical Environment - Conservation and Resource Management</t>
  </si>
  <si>
    <t>Economic Environment - Other Economic Environment Charges</t>
  </si>
  <si>
    <t>Interest and Other Earnings - Dividends</t>
  </si>
  <si>
    <t>Proceeds of General Capital Asset Dispositions - Compensation for Loss</t>
  </si>
  <si>
    <t>2018 Municipal Population:</t>
  </si>
  <si>
    <t>Local Fiscal Year Ended September 30, 2019</t>
  </si>
  <si>
    <t>Impact Fees - Residential - Physical Environment</t>
  </si>
  <si>
    <t>2019 Municipal Population:</t>
  </si>
  <si>
    <t>Local Fiscal Year Ended September 30, 2020</t>
  </si>
  <si>
    <t>Utility Service Tax - Other</t>
  </si>
  <si>
    <t>Other General Taxes</t>
  </si>
  <si>
    <t>Special Assessments - Capital Improvement</t>
  </si>
  <si>
    <t>General Government - Administrative Service Fees</t>
  </si>
  <si>
    <t>Physical Environment - Water / Sewer Combination Utility</t>
  </si>
  <si>
    <t>Transportation - Parking Facilities</t>
  </si>
  <si>
    <t>Court-Ordered Judgments and Fines - As Decided by County Court Civil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</si>
  <si>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</si>
  <si>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</si>
  <si>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</si>
  <si>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</si>
  <si>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</si>
  <si>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</si>
  <si>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</si>
  <si>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Building Permits (Buildling Permit Fees)</t>
  </si>
  <si>
    <t>Inspection Fee</t>
  </si>
  <si>
    <t>Stormwater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</si>
  <si>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</si>
  <si>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</si>
  <si>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</si>
  <si>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</si>
  <si>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</si>
  <si>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2021 Municipal Population:</t>
  </si>
  <si>
    <t>Local Fiscal Year Ended September 30, 2022</t>
  </si>
  <si>
    <t>Other Fees and Special Assessments</t>
  </si>
  <si>
    <t>Federal Grant - American Rescue Plan Act Funds</t>
  </si>
  <si>
    <t>Contributions from Enterprise Operations</t>
  </si>
  <si>
    <t>2022 Municipal Population:</t>
  </si>
  <si>
    <t>Proceeds - Leases - Financial Agreements</t>
  </si>
  <si>
    <t>Local Fiscal Year Ended September 30, 2023</t>
  </si>
  <si>
    <t>Impact Fees - Commercial - Culture / Recreation</t>
  </si>
  <si>
    <t>Interest and Other Earnings - Gain (Loss) on Sale of Investments</t>
  </si>
  <si>
    <t>Proprietary Non-Operating Sources - Interest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</si>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</sst>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sz val="18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u/>
      <sz val="10"/>
      <name val="Arial MT"/>
    </font>
    <font>
      <b/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0" fontId="3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6" fillId="2" borderId="13" xfId="0" applyNumberFormat="1" applyFont="1" applyFill="1" applyBorder="1" applyAlignment="1" applyProtection="1">
      <alignment horizontal="center" vertical="center" wrapText="1"/>
    </xf>
    <xf numFmtId="37" fontId="6" fillId="2" borderId="14" xfId="0" applyNumberFormat="1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5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0" borderId="0" xfId="0" applyFont="1" applyAlignment="1" applyProtection="1"/>
    <xf numFmtId="0" fontId="9" fillId="0" borderId="0" xfId="0" applyFont="1" applyAlignment="1" applyProtection="1">
      <alignment horizontal="right"/>
    </xf>
    <xf numFmtId="44" fontId="10" fillId="0" borderId="0" xfId="0" applyNumberFormat="1" applyFont="1" applyProtection="1"/>
    <xf numFmtId="43" fontId="3" fillId="0" borderId="0" xfId="0" applyNumberFormat="1" applyFont="1" applyProtection="1"/>
    <xf numFmtId="43" fontId="10" fillId="0" borderId="0" xfId="0" applyNumberFormat="1" applyFont="1" applyProtection="1"/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4" fillId="0" borderId="0" xfId="0" applyFont="1" applyAlignment="1">
      <alignment horizont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" fillId="0" borderId="0" xfId="0" applyFont="1"/>
    <xf numFmtId="37" fontId="6" fillId="2" borderId="13" xfId="0" applyNumberFormat="1" applyFont="1" applyFill="1" applyBorder="1" applyAlignment="1">
      <alignment horizontal="center" vertical="center" wrapText="1"/>
    </xf>
    <xf numFmtId="37" fontId="6" fillId="2" borderId="1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10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10" fillId="0" borderId="0" xfId="0" applyNumberFormat="1" applyFont="1"/>
    <xf numFmtId="0" fontId="5" fillId="0" borderId="1" xfId="0" applyFont="1" applyBorder="1" applyAlignment="1">
      <alignment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8" fillId="0" borderId="2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37" fontId="6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8" fillId="0" borderId="28" xfId="0" applyFont="1" applyBorder="1" applyAlignment="1" applyProtection="1">
      <alignment horizontal="center" vertical="center"/>
    </xf>
    <xf numFmtId="0" fontId="8" fillId="0" borderId="15" xfId="0" applyFont="1" applyBorder="1" applyAlignment="1" applyProtection="1">
      <alignment horizontal="center" vertical="center"/>
    </xf>
    <xf numFmtId="0" fontId="8" fillId="0" borderId="29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left" vertical="center" wrapText="1"/>
    </xf>
    <xf numFmtId="0" fontId="7" fillId="2" borderId="31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32" xfId="0" applyFont="1" applyFill="1" applyBorder="1" applyAlignment="1" applyProtection="1">
      <alignment horizontal="center" vertical="center"/>
    </xf>
    <xf numFmtId="37" fontId="6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EFEE0-C553-44CB-95C6-1484BA5AC0F4}">
  <sheetPr>
    <pageSetUpPr fitToPage="1"/>
  </sheetPr>
  <dimension ref="A1:ED84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201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75</v>
      </c>
      <c r="B3" s="108"/>
      <c r="C3" s="109"/>
      <c r="D3" s="113" t="s">
        <v>44</v>
      </c>
      <c r="E3" s="114"/>
      <c r="F3" s="114"/>
      <c r="G3" s="114"/>
      <c r="H3" s="115"/>
      <c r="I3" s="113" t="s">
        <v>45</v>
      </c>
      <c r="J3" s="115"/>
      <c r="K3" s="113" t="s">
        <v>47</v>
      </c>
      <c r="L3" s="114"/>
      <c r="M3" s="115"/>
      <c r="N3" s="49"/>
      <c r="O3" s="50"/>
      <c r="P3" s="116" t="s">
        <v>181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76</v>
      </c>
      <c r="F4" s="52" t="s">
        <v>77</v>
      </c>
      <c r="G4" s="52" t="s">
        <v>78</v>
      </c>
      <c r="H4" s="52" t="s">
        <v>6</v>
      </c>
      <c r="I4" s="52" t="s">
        <v>7</v>
      </c>
      <c r="J4" s="53" t="s">
        <v>79</v>
      </c>
      <c r="K4" s="53" t="s">
        <v>8</v>
      </c>
      <c r="L4" s="53" t="s">
        <v>9</v>
      </c>
      <c r="M4" s="53" t="s">
        <v>182</v>
      </c>
      <c r="N4" s="53" t="s">
        <v>10</v>
      </c>
      <c r="O4" s="53" t="s">
        <v>183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184</v>
      </c>
      <c r="B5" s="57"/>
      <c r="C5" s="57"/>
      <c r="D5" s="58">
        <f>SUM(D6:D13)</f>
        <v>26806504</v>
      </c>
      <c r="E5" s="58">
        <f>SUM(E6:E13)</f>
        <v>1705355</v>
      </c>
      <c r="F5" s="58">
        <f>SUM(F6:F13)</f>
        <v>1785649</v>
      </c>
      <c r="G5" s="58">
        <f>SUM(G6:G13)</f>
        <v>359480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30656988</v>
      </c>
      <c r="P5" s="60">
        <f>(O5/P$82)</f>
        <v>954.12492608384423</v>
      </c>
      <c r="Q5" s="61"/>
    </row>
    <row r="6" spans="1:134">
      <c r="A6" s="63"/>
      <c r="B6" s="64">
        <v>311</v>
      </c>
      <c r="C6" s="65" t="s">
        <v>3</v>
      </c>
      <c r="D6" s="66">
        <v>20450199</v>
      </c>
      <c r="E6" s="66">
        <v>0</v>
      </c>
      <c r="F6" s="66">
        <v>1785649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22235848</v>
      </c>
      <c r="P6" s="67">
        <f>(O6/P$82)</f>
        <v>692.03722261989981</v>
      </c>
      <c r="Q6" s="68"/>
    </row>
    <row r="7" spans="1:134">
      <c r="A7" s="63"/>
      <c r="B7" s="64">
        <v>312.41000000000003</v>
      </c>
      <c r="C7" s="65" t="s">
        <v>185</v>
      </c>
      <c r="D7" s="66">
        <v>499400</v>
      </c>
      <c r="E7" s="66">
        <v>0</v>
      </c>
      <c r="F7" s="66">
        <v>0</v>
      </c>
      <c r="G7" s="66">
        <v>359480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858880</v>
      </c>
      <c r="P7" s="67">
        <f>(O7/P$82)</f>
        <v>26.730571722013011</v>
      </c>
      <c r="Q7" s="68"/>
    </row>
    <row r="8" spans="1:134">
      <c r="A8" s="63"/>
      <c r="B8" s="64">
        <v>312.51</v>
      </c>
      <c r="C8" s="65" t="s">
        <v>82</v>
      </c>
      <c r="D8" s="66">
        <v>448810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448810</v>
      </c>
      <c r="P8" s="67">
        <f>(O8/P$82)</f>
        <v>13.968130465905201</v>
      </c>
      <c r="Q8" s="68"/>
    </row>
    <row r="9" spans="1:134">
      <c r="A9" s="63"/>
      <c r="B9" s="64">
        <v>312.52</v>
      </c>
      <c r="C9" s="65" t="s">
        <v>129</v>
      </c>
      <c r="D9" s="66">
        <v>366537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366537</v>
      </c>
      <c r="P9" s="67">
        <f>(O9/P$82)</f>
        <v>11.40758146338427</v>
      </c>
      <c r="Q9" s="68"/>
    </row>
    <row r="10" spans="1:134">
      <c r="A10" s="63"/>
      <c r="B10" s="64">
        <v>314.39999999999998</v>
      </c>
      <c r="C10" s="65" t="s">
        <v>15</v>
      </c>
      <c r="D10" s="66">
        <v>288854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288854</v>
      </c>
      <c r="P10" s="67">
        <f>(O10/P$82)</f>
        <v>8.9898851576359284</v>
      </c>
      <c r="Q10" s="68"/>
    </row>
    <row r="11" spans="1:134">
      <c r="A11" s="63"/>
      <c r="B11" s="64">
        <v>314.89999999999998</v>
      </c>
      <c r="C11" s="65" t="s">
        <v>172</v>
      </c>
      <c r="D11" s="66">
        <v>4415370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4415370</v>
      </c>
      <c r="P11" s="67">
        <f>(O11/P$82)</f>
        <v>137.41775855093212</v>
      </c>
      <c r="Q11" s="68"/>
    </row>
    <row r="12" spans="1:134">
      <c r="A12" s="63"/>
      <c r="B12" s="64">
        <v>316</v>
      </c>
      <c r="C12" s="65" t="s">
        <v>131</v>
      </c>
      <c r="D12" s="66">
        <v>337334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337334</v>
      </c>
      <c r="P12" s="67">
        <f>(O12/P$82)</f>
        <v>10.498708412436589</v>
      </c>
      <c r="Q12" s="68"/>
    </row>
    <row r="13" spans="1:134">
      <c r="A13" s="63"/>
      <c r="B13" s="64">
        <v>319.89999999999998</v>
      </c>
      <c r="C13" s="65" t="s">
        <v>173</v>
      </c>
      <c r="D13" s="66">
        <v>0</v>
      </c>
      <c r="E13" s="66">
        <v>1705355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1705355</v>
      </c>
      <c r="P13" s="67">
        <f>(O13/P$82)</f>
        <v>53.075067691637358</v>
      </c>
      <c r="Q13" s="68"/>
    </row>
    <row r="14" spans="1:134" ht="15.75">
      <c r="A14" s="69" t="s">
        <v>17</v>
      </c>
      <c r="B14" s="70"/>
      <c r="C14" s="71"/>
      <c r="D14" s="72">
        <f>SUM(D15:D30)</f>
        <v>5763903</v>
      </c>
      <c r="E14" s="72">
        <f>SUM(E15:E30)</f>
        <v>5250174</v>
      </c>
      <c r="F14" s="72">
        <f>SUM(F15:F30)</f>
        <v>0</v>
      </c>
      <c r="G14" s="72">
        <f>SUM(G15:G30)</f>
        <v>1283726</v>
      </c>
      <c r="H14" s="72">
        <f>SUM(H15:H30)</f>
        <v>0</v>
      </c>
      <c r="I14" s="72">
        <f>SUM(I15:I30)</f>
        <v>0</v>
      </c>
      <c r="J14" s="72">
        <f>SUM(J15:J30)</f>
        <v>0</v>
      </c>
      <c r="K14" s="72">
        <f>SUM(K15:K30)</f>
        <v>0</v>
      </c>
      <c r="L14" s="72">
        <f>SUM(L15:L30)</f>
        <v>0</v>
      </c>
      <c r="M14" s="72">
        <f>SUM(M15:M30)</f>
        <v>0</v>
      </c>
      <c r="N14" s="72">
        <f>SUM(N15:N30)</f>
        <v>0</v>
      </c>
      <c r="O14" s="73">
        <f>SUM(D14:N14)</f>
        <v>12297803</v>
      </c>
      <c r="P14" s="74">
        <f>(O14/P$82)</f>
        <v>382.73950390588527</v>
      </c>
      <c r="Q14" s="75"/>
    </row>
    <row r="15" spans="1:134">
      <c r="A15" s="63"/>
      <c r="B15" s="64">
        <v>322</v>
      </c>
      <c r="C15" s="65" t="s">
        <v>186</v>
      </c>
      <c r="D15" s="66">
        <v>0</v>
      </c>
      <c r="E15" s="66">
        <v>2548344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2548344</v>
      </c>
      <c r="P15" s="67">
        <f>(O15/P$82)</f>
        <v>79.311070305935075</v>
      </c>
      <c r="Q15" s="68"/>
    </row>
    <row r="16" spans="1:134">
      <c r="A16" s="63"/>
      <c r="B16" s="64">
        <v>323.10000000000002</v>
      </c>
      <c r="C16" s="65" t="s">
        <v>18</v>
      </c>
      <c r="D16" s="66">
        <v>3403211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30" si="1">SUM(D16:N16)</f>
        <v>3403211</v>
      </c>
      <c r="P16" s="67">
        <f>(O16/P$82)</f>
        <v>105.91674706669572</v>
      </c>
      <c r="Q16" s="68"/>
    </row>
    <row r="17" spans="1:17">
      <c r="A17" s="63"/>
      <c r="B17" s="64">
        <v>323.3</v>
      </c>
      <c r="C17" s="65" t="s">
        <v>19</v>
      </c>
      <c r="D17" s="66">
        <v>706693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706693</v>
      </c>
      <c r="P17" s="67">
        <f>(O17/P$82)</f>
        <v>21.994117830132893</v>
      </c>
      <c r="Q17" s="68"/>
    </row>
    <row r="18" spans="1:17">
      <c r="A18" s="63"/>
      <c r="B18" s="64">
        <v>323.39999999999998</v>
      </c>
      <c r="C18" s="65" t="s">
        <v>20</v>
      </c>
      <c r="D18" s="66">
        <v>189743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189743</v>
      </c>
      <c r="P18" s="67">
        <f>(O18/P$82)</f>
        <v>5.9052939528803963</v>
      </c>
      <c r="Q18" s="68"/>
    </row>
    <row r="19" spans="1:17">
      <c r="A19" s="63"/>
      <c r="B19" s="64">
        <v>323.60000000000002</v>
      </c>
      <c r="C19" s="65" t="s">
        <v>21</v>
      </c>
      <c r="D19" s="66">
        <v>666588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666588</v>
      </c>
      <c r="P19" s="67">
        <f>(O19/P$82)</f>
        <v>20.7459462824064</v>
      </c>
      <c r="Q19" s="68"/>
    </row>
    <row r="20" spans="1:17">
      <c r="A20" s="63"/>
      <c r="B20" s="64">
        <v>323.7</v>
      </c>
      <c r="C20" s="65" t="s">
        <v>22</v>
      </c>
      <c r="D20" s="66">
        <v>726891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726891</v>
      </c>
      <c r="P20" s="67">
        <f>(O20/P$82)</f>
        <v>22.622731941116058</v>
      </c>
      <c r="Q20" s="68"/>
    </row>
    <row r="21" spans="1:17">
      <c r="A21" s="63"/>
      <c r="B21" s="64">
        <v>323.89999999999998</v>
      </c>
      <c r="C21" s="65" t="s">
        <v>23</v>
      </c>
      <c r="D21" s="66">
        <v>74153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74153</v>
      </c>
      <c r="P21" s="67">
        <f>(O21/P$82)</f>
        <v>2.3078335563785752</v>
      </c>
      <c r="Q21" s="68"/>
    </row>
    <row r="22" spans="1:17">
      <c r="A22" s="63"/>
      <c r="B22" s="64">
        <v>324.11</v>
      </c>
      <c r="C22" s="65" t="s">
        <v>24</v>
      </c>
      <c r="D22" s="66">
        <v>0</v>
      </c>
      <c r="E22" s="66">
        <v>0</v>
      </c>
      <c r="F22" s="66">
        <v>0</v>
      </c>
      <c r="G22" s="66">
        <v>138510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138510</v>
      </c>
      <c r="P22" s="67">
        <f>(O22/P$82)</f>
        <v>4.3107902026080733</v>
      </c>
      <c r="Q22" s="68"/>
    </row>
    <row r="23" spans="1:17">
      <c r="A23" s="63"/>
      <c r="B23" s="64">
        <v>324.12</v>
      </c>
      <c r="C23" s="65" t="s">
        <v>91</v>
      </c>
      <c r="D23" s="66">
        <v>0</v>
      </c>
      <c r="E23" s="66">
        <v>0</v>
      </c>
      <c r="F23" s="66">
        <v>0</v>
      </c>
      <c r="G23" s="66">
        <v>216743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216743</v>
      </c>
      <c r="P23" s="67">
        <f>(O23/P$82)</f>
        <v>6.7456039338956151</v>
      </c>
      <c r="Q23" s="68"/>
    </row>
    <row r="24" spans="1:17">
      <c r="A24" s="63"/>
      <c r="B24" s="64">
        <v>324.31</v>
      </c>
      <c r="C24" s="65" t="s">
        <v>25</v>
      </c>
      <c r="D24" s="66">
        <v>0</v>
      </c>
      <c r="E24" s="66">
        <v>0</v>
      </c>
      <c r="F24" s="66">
        <v>0</v>
      </c>
      <c r="G24" s="66">
        <v>272278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272278</v>
      </c>
      <c r="P24" s="67">
        <f>(O24/P$82)</f>
        <v>8.4739970744763617</v>
      </c>
      <c r="Q24" s="68"/>
    </row>
    <row r="25" spans="1:17">
      <c r="A25" s="63"/>
      <c r="B25" s="64">
        <v>324.32</v>
      </c>
      <c r="C25" s="65" t="s">
        <v>92</v>
      </c>
      <c r="D25" s="66">
        <v>0</v>
      </c>
      <c r="E25" s="66">
        <v>0</v>
      </c>
      <c r="F25" s="66">
        <v>0</v>
      </c>
      <c r="G25" s="66">
        <v>269581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269581</v>
      </c>
      <c r="P25" s="67">
        <f>(O25/P$82)</f>
        <v>8.3900594441505092</v>
      </c>
      <c r="Q25" s="68"/>
    </row>
    <row r="26" spans="1:17">
      <c r="A26" s="63"/>
      <c r="B26" s="64">
        <v>324.61</v>
      </c>
      <c r="C26" s="65" t="s">
        <v>26</v>
      </c>
      <c r="D26" s="66">
        <v>0</v>
      </c>
      <c r="E26" s="66">
        <v>0</v>
      </c>
      <c r="F26" s="66">
        <v>0</v>
      </c>
      <c r="G26" s="66">
        <v>220564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220564</v>
      </c>
      <c r="P26" s="67">
        <f>(O26/P$82)</f>
        <v>6.8645233575052131</v>
      </c>
      <c r="Q26" s="68"/>
    </row>
    <row r="27" spans="1:17">
      <c r="A27" s="63"/>
      <c r="B27" s="64">
        <v>324.62</v>
      </c>
      <c r="C27" s="65" t="s">
        <v>202</v>
      </c>
      <c r="D27" s="66">
        <v>0</v>
      </c>
      <c r="E27" s="66">
        <v>0</v>
      </c>
      <c r="F27" s="66">
        <v>0</v>
      </c>
      <c r="G27" s="66">
        <v>166050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166050</v>
      </c>
      <c r="P27" s="67">
        <f>(O27/P$82)</f>
        <v>5.1679063832435963</v>
      </c>
      <c r="Q27" s="68"/>
    </row>
    <row r="28" spans="1:17">
      <c r="A28" s="63"/>
      <c r="B28" s="64">
        <v>325.10000000000002</v>
      </c>
      <c r="C28" s="65" t="s">
        <v>174</v>
      </c>
      <c r="D28" s="66">
        <v>-33711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1"/>
        <v>-33711</v>
      </c>
      <c r="P28" s="67">
        <f>(O28/P$82)</f>
        <v>-1.049173695185335</v>
      </c>
      <c r="Q28" s="68"/>
    </row>
    <row r="29" spans="1:17">
      <c r="A29" s="63"/>
      <c r="B29" s="64">
        <v>329.2</v>
      </c>
      <c r="C29" s="65" t="s">
        <v>188</v>
      </c>
      <c r="D29" s="66">
        <v>0</v>
      </c>
      <c r="E29" s="66">
        <v>2701830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1"/>
        <v>2701830</v>
      </c>
      <c r="P29" s="67">
        <f>(O29/P$82)</f>
        <v>84.087952444679587</v>
      </c>
      <c r="Q29" s="68"/>
    </row>
    <row r="30" spans="1:17">
      <c r="A30" s="63"/>
      <c r="B30" s="64">
        <v>329.5</v>
      </c>
      <c r="C30" s="65" t="s">
        <v>196</v>
      </c>
      <c r="D30" s="66">
        <v>30335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1"/>
        <v>30335</v>
      </c>
      <c r="P30" s="67">
        <f>(O30/P$82)</f>
        <v>0.94410382496654321</v>
      </c>
      <c r="Q30" s="68"/>
    </row>
    <row r="31" spans="1:17" ht="15.75">
      <c r="A31" s="69" t="s">
        <v>189</v>
      </c>
      <c r="B31" s="70"/>
      <c r="C31" s="71"/>
      <c r="D31" s="72">
        <f>SUM(D32:D46)</f>
        <v>5669405</v>
      </c>
      <c r="E31" s="72">
        <f>SUM(E32:E46)</f>
        <v>1911482</v>
      </c>
      <c r="F31" s="72">
        <f>SUM(F32:F46)</f>
        <v>0</v>
      </c>
      <c r="G31" s="72">
        <f>SUM(G32:G46)</f>
        <v>914740</v>
      </c>
      <c r="H31" s="72">
        <f>SUM(H32:H46)</f>
        <v>0</v>
      </c>
      <c r="I31" s="72">
        <f>SUM(I32:I46)</f>
        <v>0</v>
      </c>
      <c r="J31" s="72">
        <f>SUM(J32:J46)</f>
        <v>0</v>
      </c>
      <c r="K31" s="72">
        <f>SUM(K32:K46)</f>
        <v>0</v>
      </c>
      <c r="L31" s="72">
        <f>SUM(L32:L46)</f>
        <v>0</v>
      </c>
      <c r="M31" s="72">
        <f>SUM(M32:M46)</f>
        <v>0</v>
      </c>
      <c r="N31" s="72">
        <f>SUM(N32:N46)</f>
        <v>0</v>
      </c>
      <c r="O31" s="73">
        <f>SUM(D31:N31)</f>
        <v>8495627</v>
      </c>
      <c r="P31" s="74">
        <f>(O31/P$82)</f>
        <v>264.40593196601412</v>
      </c>
      <c r="Q31" s="75"/>
    </row>
    <row r="32" spans="1:17">
      <c r="A32" s="63"/>
      <c r="B32" s="64">
        <v>331.2</v>
      </c>
      <c r="C32" s="65" t="s">
        <v>28</v>
      </c>
      <c r="D32" s="66">
        <v>109008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>SUM(D32:N32)</f>
        <v>109008</v>
      </c>
      <c r="P32" s="67">
        <f>(O32/P$82)</f>
        <v>3.3926114966854439</v>
      </c>
      <c r="Q32" s="68"/>
    </row>
    <row r="33" spans="1:17">
      <c r="A33" s="63"/>
      <c r="B33" s="64">
        <v>331.39</v>
      </c>
      <c r="C33" s="65" t="s">
        <v>33</v>
      </c>
      <c r="D33" s="66">
        <v>1772599</v>
      </c>
      <c r="E33" s="66">
        <v>1180924</v>
      </c>
      <c r="F33" s="66">
        <v>0</v>
      </c>
      <c r="G33" s="66">
        <v>742178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43" si="2">SUM(D33:N33)</f>
        <v>3695701</v>
      </c>
      <c r="P33" s="67">
        <f>(O33/P$82)</f>
        <v>115.01979396844169</v>
      </c>
      <c r="Q33" s="68"/>
    </row>
    <row r="34" spans="1:17">
      <c r="A34" s="63"/>
      <c r="B34" s="64">
        <v>331.41</v>
      </c>
      <c r="C34" s="65" t="s">
        <v>34</v>
      </c>
      <c r="D34" s="66">
        <v>0</v>
      </c>
      <c r="E34" s="66">
        <v>190539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190539</v>
      </c>
      <c r="P34" s="67">
        <f>(O34/P$82)</f>
        <v>5.9300675360244002</v>
      </c>
      <c r="Q34" s="68"/>
    </row>
    <row r="35" spans="1:17">
      <c r="A35" s="63"/>
      <c r="B35" s="64">
        <v>331.5</v>
      </c>
      <c r="C35" s="65" t="s">
        <v>30</v>
      </c>
      <c r="D35" s="66">
        <v>70288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70288</v>
      </c>
      <c r="P35" s="67">
        <f>(O35/P$82)</f>
        <v>2.1875447387258409</v>
      </c>
      <c r="Q35" s="68"/>
    </row>
    <row r="36" spans="1:17">
      <c r="A36" s="63"/>
      <c r="B36" s="64">
        <v>331.51</v>
      </c>
      <c r="C36" s="65" t="s">
        <v>197</v>
      </c>
      <c r="D36" s="66">
        <v>0</v>
      </c>
      <c r="E36" s="66">
        <v>252191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252191</v>
      </c>
      <c r="P36" s="67">
        <f>(O36/P$82)</f>
        <v>7.848837571192929</v>
      </c>
      <c r="Q36" s="68"/>
    </row>
    <row r="37" spans="1:17">
      <c r="A37" s="63"/>
      <c r="B37" s="64">
        <v>334.39</v>
      </c>
      <c r="C37" s="65" t="s">
        <v>96</v>
      </c>
      <c r="D37" s="66">
        <v>7000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7000</v>
      </c>
      <c r="P37" s="67">
        <f>(O37/P$82)</f>
        <v>0.21785814322616787</v>
      </c>
      <c r="Q37" s="68"/>
    </row>
    <row r="38" spans="1:17">
      <c r="A38" s="63"/>
      <c r="B38" s="64">
        <v>334.41</v>
      </c>
      <c r="C38" s="65" t="s">
        <v>97</v>
      </c>
      <c r="D38" s="66">
        <v>0</v>
      </c>
      <c r="E38" s="66">
        <v>287828</v>
      </c>
      <c r="F38" s="66">
        <v>0</v>
      </c>
      <c r="G38" s="66">
        <v>172562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460390</v>
      </c>
      <c r="P38" s="67">
        <f>(O38/P$82)</f>
        <v>14.328530079985061</v>
      </c>
      <c r="Q38" s="68"/>
    </row>
    <row r="39" spans="1:17">
      <c r="A39" s="63"/>
      <c r="B39" s="64">
        <v>335.125</v>
      </c>
      <c r="C39" s="65" t="s">
        <v>190</v>
      </c>
      <c r="D39" s="66">
        <v>248711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248711</v>
      </c>
      <c r="P39" s="67">
        <f>(O39/P$82)</f>
        <v>7.7405309514176341</v>
      </c>
      <c r="Q39" s="68"/>
    </row>
    <row r="40" spans="1:17">
      <c r="A40" s="63"/>
      <c r="B40" s="64">
        <v>335.14</v>
      </c>
      <c r="C40" s="65" t="s">
        <v>133</v>
      </c>
      <c r="D40" s="66">
        <v>13229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13229</v>
      </c>
      <c r="P40" s="67">
        <f>(O40/P$82)</f>
        <v>0.41172076810556785</v>
      </c>
      <c r="Q40" s="68"/>
    </row>
    <row r="41" spans="1:17">
      <c r="A41" s="63"/>
      <c r="B41" s="64">
        <v>335.15</v>
      </c>
      <c r="C41" s="65" t="s">
        <v>134</v>
      </c>
      <c r="D41" s="66">
        <v>45014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45014</v>
      </c>
      <c r="P41" s="67">
        <f>(O41/P$82)</f>
        <v>1.4009523513118172</v>
      </c>
      <c r="Q41" s="68"/>
    </row>
    <row r="42" spans="1:17">
      <c r="A42" s="63"/>
      <c r="B42" s="64">
        <v>335.18</v>
      </c>
      <c r="C42" s="65" t="s">
        <v>191</v>
      </c>
      <c r="D42" s="66">
        <v>2162931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2162931</v>
      </c>
      <c r="P42" s="67">
        <f>(O42/P$82)</f>
        <v>67.316018798045505</v>
      </c>
      <c r="Q42" s="68"/>
    </row>
    <row r="43" spans="1:17">
      <c r="A43" s="63"/>
      <c r="B43" s="64">
        <v>335.21</v>
      </c>
      <c r="C43" s="65" t="s">
        <v>40</v>
      </c>
      <c r="D43" s="66">
        <v>22626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2"/>
        <v>22626</v>
      </c>
      <c r="P43" s="67">
        <f>(O43/P$82)</f>
        <v>0.70417976409075345</v>
      </c>
      <c r="Q43" s="68"/>
    </row>
    <row r="44" spans="1:17">
      <c r="A44" s="63"/>
      <c r="B44" s="64">
        <v>335.48</v>
      </c>
      <c r="C44" s="65" t="s">
        <v>41</v>
      </c>
      <c r="D44" s="66">
        <v>211367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" si="3">SUM(D44:N44)</f>
        <v>211367</v>
      </c>
      <c r="P44" s="67">
        <f>(O44/P$82)</f>
        <v>6.5782888798979178</v>
      </c>
      <c r="Q44" s="68"/>
    </row>
    <row r="45" spans="1:17">
      <c r="A45" s="63"/>
      <c r="B45" s="64">
        <v>338</v>
      </c>
      <c r="C45" s="65" t="s">
        <v>43</v>
      </c>
      <c r="D45" s="66">
        <v>981662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>SUM(D45:N45)</f>
        <v>981662</v>
      </c>
      <c r="P45" s="67">
        <f>(O45/P$82)</f>
        <v>30.551865799383773</v>
      </c>
      <c r="Q45" s="68"/>
    </row>
    <row r="46" spans="1:17">
      <c r="A46" s="63"/>
      <c r="B46" s="64">
        <v>339</v>
      </c>
      <c r="C46" s="65" t="s">
        <v>136</v>
      </c>
      <c r="D46" s="66">
        <v>24970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>SUM(D46:N46)</f>
        <v>24970</v>
      </c>
      <c r="P46" s="67">
        <f>(O46/P$82)</f>
        <v>0.77713111947963032</v>
      </c>
      <c r="Q46" s="68"/>
    </row>
    <row r="47" spans="1:17" ht="15.75">
      <c r="A47" s="69" t="s">
        <v>48</v>
      </c>
      <c r="B47" s="70"/>
      <c r="C47" s="71"/>
      <c r="D47" s="72">
        <f>SUM(D48:D60)</f>
        <v>6872416</v>
      </c>
      <c r="E47" s="72">
        <f>SUM(E48:E60)</f>
        <v>3782285</v>
      </c>
      <c r="F47" s="72">
        <f>SUM(F48:F60)</f>
        <v>0</v>
      </c>
      <c r="G47" s="72">
        <f>SUM(G48:G60)</f>
        <v>0</v>
      </c>
      <c r="H47" s="72">
        <f>SUM(H48:H60)</f>
        <v>0</v>
      </c>
      <c r="I47" s="72">
        <f>SUM(I48:I60)</f>
        <v>8806929</v>
      </c>
      <c r="J47" s="72">
        <f>SUM(J48:J60)</f>
        <v>1441180</v>
      </c>
      <c r="K47" s="72">
        <f>SUM(K48:K60)</f>
        <v>0</v>
      </c>
      <c r="L47" s="72">
        <f>SUM(L48:L60)</f>
        <v>0</v>
      </c>
      <c r="M47" s="72">
        <f>SUM(M48:M60)</f>
        <v>0</v>
      </c>
      <c r="N47" s="72">
        <f>SUM(N48:N60)</f>
        <v>75291043</v>
      </c>
      <c r="O47" s="72">
        <f>SUM(D47:N47)</f>
        <v>96193853</v>
      </c>
      <c r="P47" s="74">
        <f>(O47/P$82)</f>
        <v>2993.8020291929911</v>
      </c>
      <c r="Q47" s="75"/>
    </row>
    <row r="48" spans="1:17">
      <c r="A48" s="63"/>
      <c r="B48" s="64">
        <v>341.2</v>
      </c>
      <c r="C48" s="65" t="s">
        <v>137</v>
      </c>
      <c r="D48" s="66">
        <v>3148449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1434244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:O59" si="4">SUM(D48:N48)</f>
        <v>4582693</v>
      </c>
      <c r="P48" s="67">
        <f>(O48/P$82)</f>
        <v>142.62528399365098</v>
      </c>
      <c r="Q48" s="68"/>
    </row>
    <row r="49" spans="1:17">
      <c r="A49" s="63"/>
      <c r="B49" s="64">
        <v>341.3</v>
      </c>
      <c r="C49" s="65" t="s">
        <v>175</v>
      </c>
      <c r="D49" s="66">
        <v>323929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323929</v>
      </c>
      <c r="P49" s="67">
        <f>(O49/P$82)</f>
        <v>10.081510068158476</v>
      </c>
      <c r="Q49" s="68"/>
    </row>
    <row r="50" spans="1:17">
      <c r="A50" s="63"/>
      <c r="B50" s="64">
        <v>342.1</v>
      </c>
      <c r="C50" s="65" t="s">
        <v>52</v>
      </c>
      <c r="D50" s="66">
        <v>29316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29316</v>
      </c>
      <c r="P50" s="67">
        <f>(O50/P$82)</f>
        <v>0.91238990383119101</v>
      </c>
      <c r="Q50" s="68"/>
    </row>
    <row r="51" spans="1:17">
      <c r="A51" s="63"/>
      <c r="B51" s="64">
        <v>342.2</v>
      </c>
      <c r="C51" s="65" t="s">
        <v>103</v>
      </c>
      <c r="D51" s="66">
        <v>810485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810485</v>
      </c>
      <c r="P51" s="67">
        <f>(O51/P$82)</f>
        <v>25.224393887522954</v>
      </c>
      <c r="Q51" s="68"/>
    </row>
    <row r="52" spans="1:17">
      <c r="A52" s="63"/>
      <c r="B52" s="64">
        <v>343.1</v>
      </c>
      <c r="C52" s="65" t="s">
        <v>53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50782209</v>
      </c>
      <c r="O52" s="66">
        <f t="shared" si="4"/>
        <v>50782209</v>
      </c>
      <c r="P52" s="67">
        <f>(O52/P$82)</f>
        <v>1580.4739659518846</v>
      </c>
      <c r="Q52" s="68"/>
    </row>
    <row r="53" spans="1:17">
      <c r="A53" s="63"/>
      <c r="B53" s="64">
        <v>343.3</v>
      </c>
      <c r="C53" s="65" t="s">
        <v>54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11603253</v>
      </c>
      <c r="O53" s="66">
        <f t="shared" si="4"/>
        <v>11603253</v>
      </c>
      <c r="P53" s="67">
        <f>(O53/P$82)</f>
        <v>361.12330770906601</v>
      </c>
      <c r="Q53" s="68"/>
    </row>
    <row r="54" spans="1:17">
      <c r="A54" s="63"/>
      <c r="B54" s="64">
        <v>343.4</v>
      </c>
      <c r="C54" s="65" t="s">
        <v>55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8806585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8806585</v>
      </c>
      <c r="P54" s="67">
        <f>(O54/P$82)</f>
        <v>274.08375089477454</v>
      </c>
      <c r="Q54" s="68"/>
    </row>
    <row r="55" spans="1:17">
      <c r="A55" s="63"/>
      <c r="B55" s="64">
        <v>343.5</v>
      </c>
      <c r="C55" s="65" t="s">
        <v>56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19</v>
      </c>
      <c r="J55" s="66">
        <v>0</v>
      </c>
      <c r="K55" s="66">
        <v>0</v>
      </c>
      <c r="L55" s="66">
        <v>0</v>
      </c>
      <c r="M55" s="66">
        <v>0</v>
      </c>
      <c r="N55" s="66">
        <v>12457785</v>
      </c>
      <c r="O55" s="66">
        <f t="shared" si="4"/>
        <v>12457804</v>
      </c>
      <c r="P55" s="67">
        <f>(O55/P$82)</f>
        <v>387.71914973078958</v>
      </c>
      <c r="Q55" s="68"/>
    </row>
    <row r="56" spans="1:17">
      <c r="A56" s="63"/>
      <c r="B56" s="64">
        <v>344.1</v>
      </c>
      <c r="C56" s="65" t="s">
        <v>140</v>
      </c>
      <c r="D56" s="66">
        <v>0</v>
      </c>
      <c r="E56" s="66">
        <v>2388728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2388728</v>
      </c>
      <c r="P56" s="67">
        <f>(O56/P$82)</f>
        <v>74.343406678908224</v>
      </c>
      <c r="Q56" s="68"/>
    </row>
    <row r="57" spans="1:17">
      <c r="A57" s="63"/>
      <c r="B57" s="64">
        <v>344.5</v>
      </c>
      <c r="C57" s="65" t="s">
        <v>177</v>
      </c>
      <c r="D57" s="66">
        <v>0</v>
      </c>
      <c r="E57" s="66">
        <v>1383965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1383965</v>
      </c>
      <c r="P57" s="67">
        <f>(O57/P$82)</f>
        <v>43.072577884286204</v>
      </c>
      <c r="Q57" s="68"/>
    </row>
    <row r="58" spans="1:17">
      <c r="A58" s="63"/>
      <c r="B58" s="64">
        <v>347.2</v>
      </c>
      <c r="C58" s="65" t="s">
        <v>59</v>
      </c>
      <c r="D58" s="66">
        <v>2242569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2242569</v>
      </c>
      <c r="P58" s="67">
        <f>(O58/P$82)</f>
        <v>69.794559770937724</v>
      </c>
      <c r="Q58" s="68"/>
    </row>
    <row r="59" spans="1:17">
      <c r="A59" s="63"/>
      <c r="B59" s="64">
        <v>347.5</v>
      </c>
      <c r="C59" s="65" t="s">
        <v>105</v>
      </c>
      <c r="D59" s="66">
        <v>234515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234515</v>
      </c>
      <c r="P59" s="67">
        <f>(O59/P$82)</f>
        <v>7.2987146369549656</v>
      </c>
      <c r="Q59" s="68"/>
    </row>
    <row r="60" spans="1:17">
      <c r="A60" s="63"/>
      <c r="B60" s="64">
        <v>349</v>
      </c>
      <c r="C60" s="65" t="s">
        <v>193</v>
      </c>
      <c r="D60" s="66">
        <v>83153</v>
      </c>
      <c r="E60" s="66">
        <v>9592</v>
      </c>
      <c r="F60" s="66">
        <v>0</v>
      </c>
      <c r="G60" s="66">
        <v>0</v>
      </c>
      <c r="H60" s="66">
        <v>0</v>
      </c>
      <c r="I60" s="66">
        <v>325</v>
      </c>
      <c r="J60" s="66">
        <v>6936</v>
      </c>
      <c r="K60" s="66">
        <v>0</v>
      </c>
      <c r="L60" s="66">
        <v>0</v>
      </c>
      <c r="M60" s="66">
        <v>0</v>
      </c>
      <c r="N60" s="66">
        <v>447796</v>
      </c>
      <c r="O60" s="66">
        <f>SUM(D60:N60)</f>
        <v>547802</v>
      </c>
      <c r="P60" s="67">
        <f>(O60/P$82)</f>
        <v>17.049018082225889</v>
      </c>
      <c r="Q60" s="68"/>
    </row>
    <row r="61" spans="1:17" ht="15.75">
      <c r="A61" s="69" t="s">
        <v>49</v>
      </c>
      <c r="B61" s="70"/>
      <c r="C61" s="71"/>
      <c r="D61" s="72">
        <f>SUM(D62:D65)</f>
        <v>576920</v>
      </c>
      <c r="E61" s="72">
        <f>SUM(E62:E65)</f>
        <v>14359</v>
      </c>
      <c r="F61" s="72">
        <f>SUM(F62:F65)</f>
        <v>0</v>
      </c>
      <c r="G61" s="72">
        <f>SUM(G62:G65)</f>
        <v>0</v>
      </c>
      <c r="H61" s="72">
        <f>SUM(H62:H65)</f>
        <v>0</v>
      </c>
      <c r="I61" s="72">
        <f>SUM(I62:I65)</f>
        <v>0</v>
      </c>
      <c r="J61" s="72">
        <f>SUM(J62:J65)</f>
        <v>0</v>
      </c>
      <c r="K61" s="72">
        <f>SUM(K62:K65)</f>
        <v>0</v>
      </c>
      <c r="L61" s="72">
        <f>SUM(L62:L65)</f>
        <v>0</v>
      </c>
      <c r="M61" s="72">
        <f>SUM(M62:M65)</f>
        <v>0</v>
      </c>
      <c r="N61" s="72">
        <f>SUM(N62:N65)</f>
        <v>0</v>
      </c>
      <c r="O61" s="72">
        <f>SUM(D61:N61)</f>
        <v>591279</v>
      </c>
      <c r="P61" s="74">
        <f>(O61/P$82)</f>
        <v>18.402135009803615</v>
      </c>
      <c r="Q61" s="75"/>
    </row>
    <row r="62" spans="1:17">
      <c r="A62" s="76"/>
      <c r="B62" s="77">
        <v>351.1</v>
      </c>
      <c r="C62" s="78" t="s">
        <v>64</v>
      </c>
      <c r="D62" s="66">
        <v>70225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>SUM(D62:N62)</f>
        <v>70225</v>
      </c>
      <c r="P62" s="67">
        <f>(O62/P$82)</f>
        <v>2.1855840154368056</v>
      </c>
      <c r="Q62" s="68"/>
    </row>
    <row r="63" spans="1:17">
      <c r="A63" s="76"/>
      <c r="B63" s="77">
        <v>351.3</v>
      </c>
      <c r="C63" s="78" t="s">
        <v>178</v>
      </c>
      <c r="D63" s="66">
        <v>15761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ref="O63:O65" si="5">SUM(D63:N63)</f>
        <v>15761</v>
      </c>
      <c r="P63" s="67">
        <f>(O63/P$82)</f>
        <v>0.49052317076966168</v>
      </c>
      <c r="Q63" s="68"/>
    </row>
    <row r="64" spans="1:17">
      <c r="A64" s="76"/>
      <c r="B64" s="77">
        <v>354</v>
      </c>
      <c r="C64" s="78" t="s">
        <v>65</v>
      </c>
      <c r="D64" s="66">
        <v>490934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5"/>
        <v>490934</v>
      </c>
      <c r="P64" s="67">
        <f>(O64/P$82)</f>
        <v>15.279138526656499</v>
      </c>
      <c r="Q64" s="68"/>
    </row>
    <row r="65" spans="1:120">
      <c r="A65" s="76"/>
      <c r="B65" s="77">
        <v>359</v>
      </c>
      <c r="C65" s="78" t="s">
        <v>115</v>
      </c>
      <c r="D65" s="66">
        <v>0</v>
      </c>
      <c r="E65" s="66">
        <v>14359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5"/>
        <v>14359</v>
      </c>
      <c r="P65" s="67">
        <f>(O65/P$82)</f>
        <v>0.44688929694064922</v>
      </c>
      <c r="Q65" s="68"/>
    </row>
    <row r="66" spans="1:120" ht="15.75">
      <c r="A66" s="69" t="s">
        <v>4</v>
      </c>
      <c r="B66" s="70"/>
      <c r="C66" s="71"/>
      <c r="D66" s="72">
        <f>SUM(D67:D73)</f>
        <v>660625</v>
      </c>
      <c r="E66" s="72">
        <f>SUM(E67:E73)</f>
        <v>2190979</v>
      </c>
      <c r="F66" s="72">
        <f>SUM(F67:F73)</f>
        <v>58921</v>
      </c>
      <c r="G66" s="72">
        <f>SUM(G67:G73)</f>
        <v>713142</v>
      </c>
      <c r="H66" s="72">
        <f>SUM(H67:H73)</f>
        <v>0</v>
      </c>
      <c r="I66" s="72">
        <f>SUM(I67:I73)</f>
        <v>381116</v>
      </c>
      <c r="J66" s="72">
        <f>SUM(J67:J73)</f>
        <v>0</v>
      </c>
      <c r="K66" s="72">
        <f>SUM(K67:K73)</f>
        <v>7086740</v>
      </c>
      <c r="L66" s="72">
        <f>SUM(L67:L73)</f>
        <v>0</v>
      </c>
      <c r="M66" s="72">
        <f>SUM(M67:M73)</f>
        <v>0</v>
      </c>
      <c r="N66" s="72">
        <f>SUM(N67:N73)</f>
        <v>2939446</v>
      </c>
      <c r="O66" s="72">
        <f>SUM(D66:N66)</f>
        <v>14030969</v>
      </c>
      <c r="P66" s="74">
        <f>(O66/P$82)</f>
        <v>436.68012200056023</v>
      </c>
      <c r="Q66" s="75"/>
    </row>
    <row r="67" spans="1:120">
      <c r="A67" s="63"/>
      <c r="B67" s="64">
        <v>361.1</v>
      </c>
      <c r="C67" s="65" t="s">
        <v>66</v>
      </c>
      <c r="D67" s="66">
        <v>549881</v>
      </c>
      <c r="E67" s="66">
        <v>857781</v>
      </c>
      <c r="F67" s="66">
        <v>58921</v>
      </c>
      <c r="G67" s="66">
        <v>713142</v>
      </c>
      <c r="H67" s="66">
        <v>0</v>
      </c>
      <c r="I67" s="66">
        <v>0</v>
      </c>
      <c r="J67" s="66">
        <v>0</v>
      </c>
      <c r="K67" s="66">
        <v>876974</v>
      </c>
      <c r="L67" s="66">
        <v>0</v>
      </c>
      <c r="M67" s="66">
        <v>0</v>
      </c>
      <c r="N67" s="66">
        <v>1726066</v>
      </c>
      <c r="O67" s="66">
        <f>SUM(D67:N67)</f>
        <v>4782765</v>
      </c>
      <c r="P67" s="67">
        <f>(O67/P$82)</f>
        <v>148.85204319815753</v>
      </c>
      <c r="Q67" s="68"/>
    </row>
    <row r="68" spans="1:120">
      <c r="A68" s="63"/>
      <c r="B68" s="64">
        <v>361.2</v>
      </c>
      <c r="C68" s="65" t="s">
        <v>165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3116702</v>
      </c>
      <c r="L68" s="66">
        <v>0</v>
      </c>
      <c r="M68" s="66">
        <v>0</v>
      </c>
      <c r="N68" s="66">
        <v>0</v>
      </c>
      <c r="O68" s="66">
        <f t="shared" ref="O68:O79" si="6">SUM(D68:N68)</f>
        <v>3116702</v>
      </c>
      <c r="P68" s="67">
        <f>(O68/P$82)</f>
        <v>96.999844387040554</v>
      </c>
      <c r="Q68" s="68"/>
    </row>
    <row r="69" spans="1:120">
      <c r="A69" s="63"/>
      <c r="B69" s="64">
        <v>361.4</v>
      </c>
      <c r="C69" s="65" t="s">
        <v>203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-189665</v>
      </c>
      <c r="O69" s="66">
        <f t="shared" si="6"/>
        <v>-189665</v>
      </c>
      <c r="P69" s="67">
        <f>(O69/P$82)</f>
        <v>-5.9028663907130188</v>
      </c>
      <c r="Q69" s="68"/>
    </row>
    <row r="70" spans="1:120">
      <c r="A70" s="63"/>
      <c r="B70" s="64">
        <v>362</v>
      </c>
      <c r="C70" s="65" t="s">
        <v>68</v>
      </c>
      <c r="D70" s="66">
        <v>38880</v>
      </c>
      <c r="E70" s="66">
        <v>1319513</v>
      </c>
      <c r="F70" s="66">
        <v>0</v>
      </c>
      <c r="G70" s="66">
        <v>0</v>
      </c>
      <c r="H70" s="66">
        <v>0</v>
      </c>
      <c r="I70" s="66">
        <v>339776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6"/>
        <v>1698169</v>
      </c>
      <c r="P70" s="67">
        <f>(O70/P$82)</f>
        <v>52.851420746319754</v>
      </c>
      <c r="Q70" s="68"/>
    </row>
    <row r="71" spans="1:120">
      <c r="A71" s="63"/>
      <c r="B71" s="64">
        <v>364</v>
      </c>
      <c r="C71" s="65" t="s">
        <v>141</v>
      </c>
      <c r="D71" s="66">
        <v>3937</v>
      </c>
      <c r="E71" s="66">
        <v>7776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6"/>
        <v>11713</v>
      </c>
      <c r="P71" s="67">
        <f>(O71/P$82)</f>
        <v>0.36453891880115774</v>
      </c>
      <c r="Q71" s="68"/>
    </row>
    <row r="72" spans="1:120">
      <c r="A72" s="63"/>
      <c r="B72" s="64">
        <v>368</v>
      </c>
      <c r="C72" s="65" t="s">
        <v>70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3093064</v>
      </c>
      <c r="L72" s="66">
        <v>0</v>
      </c>
      <c r="M72" s="66">
        <v>0</v>
      </c>
      <c r="N72" s="66">
        <v>0</v>
      </c>
      <c r="O72" s="66">
        <f t="shared" si="6"/>
        <v>3093064</v>
      </c>
      <c r="P72" s="67">
        <f>(O72/P$82)</f>
        <v>96.264168559957668</v>
      </c>
      <c r="Q72" s="68"/>
    </row>
    <row r="73" spans="1:120">
      <c r="A73" s="63"/>
      <c r="B73" s="64">
        <v>369.9</v>
      </c>
      <c r="C73" s="65" t="s">
        <v>71</v>
      </c>
      <c r="D73" s="66">
        <v>67927</v>
      </c>
      <c r="E73" s="66">
        <v>5909</v>
      </c>
      <c r="F73" s="66">
        <v>0</v>
      </c>
      <c r="G73" s="66">
        <v>0</v>
      </c>
      <c r="H73" s="66">
        <v>0</v>
      </c>
      <c r="I73" s="66">
        <v>41340</v>
      </c>
      <c r="J73" s="66">
        <v>0</v>
      </c>
      <c r="K73" s="66">
        <v>0</v>
      </c>
      <c r="L73" s="66">
        <v>0</v>
      </c>
      <c r="M73" s="66">
        <v>0</v>
      </c>
      <c r="N73" s="66">
        <v>1403045</v>
      </c>
      <c r="O73" s="66">
        <f t="shared" si="6"/>
        <v>1518221</v>
      </c>
      <c r="P73" s="67">
        <f>(O73/P$82)</f>
        <v>47.250972580996546</v>
      </c>
      <c r="Q73" s="68"/>
    </row>
    <row r="74" spans="1:120" ht="15.75">
      <c r="A74" s="69" t="s">
        <v>50</v>
      </c>
      <c r="B74" s="70"/>
      <c r="C74" s="71"/>
      <c r="D74" s="72">
        <f>SUM(D75:D79)</f>
        <v>190452</v>
      </c>
      <c r="E74" s="72">
        <f>SUM(E75:E79)</f>
        <v>503510</v>
      </c>
      <c r="F74" s="72">
        <f>SUM(F75:F79)</f>
        <v>6416077</v>
      </c>
      <c r="G74" s="72">
        <f>SUM(G75:G79)</f>
        <v>12820561</v>
      </c>
      <c r="H74" s="72">
        <f>SUM(H75:H79)</f>
        <v>0</v>
      </c>
      <c r="I74" s="72">
        <f>SUM(I75:I79)</f>
        <v>41773</v>
      </c>
      <c r="J74" s="72">
        <f>SUM(J75:J79)</f>
        <v>760958</v>
      </c>
      <c r="K74" s="72">
        <f>SUM(K75:K79)</f>
        <v>0</v>
      </c>
      <c r="L74" s="72">
        <f>SUM(L75:L79)</f>
        <v>0</v>
      </c>
      <c r="M74" s="72">
        <f>SUM(M75:M79)</f>
        <v>0</v>
      </c>
      <c r="N74" s="72">
        <f>SUM(N75:N79)</f>
        <v>6491387</v>
      </c>
      <c r="O74" s="72">
        <f t="shared" si="6"/>
        <v>27224718</v>
      </c>
      <c r="P74" s="74">
        <f>(O74/P$82)</f>
        <v>847.30378761943291</v>
      </c>
      <c r="Q74" s="68"/>
    </row>
    <row r="75" spans="1:120">
      <c r="A75" s="63"/>
      <c r="B75" s="64">
        <v>381</v>
      </c>
      <c r="C75" s="65" t="s">
        <v>72</v>
      </c>
      <c r="D75" s="66">
        <v>0</v>
      </c>
      <c r="E75" s="66">
        <v>500000</v>
      </c>
      <c r="F75" s="66">
        <v>1916077</v>
      </c>
      <c r="G75" s="66">
        <v>12820561</v>
      </c>
      <c r="H75" s="66">
        <v>0</v>
      </c>
      <c r="I75" s="66">
        <v>0</v>
      </c>
      <c r="J75" s="66">
        <v>750000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6"/>
        <v>15986638</v>
      </c>
      <c r="P75" s="67">
        <f>(O75/P$82)</f>
        <v>497.54561015841398</v>
      </c>
      <c r="Q75" s="68"/>
    </row>
    <row r="76" spans="1:120">
      <c r="A76" s="63"/>
      <c r="B76" s="64">
        <v>382</v>
      </c>
      <c r="C76" s="65" t="s">
        <v>198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6491387</v>
      </c>
      <c r="O76" s="66">
        <f t="shared" si="6"/>
        <v>6491387</v>
      </c>
      <c r="P76" s="67">
        <f>(O76/P$82)</f>
        <v>202.02878839749775</v>
      </c>
      <c r="Q76" s="68"/>
    </row>
    <row r="77" spans="1:120">
      <c r="A77" s="63"/>
      <c r="B77" s="64">
        <v>384</v>
      </c>
      <c r="C77" s="65" t="s">
        <v>73</v>
      </c>
      <c r="D77" s="66">
        <v>0</v>
      </c>
      <c r="E77" s="66">
        <v>0</v>
      </c>
      <c r="F77" s="66">
        <v>4500000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f t="shared" si="6"/>
        <v>4500000</v>
      </c>
      <c r="P77" s="67">
        <f>(O77/P$82)</f>
        <v>140.05166350253648</v>
      </c>
      <c r="Q77" s="68"/>
    </row>
    <row r="78" spans="1:120">
      <c r="A78" s="63"/>
      <c r="B78" s="64">
        <v>388.2</v>
      </c>
      <c r="C78" s="65" t="s">
        <v>166</v>
      </c>
      <c r="D78" s="66">
        <v>190452</v>
      </c>
      <c r="E78" s="66">
        <v>3510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 t="shared" si="6"/>
        <v>193962</v>
      </c>
      <c r="P78" s="67">
        <f>(O78/P$82)</f>
        <v>6.0366001680619963</v>
      </c>
      <c r="Q78" s="68"/>
    </row>
    <row r="79" spans="1:120" ht="15.75" thickBot="1">
      <c r="A79" s="63"/>
      <c r="B79" s="64">
        <v>389.1</v>
      </c>
      <c r="C79" s="65" t="s">
        <v>204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41773</v>
      </c>
      <c r="J79" s="66">
        <v>10958</v>
      </c>
      <c r="K79" s="66">
        <v>0</v>
      </c>
      <c r="L79" s="66">
        <v>0</v>
      </c>
      <c r="M79" s="66">
        <v>0</v>
      </c>
      <c r="N79" s="66">
        <v>0</v>
      </c>
      <c r="O79" s="66">
        <f t="shared" si="6"/>
        <v>52731</v>
      </c>
      <c r="P79" s="67">
        <f>(O79/P$82)</f>
        <v>1.6411253929227225</v>
      </c>
      <c r="Q79" s="68"/>
    </row>
    <row r="80" spans="1:120" ht="16.5" thickBot="1">
      <c r="A80" s="79" t="s">
        <v>62</v>
      </c>
      <c r="B80" s="80"/>
      <c r="C80" s="81"/>
      <c r="D80" s="82">
        <f>SUM(D5,D14,D31,D47,D61,D66,D74)</f>
        <v>46540225</v>
      </c>
      <c r="E80" s="82">
        <f>SUM(E5,E14,E31,E47,E61,E66,E74)</f>
        <v>15358144</v>
      </c>
      <c r="F80" s="82">
        <f>SUM(F5,F14,F31,F47,F61,F66,F74)</f>
        <v>8260647</v>
      </c>
      <c r="G80" s="82">
        <f>SUM(G5,G14,G31,G47,G61,G66,G74)</f>
        <v>16091649</v>
      </c>
      <c r="H80" s="82">
        <f>SUM(H5,H14,H31,H47,H61,H66,H74)</f>
        <v>0</v>
      </c>
      <c r="I80" s="82">
        <f>SUM(I5,I14,I31,I47,I61,I66,I74)</f>
        <v>9229818</v>
      </c>
      <c r="J80" s="82">
        <f>SUM(J5,J14,J31,J47,J61,J66,J74)</f>
        <v>2202138</v>
      </c>
      <c r="K80" s="82">
        <f>SUM(K5,K14,K31,K47,K61,K66,K74)</f>
        <v>7086740</v>
      </c>
      <c r="L80" s="82">
        <f>SUM(L5,L14,L31,L47,L61,L66,L74)</f>
        <v>0</v>
      </c>
      <c r="M80" s="82">
        <f>SUM(M5,M14,M31,M47,M61,M66,M74)</f>
        <v>0</v>
      </c>
      <c r="N80" s="82">
        <f>SUM(N5,N14,N31,N47,N61,N66,N74)</f>
        <v>84721876</v>
      </c>
      <c r="O80" s="82">
        <f>SUM(D80:N80)</f>
        <v>189491237</v>
      </c>
      <c r="P80" s="83">
        <f>(O80/P$82)</f>
        <v>5897.4584357785316</v>
      </c>
      <c r="Q80" s="61"/>
      <c r="R80" s="84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/>
      <c r="BH80" s="51"/>
      <c r="BI80" s="51"/>
      <c r="BJ80" s="51"/>
      <c r="BK80" s="51"/>
      <c r="BL80" s="51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1"/>
      <c r="CA80" s="51"/>
      <c r="CB80" s="51"/>
      <c r="CC80" s="51"/>
      <c r="CD80" s="51"/>
      <c r="CE80" s="51"/>
      <c r="CF80" s="51"/>
      <c r="CG80" s="51"/>
      <c r="CH80" s="51"/>
      <c r="CI80" s="51"/>
      <c r="CJ80" s="51"/>
      <c r="CK80" s="51"/>
      <c r="CL80" s="51"/>
      <c r="CM80" s="51"/>
      <c r="CN80" s="51"/>
      <c r="CO80" s="51"/>
      <c r="CP80" s="51"/>
      <c r="CQ80" s="51"/>
      <c r="CR80" s="51"/>
      <c r="CS80" s="51"/>
      <c r="CT80" s="51"/>
      <c r="CU80" s="51"/>
      <c r="CV80" s="51"/>
      <c r="CW80" s="51"/>
      <c r="CX80" s="51"/>
      <c r="CY80" s="51"/>
      <c r="CZ80" s="51"/>
      <c r="DA80" s="51"/>
      <c r="DB80" s="51"/>
      <c r="DC80" s="51"/>
      <c r="DD80" s="51"/>
      <c r="DE80" s="51"/>
      <c r="DF80" s="51"/>
      <c r="DG80" s="51"/>
      <c r="DH80" s="51"/>
      <c r="DI80" s="51"/>
      <c r="DJ80" s="51"/>
      <c r="DK80" s="51"/>
      <c r="DL80" s="51"/>
      <c r="DM80" s="51"/>
      <c r="DN80" s="51"/>
      <c r="DO80" s="51"/>
      <c r="DP80" s="51"/>
    </row>
    <row r="81" spans="1:16">
      <c r="A81" s="85"/>
      <c r="B81" s="86"/>
      <c r="C81" s="86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8"/>
    </row>
    <row r="82" spans="1:16">
      <c r="A82" s="89"/>
      <c r="B82" s="90"/>
      <c r="C82" s="90"/>
      <c r="D82" s="91"/>
      <c r="E82" s="91"/>
      <c r="F82" s="91"/>
      <c r="G82" s="91"/>
      <c r="H82" s="91"/>
      <c r="I82" s="91"/>
      <c r="J82" s="91"/>
      <c r="K82" s="91"/>
      <c r="L82" s="91"/>
      <c r="M82" s="94" t="s">
        <v>205</v>
      </c>
      <c r="N82" s="94"/>
      <c r="O82" s="94"/>
      <c r="P82" s="92">
        <v>32131</v>
      </c>
    </row>
    <row r="83" spans="1:16">
      <c r="A83" s="95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7"/>
    </row>
    <row r="84" spans="1:16" ht="15.75" customHeight="1" thickBot="1">
      <c r="A84" s="98" t="s">
        <v>88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100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0"/>
      <c r="Q1"/>
    </row>
    <row r="2" spans="1:133" ht="2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0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0"/>
      <c r="N3" s="31"/>
      <c r="O3" s="131" t="s">
        <v>80</v>
      </c>
      <c r="P3" s="41"/>
      <c r="Q3"/>
    </row>
    <row r="4" spans="1:133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10</v>
      </c>
      <c r="N4" s="29" t="s">
        <v>46</v>
      </c>
      <c r="O4" s="117"/>
      <c r="P4" s="4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18" t="s">
        <v>2</v>
      </c>
      <c r="B5" s="20"/>
      <c r="C5" s="20"/>
      <c r="D5" s="21">
        <f t="shared" ref="D5:M5" si="0">SUM(D6:D14)</f>
        <v>12643886</v>
      </c>
      <c r="E5" s="21">
        <f t="shared" si="0"/>
        <v>583671</v>
      </c>
      <c r="F5" s="21">
        <f t="shared" si="0"/>
        <v>1464414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2">
        <f>SUM(D5:M5)</f>
        <v>14691971</v>
      </c>
      <c r="O5" s="27">
        <f t="shared" ref="O5:O36" si="1">(N5/O$81)</f>
        <v>616.42909289250656</v>
      </c>
      <c r="P5" s="43"/>
    </row>
    <row r="6" spans="1:133">
      <c r="A6" s="6"/>
      <c r="B6" s="19">
        <v>311</v>
      </c>
      <c r="C6" s="14" t="s">
        <v>3</v>
      </c>
      <c r="D6" s="46">
        <v>8159500</v>
      </c>
      <c r="E6" s="46">
        <v>583671</v>
      </c>
      <c r="F6" s="46">
        <v>1464414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10207585</v>
      </c>
      <c r="O6" s="47">
        <f t="shared" si="1"/>
        <v>428.27829990769487</v>
      </c>
      <c r="P6" s="44"/>
    </row>
    <row r="7" spans="1:133">
      <c r="A7" s="6"/>
      <c r="B7" s="19">
        <v>312.41000000000003</v>
      </c>
      <c r="C7" s="14" t="s">
        <v>12</v>
      </c>
      <c r="D7" s="46">
        <v>417982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417982</v>
      </c>
      <c r="O7" s="47">
        <f t="shared" si="1"/>
        <v>17.537215742217001</v>
      </c>
      <c r="P7" s="44"/>
    </row>
    <row r="8" spans="1:133">
      <c r="A8" s="6"/>
      <c r="B8" s="19">
        <v>312.42</v>
      </c>
      <c r="C8" s="14" t="s">
        <v>11</v>
      </c>
      <c r="D8" s="46">
        <v>315301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315301</v>
      </c>
      <c r="O8" s="47">
        <f t="shared" si="1"/>
        <v>13.229042544264496</v>
      </c>
      <c r="P8" s="44"/>
    </row>
    <row r="9" spans="1:133">
      <c r="A9" s="6"/>
      <c r="B9" s="19">
        <v>312.51</v>
      </c>
      <c r="C9" s="14" t="s">
        <v>82</v>
      </c>
      <c r="D9" s="46">
        <v>295516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295516</v>
      </c>
      <c r="O9" s="47">
        <f t="shared" si="1"/>
        <v>12.398925904170513</v>
      </c>
      <c r="P9" s="44"/>
    </row>
    <row r="10" spans="1:133">
      <c r="A10" s="6"/>
      <c r="B10" s="19">
        <v>312.52</v>
      </c>
      <c r="C10" s="14" t="s">
        <v>129</v>
      </c>
      <c r="D10" s="46">
        <v>174203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174203</v>
      </c>
      <c r="O10" s="47">
        <f t="shared" si="1"/>
        <v>7.3090123353192915</v>
      </c>
      <c r="P10" s="44"/>
    </row>
    <row r="11" spans="1:133">
      <c r="A11" s="6"/>
      <c r="B11" s="19">
        <v>314.10000000000002</v>
      </c>
      <c r="C11" s="14" t="s">
        <v>13</v>
      </c>
      <c r="D11" s="46">
        <v>1784610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1784610</v>
      </c>
      <c r="O11" s="47">
        <f t="shared" si="1"/>
        <v>74.876646807082324</v>
      </c>
      <c r="P11" s="44"/>
    </row>
    <row r="12" spans="1:133">
      <c r="A12" s="6"/>
      <c r="B12" s="19">
        <v>314.39999999999998</v>
      </c>
      <c r="C12" s="14" t="s">
        <v>15</v>
      </c>
      <c r="D12" s="46">
        <v>203066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203066</v>
      </c>
      <c r="O12" s="47">
        <f t="shared" si="1"/>
        <v>8.5200134261978686</v>
      </c>
      <c r="P12" s="44"/>
    </row>
    <row r="13" spans="1:133">
      <c r="A13" s="6"/>
      <c r="B13" s="19">
        <v>315</v>
      </c>
      <c r="C13" s="14" t="s">
        <v>130</v>
      </c>
      <c r="D13" s="46">
        <v>1079607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1079607</v>
      </c>
      <c r="O13" s="47">
        <f t="shared" si="1"/>
        <v>45.296928757237559</v>
      </c>
      <c r="P13" s="44"/>
    </row>
    <row r="14" spans="1:133">
      <c r="A14" s="6"/>
      <c r="B14" s="19">
        <v>316</v>
      </c>
      <c r="C14" s="14" t="s">
        <v>131</v>
      </c>
      <c r="D14" s="46">
        <v>214101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214101</v>
      </c>
      <c r="O14" s="47">
        <f t="shared" si="1"/>
        <v>8.9830074683225636</v>
      </c>
      <c r="P14" s="44"/>
    </row>
    <row r="15" spans="1:133" ht="15.75">
      <c r="A15" s="23" t="s">
        <v>17</v>
      </c>
      <c r="B15" s="24"/>
      <c r="C15" s="25"/>
      <c r="D15" s="26">
        <f t="shared" ref="D15:M15" si="3">SUM(D16:D26)</f>
        <v>4206775</v>
      </c>
      <c r="E15" s="26">
        <f t="shared" si="3"/>
        <v>1981256</v>
      </c>
      <c r="F15" s="26">
        <f t="shared" si="3"/>
        <v>0</v>
      </c>
      <c r="G15" s="26">
        <f t="shared" si="3"/>
        <v>0</v>
      </c>
      <c r="H15" s="26">
        <f t="shared" si="3"/>
        <v>0</v>
      </c>
      <c r="I15" s="26">
        <f t="shared" si="3"/>
        <v>0</v>
      </c>
      <c r="J15" s="26">
        <f t="shared" si="3"/>
        <v>0</v>
      </c>
      <c r="K15" s="26">
        <f t="shared" si="3"/>
        <v>0</v>
      </c>
      <c r="L15" s="26">
        <f t="shared" si="3"/>
        <v>0</v>
      </c>
      <c r="M15" s="26">
        <f t="shared" si="3"/>
        <v>0</v>
      </c>
      <c r="N15" s="38">
        <f>SUM(D15:M15)</f>
        <v>6188031</v>
      </c>
      <c r="O15" s="39">
        <f t="shared" si="1"/>
        <v>259.63040194679871</v>
      </c>
      <c r="P15" s="45"/>
    </row>
    <row r="16" spans="1:133">
      <c r="A16" s="6"/>
      <c r="B16" s="19">
        <v>322</v>
      </c>
      <c r="C16" s="14" t="s">
        <v>0</v>
      </c>
      <c r="D16" s="46">
        <v>0</v>
      </c>
      <c r="E16" s="46">
        <v>1481149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1481149</v>
      </c>
      <c r="O16" s="47">
        <f t="shared" si="1"/>
        <v>62.144373583955691</v>
      </c>
      <c r="P16" s="44"/>
    </row>
    <row r="17" spans="1:16">
      <c r="A17" s="6"/>
      <c r="B17" s="19">
        <v>323.10000000000002</v>
      </c>
      <c r="C17" s="14" t="s">
        <v>18</v>
      </c>
      <c r="D17" s="46">
        <v>2529925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2529925</v>
      </c>
      <c r="O17" s="47">
        <f t="shared" si="1"/>
        <v>106.14773013342284</v>
      </c>
      <c r="P17" s="44"/>
    </row>
    <row r="18" spans="1:16">
      <c r="A18" s="6"/>
      <c r="B18" s="19">
        <v>323.3</v>
      </c>
      <c r="C18" s="14" t="s">
        <v>19</v>
      </c>
      <c r="D18" s="46">
        <v>454637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454637</v>
      </c>
      <c r="O18" s="47">
        <f t="shared" si="1"/>
        <v>19.075144751195772</v>
      </c>
      <c r="P18" s="44"/>
    </row>
    <row r="19" spans="1:16">
      <c r="A19" s="6"/>
      <c r="B19" s="19">
        <v>323.39999999999998</v>
      </c>
      <c r="C19" s="14" t="s">
        <v>20</v>
      </c>
      <c r="D19" s="46">
        <v>205749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205749</v>
      </c>
      <c r="O19" s="47">
        <f t="shared" si="1"/>
        <v>8.6325837039523368</v>
      </c>
      <c r="P19" s="44"/>
    </row>
    <row r="20" spans="1:16">
      <c r="A20" s="6"/>
      <c r="B20" s="19">
        <v>323.60000000000002</v>
      </c>
      <c r="C20" s="14" t="s">
        <v>21</v>
      </c>
      <c r="D20" s="46">
        <v>502650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502650</v>
      </c>
      <c r="O20" s="47">
        <f t="shared" si="1"/>
        <v>21.089619870772847</v>
      </c>
      <c r="P20" s="44"/>
    </row>
    <row r="21" spans="1:16">
      <c r="A21" s="6"/>
      <c r="B21" s="19">
        <v>323.7</v>
      </c>
      <c r="C21" s="14" t="s">
        <v>22</v>
      </c>
      <c r="D21" s="46">
        <v>497641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497641</v>
      </c>
      <c r="O21" s="47">
        <f t="shared" si="1"/>
        <v>20.879457917261057</v>
      </c>
      <c r="P21" s="44"/>
    </row>
    <row r="22" spans="1:16">
      <c r="A22" s="6"/>
      <c r="B22" s="19">
        <v>323.89999999999998</v>
      </c>
      <c r="C22" s="14" t="s">
        <v>23</v>
      </c>
      <c r="D22" s="46">
        <v>15315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15315</v>
      </c>
      <c r="O22" s="47">
        <f t="shared" si="1"/>
        <v>0.64256943861710158</v>
      </c>
      <c r="P22" s="44"/>
    </row>
    <row r="23" spans="1:16">
      <c r="A23" s="6"/>
      <c r="B23" s="19">
        <v>324.11</v>
      </c>
      <c r="C23" s="14" t="s">
        <v>24</v>
      </c>
      <c r="D23" s="46">
        <v>0</v>
      </c>
      <c r="E23" s="46">
        <v>127492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127492</v>
      </c>
      <c r="O23" s="47">
        <f t="shared" si="1"/>
        <v>5.3491650583200467</v>
      </c>
      <c r="P23" s="44"/>
    </row>
    <row r="24" spans="1:16">
      <c r="A24" s="6"/>
      <c r="B24" s="19">
        <v>324.31</v>
      </c>
      <c r="C24" s="14" t="s">
        <v>25</v>
      </c>
      <c r="D24" s="46">
        <v>0</v>
      </c>
      <c r="E24" s="46">
        <v>209802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209802</v>
      </c>
      <c r="O24" s="47">
        <f t="shared" si="1"/>
        <v>8.8026348913317118</v>
      </c>
      <c r="P24" s="44"/>
    </row>
    <row r="25" spans="1:16">
      <c r="A25" s="6"/>
      <c r="B25" s="19">
        <v>324.61</v>
      </c>
      <c r="C25" s="14" t="s">
        <v>26</v>
      </c>
      <c r="D25" s="46">
        <v>0</v>
      </c>
      <c r="E25" s="46">
        <v>27712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27712</v>
      </c>
      <c r="O25" s="47">
        <f t="shared" si="1"/>
        <v>1.1627087354199883</v>
      </c>
      <c r="P25" s="44"/>
    </row>
    <row r="26" spans="1:16">
      <c r="A26" s="6"/>
      <c r="B26" s="19">
        <v>329</v>
      </c>
      <c r="C26" s="14" t="s">
        <v>27</v>
      </c>
      <c r="D26" s="46">
        <v>858</v>
      </c>
      <c r="E26" s="46">
        <v>135101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135959</v>
      </c>
      <c r="O26" s="47">
        <f t="shared" si="1"/>
        <v>5.7044138625492993</v>
      </c>
      <c r="P26" s="44"/>
    </row>
    <row r="27" spans="1:16" ht="15.75">
      <c r="A27" s="23" t="s">
        <v>29</v>
      </c>
      <c r="B27" s="24"/>
      <c r="C27" s="25"/>
      <c r="D27" s="26">
        <f t="shared" ref="D27:M27" si="5">SUM(D28:D46)</f>
        <v>3512036</v>
      </c>
      <c r="E27" s="26">
        <f t="shared" si="5"/>
        <v>3160055</v>
      </c>
      <c r="F27" s="26">
        <f t="shared" si="5"/>
        <v>0</v>
      </c>
      <c r="G27" s="26">
        <f t="shared" si="5"/>
        <v>0</v>
      </c>
      <c r="H27" s="26">
        <f t="shared" si="5"/>
        <v>0</v>
      </c>
      <c r="I27" s="26">
        <f t="shared" si="5"/>
        <v>0</v>
      </c>
      <c r="J27" s="26">
        <f t="shared" si="5"/>
        <v>0</v>
      </c>
      <c r="K27" s="26">
        <f t="shared" si="5"/>
        <v>0</v>
      </c>
      <c r="L27" s="26">
        <f t="shared" si="5"/>
        <v>0</v>
      </c>
      <c r="M27" s="26">
        <f t="shared" si="5"/>
        <v>0</v>
      </c>
      <c r="N27" s="38">
        <f>SUM(D27:M27)</f>
        <v>6672091</v>
      </c>
      <c r="O27" s="39">
        <f t="shared" si="1"/>
        <v>279.94004363514307</v>
      </c>
      <c r="P27" s="45"/>
    </row>
    <row r="28" spans="1:16">
      <c r="A28" s="6"/>
      <c r="B28" s="19">
        <v>331.1</v>
      </c>
      <c r="C28" s="14" t="s">
        <v>93</v>
      </c>
      <c r="D28" s="46">
        <v>89915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89915</v>
      </c>
      <c r="O28" s="47">
        <f t="shared" si="1"/>
        <v>3.772551816732399</v>
      </c>
      <c r="P28" s="44"/>
    </row>
    <row r="29" spans="1:16">
      <c r="A29" s="6"/>
      <c r="B29" s="19">
        <v>331.2</v>
      </c>
      <c r="C29" s="14" t="s">
        <v>28</v>
      </c>
      <c r="D29" s="46">
        <v>77416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77416</v>
      </c>
      <c r="O29" s="47">
        <f t="shared" si="1"/>
        <v>3.2481329193588993</v>
      </c>
      <c r="P29" s="44"/>
    </row>
    <row r="30" spans="1:16">
      <c r="A30" s="6"/>
      <c r="B30" s="19">
        <v>331.39</v>
      </c>
      <c r="C30" s="14" t="s">
        <v>33</v>
      </c>
      <c r="D30" s="46">
        <v>0</v>
      </c>
      <c r="E30" s="46">
        <v>267854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267854</v>
      </c>
      <c r="O30" s="47">
        <f t="shared" si="1"/>
        <v>11.238315012167492</v>
      </c>
      <c r="P30" s="44"/>
    </row>
    <row r="31" spans="1:16">
      <c r="A31" s="6"/>
      <c r="B31" s="19">
        <v>331.41</v>
      </c>
      <c r="C31" s="14" t="s">
        <v>34</v>
      </c>
      <c r="D31" s="46">
        <v>0</v>
      </c>
      <c r="E31" s="46">
        <v>1727693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1727693</v>
      </c>
      <c r="O31" s="47">
        <f t="shared" si="1"/>
        <v>72.488587731811691</v>
      </c>
      <c r="P31" s="44"/>
    </row>
    <row r="32" spans="1:16">
      <c r="A32" s="6"/>
      <c r="B32" s="19">
        <v>331.49</v>
      </c>
      <c r="C32" s="14" t="s">
        <v>94</v>
      </c>
      <c r="D32" s="46">
        <v>39017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39017</v>
      </c>
      <c r="O32" s="47">
        <f t="shared" si="1"/>
        <v>1.6370311319963078</v>
      </c>
      <c r="P32" s="44"/>
    </row>
    <row r="33" spans="1:16">
      <c r="A33" s="6"/>
      <c r="B33" s="19">
        <v>331.5</v>
      </c>
      <c r="C33" s="14" t="s">
        <v>30</v>
      </c>
      <c r="D33" s="46">
        <v>2196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2196</v>
      </c>
      <c r="O33" s="47">
        <f t="shared" si="1"/>
        <v>9.2137282873206341E-2</v>
      </c>
      <c r="P33" s="44"/>
    </row>
    <row r="34" spans="1:16">
      <c r="A34" s="6"/>
      <c r="B34" s="19">
        <v>331.9</v>
      </c>
      <c r="C34" s="14" t="s">
        <v>31</v>
      </c>
      <c r="D34" s="46">
        <v>0</v>
      </c>
      <c r="E34" s="46">
        <v>27734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27734</v>
      </c>
      <c r="O34" s="47">
        <f t="shared" si="1"/>
        <v>1.1636317865234538</v>
      </c>
      <c r="P34" s="44"/>
    </row>
    <row r="35" spans="1:16">
      <c r="A35" s="6"/>
      <c r="B35" s="19">
        <v>334.1</v>
      </c>
      <c r="C35" s="14" t="s">
        <v>32</v>
      </c>
      <c r="D35" s="46">
        <v>70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70</v>
      </c>
      <c r="O35" s="47">
        <f t="shared" si="1"/>
        <v>2.9369807837543007E-3</v>
      </c>
      <c r="P35" s="44"/>
    </row>
    <row r="36" spans="1:16">
      <c r="A36" s="6"/>
      <c r="B36" s="19">
        <v>334.2</v>
      </c>
      <c r="C36" s="14" t="s">
        <v>95</v>
      </c>
      <c r="D36" s="46">
        <v>281981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281981</v>
      </c>
      <c r="O36" s="47">
        <f t="shared" si="1"/>
        <v>11.831039691197448</v>
      </c>
      <c r="P36" s="44"/>
    </row>
    <row r="37" spans="1:16">
      <c r="A37" s="6"/>
      <c r="B37" s="19">
        <v>334.39</v>
      </c>
      <c r="C37" s="14" t="s">
        <v>96</v>
      </c>
      <c r="D37" s="46">
        <v>0</v>
      </c>
      <c r="E37" s="46">
        <v>14850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7">SUM(D37:M37)</f>
        <v>14850</v>
      </c>
      <c r="O37" s="47">
        <f t="shared" ref="O37:O68" si="8">(N37/O$81)</f>
        <v>0.62305949483930523</v>
      </c>
      <c r="P37" s="44"/>
    </row>
    <row r="38" spans="1:16">
      <c r="A38" s="6"/>
      <c r="B38" s="19">
        <v>335.12</v>
      </c>
      <c r="C38" s="14" t="s">
        <v>132</v>
      </c>
      <c r="D38" s="46">
        <v>556662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556662</v>
      </c>
      <c r="O38" s="47">
        <f t="shared" si="8"/>
        <v>23.355794243517664</v>
      </c>
      <c r="P38" s="44"/>
    </row>
    <row r="39" spans="1:16">
      <c r="A39" s="6"/>
      <c r="B39" s="19">
        <v>335.14</v>
      </c>
      <c r="C39" s="14" t="s">
        <v>133</v>
      </c>
      <c r="D39" s="46">
        <v>4331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4331</v>
      </c>
      <c r="O39" s="47">
        <f t="shared" si="8"/>
        <v>0.1817151967777125</v>
      </c>
      <c r="P39" s="44"/>
    </row>
    <row r="40" spans="1:16">
      <c r="A40" s="6"/>
      <c r="B40" s="19">
        <v>335.15</v>
      </c>
      <c r="C40" s="14" t="s">
        <v>134</v>
      </c>
      <c r="D40" s="46">
        <v>45367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45367</v>
      </c>
      <c r="O40" s="47">
        <f t="shared" si="8"/>
        <v>1.9034572459511623</v>
      </c>
      <c r="P40" s="44"/>
    </row>
    <row r="41" spans="1:16">
      <c r="A41" s="6"/>
      <c r="B41" s="19">
        <v>335.18</v>
      </c>
      <c r="C41" s="14" t="s">
        <v>135</v>
      </c>
      <c r="D41" s="46">
        <v>1102855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1102855</v>
      </c>
      <c r="O41" s="47">
        <f t="shared" si="8"/>
        <v>46.272342032390704</v>
      </c>
      <c r="P41" s="44"/>
    </row>
    <row r="42" spans="1:16">
      <c r="A42" s="6"/>
      <c r="B42" s="19">
        <v>335.21</v>
      </c>
      <c r="C42" s="14" t="s">
        <v>40</v>
      </c>
      <c r="D42" s="46">
        <v>16570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16570</v>
      </c>
      <c r="O42" s="47">
        <f t="shared" si="8"/>
        <v>0.69522530838298224</v>
      </c>
      <c r="P42" s="44"/>
    </row>
    <row r="43" spans="1:16">
      <c r="A43" s="6"/>
      <c r="B43" s="19">
        <v>335.49</v>
      </c>
      <c r="C43" s="14" t="s">
        <v>41</v>
      </c>
      <c r="D43" s="46">
        <v>973777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973777</v>
      </c>
      <c r="O43" s="47">
        <f t="shared" si="8"/>
        <v>40.856633380884453</v>
      </c>
      <c r="P43" s="44"/>
    </row>
    <row r="44" spans="1:16">
      <c r="A44" s="6"/>
      <c r="B44" s="19">
        <v>337.9</v>
      </c>
      <c r="C44" s="14" t="s">
        <v>101</v>
      </c>
      <c r="D44" s="46">
        <v>279545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279545</v>
      </c>
      <c r="O44" s="47">
        <f t="shared" si="8"/>
        <v>11.728832759922799</v>
      </c>
      <c r="P44" s="44"/>
    </row>
    <row r="45" spans="1:16">
      <c r="A45" s="6"/>
      <c r="B45" s="19">
        <v>338</v>
      </c>
      <c r="C45" s="14" t="s">
        <v>43</v>
      </c>
      <c r="D45" s="46">
        <v>0</v>
      </c>
      <c r="E45" s="46">
        <v>1121924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1121924</v>
      </c>
      <c r="O45" s="47">
        <f t="shared" si="8"/>
        <v>47.072417554753713</v>
      </c>
      <c r="P45" s="44"/>
    </row>
    <row r="46" spans="1:16">
      <c r="A46" s="6"/>
      <c r="B46" s="19">
        <v>339</v>
      </c>
      <c r="C46" s="14" t="s">
        <v>136</v>
      </c>
      <c r="D46" s="46">
        <v>42334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42334</v>
      </c>
      <c r="O46" s="47">
        <f t="shared" si="8"/>
        <v>1.7762020642779224</v>
      </c>
      <c r="P46" s="44"/>
    </row>
    <row r="47" spans="1:16" ht="15.75">
      <c r="A47" s="23" t="s">
        <v>48</v>
      </c>
      <c r="B47" s="24"/>
      <c r="C47" s="25"/>
      <c r="D47" s="26">
        <f t="shared" ref="D47:M47" si="9">SUM(D48:D62)</f>
        <v>697265</v>
      </c>
      <c r="E47" s="26">
        <f t="shared" si="9"/>
        <v>3927605</v>
      </c>
      <c r="F47" s="26">
        <f t="shared" si="9"/>
        <v>0</v>
      </c>
      <c r="G47" s="26">
        <f t="shared" si="9"/>
        <v>38021</v>
      </c>
      <c r="H47" s="26">
        <f t="shared" si="9"/>
        <v>0</v>
      </c>
      <c r="I47" s="26">
        <f t="shared" si="9"/>
        <v>6620100</v>
      </c>
      <c r="J47" s="26">
        <f t="shared" si="9"/>
        <v>1101639</v>
      </c>
      <c r="K47" s="26">
        <f t="shared" si="9"/>
        <v>0</v>
      </c>
      <c r="L47" s="26">
        <f t="shared" si="9"/>
        <v>0</v>
      </c>
      <c r="M47" s="26">
        <f t="shared" si="9"/>
        <v>57962356</v>
      </c>
      <c r="N47" s="26">
        <f>SUM(D47:M47)</f>
        <v>70346986</v>
      </c>
      <c r="O47" s="39">
        <f t="shared" si="8"/>
        <v>2951.5392296718974</v>
      </c>
      <c r="P47" s="45"/>
    </row>
    <row r="48" spans="1:16">
      <c r="A48" s="6"/>
      <c r="B48" s="19">
        <v>341.2</v>
      </c>
      <c r="C48" s="14" t="s">
        <v>137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1098259</v>
      </c>
      <c r="K48" s="46">
        <v>0</v>
      </c>
      <c r="L48" s="46">
        <v>0</v>
      </c>
      <c r="M48" s="46">
        <v>0</v>
      </c>
      <c r="N48" s="46">
        <f t="shared" ref="N48:N62" si="10">SUM(D48:M48)</f>
        <v>1098259</v>
      </c>
      <c r="O48" s="47">
        <f t="shared" si="8"/>
        <v>46.079508265503065</v>
      </c>
      <c r="P48" s="44"/>
    </row>
    <row r="49" spans="1:16">
      <c r="A49" s="6"/>
      <c r="B49" s="19">
        <v>341.9</v>
      </c>
      <c r="C49" s="14" t="s">
        <v>138</v>
      </c>
      <c r="D49" s="46">
        <v>228822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228822</v>
      </c>
      <c r="O49" s="47">
        <f t="shared" si="8"/>
        <v>9.6006545271460944</v>
      </c>
      <c r="P49" s="44"/>
    </row>
    <row r="50" spans="1:16">
      <c r="A50" s="6"/>
      <c r="B50" s="19">
        <v>342.2</v>
      </c>
      <c r="C50" s="14" t="s">
        <v>103</v>
      </c>
      <c r="D50" s="46">
        <v>3470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3470</v>
      </c>
      <c r="O50" s="47">
        <f t="shared" si="8"/>
        <v>0.14559033313753461</v>
      </c>
      <c r="P50" s="44"/>
    </row>
    <row r="51" spans="1:16">
      <c r="A51" s="6"/>
      <c r="B51" s="19">
        <v>342.9</v>
      </c>
      <c r="C51" s="14" t="s">
        <v>139</v>
      </c>
      <c r="D51" s="46">
        <v>32583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32583</v>
      </c>
      <c r="O51" s="47">
        <f t="shared" si="8"/>
        <v>1.3670806411009482</v>
      </c>
      <c r="P51" s="44"/>
    </row>
    <row r="52" spans="1:16">
      <c r="A52" s="6"/>
      <c r="B52" s="19">
        <v>343.1</v>
      </c>
      <c r="C52" s="14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42458741</v>
      </c>
      <c r="N52" s="46">
        <f t="shared" si="10"/>
        <v>42458741</v>
      </c>
      <c r="O52" s="47">
        <f t="shared" si="8"/>
        <v>1781.4358059914407</v>
      </c>
      <c r="P52" s="44"/>
    </row>
    <row r="53" spans="1:16">
      <c r="A53" s="6"/>
      <c r="B53" s="19">
        <v>343.3</v>
      </c>
      <c r="C53" s="14" t="s">
        <v>54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6906208</v>
      </c>
      <c r="N53" s="46">
        <f t="shared" si="10"/>
        <v>6906208</v>
      </c>
      <c r="O53" s="47">
        <f t="shared" si="8"/>
        <v>289.76285978014602</v>
      </c>
      <c r="P53" s="44"/>
    </row>
    <row r="54" spans="1:16">
      <c r="A54" s="6"/>
      <c r="B54" s="19">
        <v>343.4</v>
      </c>
      <c r="C54" s="14" t="s">
        <v>55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5128609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5128609</v>
      </c>
      <c r="O54" s="47">
        <f t="shared" si="8"/>
        <v>215.18037257699086</v>
      </c>
      <c r="P54" s="44"/>
    </row>
    <row r="55" spans="1:16">
      <c r="A55" s="6"/>
      <c r="B55" s="19">
        <v>343.5</v>
      </c>
      <c r="C55" s="14" t="s">
        <v>56</v>
      </c>
      <c r="D55" s="46">
        <v>0</v>
      </c>
      <c r="E55" s="46">
        <v>1868307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8597407</v>
      </c>
      <c r="N55" s="46">
        <f t="shared" si="10"/>
        <v>10465714</v>
      </c>
      <c r="O55" s="47">
        <f t="shared" si="8"/>
        <v>439.10858437526224</v>
      </c>
      <c r="P55" s="44"/>
    </row>
    <row r="56" spans="1:16">
      <c r="A56" s="6"/>
      <c r="B56" s="19">
        <v>343.9</v>
      </c>
      <c r="C56" s="14" t="s">
        <v>57</v>
      </c>
      <c r="D56" s="46">
        <v>427</v>
      </c>
      <c r="E56" s="46">
        <v>0</v>
      </c>
      <c r="F56" s="46">
        <v>0</v>
      </c>
      <c r="G56" s="46">
        <v>34945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35372</v>
      </c>
      <c r="O56" s="47">
        <f t="shared" si="8"/>
        <v>1.4840983468993874</v>
      </c>
      <c r="P56" s="44"/>
    </row>
    <row r="57" spans="1:16">
      <c r="A57" s="6"/>
      <c r="B57" s="19">
        <v>344.1</v>
      </c>
      <c r="C57" s="14" t="s">
        <v>140</v>
      </c>
      <c r="D57" s="46">
        <v>0</v>
      </c>
      <c r="E57" s="46">
        <v>2019517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2019517</v>
      </c>
      <c r="O57" s="47">
        <f t="shared" si="8"/>
        <v>84.732608878073336</v>
      </c>
      <c r="P57" s="44"/>
    </row>
    <row r="58" spans="1:16">
      <c r="A58" s="6"/>
      <c r="B58" s="19">
        <v>346.4</v>
      </c>
      <c r="C58" s="14" t="s">
        <v>104</v>
      </c>
      <c r="D58" s="46">
        <v>439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439</v>
      </c>
      <c r="O58" s="47">
        <f t="shared" si="8"/>
        <v>1.8419065200973399E-2</v>
      </c>
      <c r="P58" s="44"/>
    </row>
    <row r="59" spans="1:16">
      <c r="A59" s="6"/>
      <c r="B59" s="19">
        <v>347.2</v>
      </c>
      <c r="C59" s="14" t="s">
        <v>59</v>
      </c>
      <c r="D59" s="46">
        <v>175280</v>
      </c>
      <c r="E59" s="46">
        <v>0</v>
      </c>
      <c r="F59" s="46">
        <v>0</v>
      </c>
      <c r="G59" s="46">
        <v>0</v>
      </c>
      <c r="H59" s="46">
        <v>0</v>
      </c>
      <c r="I59" s="46">
        <v>1483009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1658289</v>
      </c>
      <c r="O59" s="47">
        <f t="shared" si="8"/>
        <v>69.576613241587651</v>
      </c>
      <c r="P59" s="44"/>
    </row>
    <row r="60" spans="1:16">
      <c r="A60" s="6"/>
      <c r="B60" s="19">
        <v>347.3</v>
      </c>
      <c r="C60" s="14" t="s">
        <v>60</v>
      </c>
      <c r="D60" s="46">
        <v>94774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94774</v>
      </c>
      <c r="O60" s="47">
        <f t="shared" si="8"/>
        <v>3.9764202399932871</v>
      </c>
      <c r="P60" s="44"/>
    </row>
    <row r="61" spans="1:16">
      <c r="A61" s="6"/>
      <c r="B61" s="19">
        <v>347.5</v>
      </c>
      <c r="C61" s="14" t="s">
        <v>105</v>
      </c>
      <c r="D61" s="46">
        <v>87673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87673</v>
      </c>
      <c r="O61" s="47">
        <f t="shared" si="8"/>
        <v>3.678484517915583</v>
      </c>
      <c r="P61" s="44"/>
    </row>
    <row r="62" spans="1:16">
      <c r="A62" s="6"/>
      <c r="B62" s="19">
        <v>349</v>
      </c>
      <c r="C62" s="14" t="s">
        <v>1</v>
      </c>
      <c r="D62" s="46">
        <v>73797</v>
      </c>
      <c r="E62" s="46">
        <v>39781</v>
      </c>
      <c r="F62" s="46">
        <v>0</v>
      </c>
      <c r="G62" s="46">
        <v>3076</v>
      </c>
      <c r="H62" s="46">
        <v>0</v>
      </c>
      <c r="I62" s="46">
        <v>8482</v>
      </c>
      <c r="J62" s="46">
        <v>3380</v>
      </c>
      <c r="K62" s="46">
        <v>0</v>
      </c>
      <c r="L62" s="46">
        <v>0</v>
      </c>
      <c r="M62" s="46">
        <v>0</v>
      </c>
      <c r="N62" s="46">
        <f t="shared" si="10"/>
        <v>128516</v>
      </c>
      <c r="O62" s="47">
        <f t="shared" si="8"/>
        <v>5.3921288914995387</v>
      </c>
      <c r="P62" s="44"/>
    </row>
    <row r="63" spans="1:16" ht="15.75">
      <c r="A63" s="23" t="s">
        <v>49</v>
      </c>
      <c r="B63" s="24"/>
      <c r="C63" s="25"/>
      <c r="D63" s="26">
        <f t="shared" ref="D63:M63" si="11">SUM(D64:D66)</f>
        <v>123343</v>
      </c>
      <c r="E63" s="26">
        <f t="shared" si="11"/>
        <v>14461</v>
      </c>
      <c r="F63" s="26">
        <f t="shared" si="11"/>
        <v>0</v>
      </c>
      <c r="G63" s="26">
        <f t="shared" si="11"/>
        <v>0</v>
      </c>
      <c r="H63" s="26">
        <f t="shared" si="11"/>
        <v>0</v>
      </c>
      <c r="I63" s="26">
        <f t="shared" si="11"/>
        <v>0</v>
      </c>
      <c r="J63" s="26">
        <f t="shared" si="11"/>
        <v>0</v>
      </c>
      <c r="K63" s="26">
        <f t="shared" si="11"/>
        <v>0</v>
      </c>
      <c r="L63" s="26">
        <f t="shared" si="11"/>
        <v>0</v>
      </c>
      <c r="M63" s="26">
        <f t="shared" si="11"/>
        <v>0</v>
      </c>
      <c r="N63" s="26">
        <f t="shared" ref="N63:N68" si="12">SUM(D63:M63)</f>
        <v>137804</v>
      </c>
      <c r="O63" s="39">
        <f t="shared" si="8"/>
        <v>5.7818242846353947</v>
      </c>
      <c r="P63" s="45"/>
    </row>
    <row r="64" spans="1:16">
      <c r="A64" s="7"/>
      <c r="B64" s="33">
        <v>351.1</v>
      </c>
      <c r="C64" s="15" t="s">
        <v>64</v>
      </c>
      <c r="D64" s="46">
        <v>29630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29630</v>
      </c>
      <c r="O64" s="47">
        <f t="shared" si="8"/>
        <v>1.2431820088948562</v>
      </c>
      <c r="P64" s="44"/>
    </row>
    <row r="65" spans="1:119">
      <c r="A65" s="7"/>
      <c r="B65" s="33">
        <v>354</v>
      </c>
      <c r="C65" s="15" t="s">
        <v>65</v>
      </c>
      <c r="D65" s="46">
        <v>93713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93713</v>
      </c>
      <c r="O65" s="47">
        <f t="shared" si="8"/>
        <v>3.9319040026852394</v>
      </c>
      <c r="P65" s="44"/>
    </row>
    <row r="66" spans="1:119">
      <c r="A66" s="7"/>
      <c r="B66" s="33">
        <v>359</v>
      </c>
      <c r="C66" s="15" t="s">
        <v>115</v>
      </c>
      <c r="D66" s="46">
        <v>0</v>
      </c>
      <c r="E66" s="46">
        <v>14461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14461</v>
      </c>
      <c r="O66" s="47">
        <f t="shared" si="8"/>
        <v>0.60673827305529915</v>
      </c>
      <c r="P66" s="44"/>
    </row>
    <row r="67" spans="1:119" ht="15.75">
      <c r="A67" s="23" t="s">
        <v>4</v>
      </c>
      <c r="B67" s="24"/>
      <c r="C67" s="25"/>
      <c r="D67" s="26">
        <f t="shared" ref="D67:M67" si="13">SUM(D68:D74)</f>
        <v>702087</v>
      </c>
      <c r="E67" s="26">
        <f t="shared" si="13"/>
        <v>827621</v>
      </c>
      <c r="F67" s="26">
        <f t="shared" si="13"/>
        <v>966</v>
      </c>
      <c r="G67" s="26">
        <f t="shared" si="13"/>
        <v>1079938</v>
      </c>
      <c r="H67" s="26">
        <f t="shared" si="13"/>
        <v>0</v>
      </c>
      <c r="I67" s="26">
        <f t="shared" si="13"/>
        <v>87</v>
      </c>
      <c r="J67" s="26">
        <f t="shared" si="13"/>
        <v>38</v>
      </c>
      <c r="K67" s="26">
        <f t="shared" si="13"/>
        <v>5371826</v>
      </c>
      <c r="L67" s="26">
        <f t="shared" si="13"/>
        <v>0</v>
      </c>
      <c r="M67" s="26">
        <f t="shared" si="13"/>
        <v>3592875</v>
      </c>
      <c r="N67" s="26">
        <f t="shared" si="12"/>
        <v>11575438</v>
      </c>
      <c r="O67" s="39">
        <f t="shared" si="8"/>
        <v>485.6691281362759</v>
      </c>
      <c r="P67" s="45"/>
    </row>
    <row r="68" spans="1:119">
      <c r="A68" s="6"/>
      <c r="B68" s="19">
        <v>361.1</v>
      </c>
      <c r="C68" s="14" t="s">
        <v>66</v>
      </c>
      <c r="D68" s="46">
        <v>28981</v>
      </c>
      <c r="E68" s="46">
        <v>2238</v>
      </c>
      <c r="F68" s="46">
        <v>966</v>
      </c>
      <c r="G68" s="46">
        <v>515</v>
      </c>
      <c r="H68" s="46">
        <v>0</v>
      </c>
      <c r="I68" s="46">
        <v>87</v>
      </c>
      <c r="J68" s="46">
        <v>38</v>
      </c>
      <c r="K68" s="46">
        <v>281289</v>
      </c>
      <c r="L68" s="46">
        <v>0</v>
      </c>
      <c r="M68" s="46">
        <v>18779</v>
      </c>
      <c r="N68" s="46">
        <f t="shared" si="12"/>
        <v>332893</v>
      </c>
      <c r="O68" s="47">
        <f t="shared" si="8"/>
        <v>13.967147772090291</v>
      </c>
      <c r="P68" s="44"/>
    </row>
    <row r="69" spans="1:119">
      <c r="A69" s="6"/>
      <c r="B69" s="19">
        <v>361.3</v>
      </c>
      <c r="C69" s="14" t="s">
        <v>67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2871511</v>
      </c>
      <c r="L69" s="46">
        <v>0</v>
      </c>
      <c r="M69" s="46">
        <v>0</v>
      </c>
      <c r="N69" s="46">
        <f t="shared" ref="N69:N74" si="14">SUM(D69:M69)</f>
        <v>2871511</v>
      </c>
      <c r="O69" s="47">
        <f t="shared" ref="O69:O79" si="15">(N69/O$81)</f>
        <v>120.47960896198708</v>
      </c>
      <c r="P69" s="44"/>
    </row>
    <row r="70" spans="1:119">
      <c r="A70" s="6"/>
      <c r="B70" s="19">
        <v>362</v>
      </c>
      <c r="C70" s="14" t="s">
        <v>68</v>
      </c>
      <c r="D70" s="46">
        <v>93629</v>
      </c>
      <c r="E70" s="46">
        <v>825383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919012</v>
      </c>
      <c r="O70" s="47">
        <f t="shared" si="15"/>
        <v>38.558865486280105</v>
      </c>
      <c r="P70" s="44"/>
    </row>
    <row r="71" spans="1:119">
      <c r="A71" s="6"/>
      <c r="B71" s="19">
        <v>364</v>
      </c>
      <c r="C71" s="14" t="s">
        <v>141</v>
      </c>
      <c r="D71" s="46">
        <v>577552</v>
      </c>
      <c r="E71" s="46">
        <v>0</v>
      </c>
      <c r="F71" s="46">
        <v>0</v>
      </c>
      <c r="G71" s="46">
        <v>1079423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1656975</v>
      </c>
      <c r="O71" s="47">
        <f t="shared" si="15"/>
        <v>69.52148191658975</v>
      </c>
      <c r="P71" s="44"/>
    </row>
    <row r="72" spans="1:119">
      <c r="A72" s="6"/>
      <c r="B72" s="19">
        <v>366</v>
      </c>
      <c r="C72" s="14" t="s">
        <v>69</v>
      </c>
      <c r="D72" s="46">
        <v>1925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1925</v>
      </c>
      <c r="O72" s="47">
        <f t="shared" si="15"/>
        <v>8.0766971553243264E-2</v>
      </c>
      <c r="P72" s="44"/>
    </row>
    <row r="73" spans="1:119">
      <c r="A73" s="6"/>
      <c r="B73" s="19">
        <v>368</v>
      </c>
      <c r="C73" s="14" t="s">
        <v>70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2219026</v>
      </c>
      <c r="L73" s="46">
        <v>0</v>
      </c>
      <c r="M73" s="46">
        <v>0</v>
      </c>
      <c r="N73" s="46">
        <f t="shared" si="14"/>
        <v>2219026</v>
      </c>
      <c r="O73" s="47">
        <f t="shared" si="15"/>
        <v>93.103381723588157</v>
      </c>
      <c r="P73" s="44"/>
    </row>
    <row r="74" spans="1:119">
      <c r="A74" s="6"/>
      <c r="B74" s="19">
        <v>369.9</v>
      </c>
      <c r="C74" s="14" t="s">
        <v>71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3574096</v>
      </c>
      <c r="N74" s="46">
        <f t="shared" si="14"/>
        <v>3574096</v>
      </c>
      <c r="O74" s="47">
        <f t="shared" si="15"/>
        <v>149.9578753041873</v>
      </c>
      <c r="P74" s="44"/>
    </row>
    <row r="75" spans="1:119" ht="15.75">
      <c r="A75" s="23" t="s">
        <v>50</v>
      </c>
      <c r="B75" s="24"/>
      <c r="C75" s="25"/>
      <c r="D75" s="26">
        <f t="shared" ref="D75:M75" si="16">SUM(D76:D78)</f>
        <v>421314</v>
      </c>
      <c r="E75" s="26">
        <f t="shared" si="16"/>
        <v>0</v>
      </c>
      <c r="F75" s="26">
        <f t="shared" si="16"/>
        <v>19037080</v>
      </c>
      <c r="G75" s="26">
        <f t="shared" si="16"/>
        <v>7845329</v>
      </c>
      <c r="H75" s="26">
        <f t="shared" si="16"/>
        <v>0</v>
      </c>
      <c r="I75" s="26">
        <f t="shared" si="16"/>
        <v>0</v>
      </c>
      <c r="J75" s="26">
        <f t="shared" si="16"/>
        <v>0</v>
      </c>
      <c r="K75" s="26">
        <f t="shared" si="16"/>
        <v>0</v>
      </c>
      <c r="L75" s="26">
        <f t="shared" si="16"/>
        <v>0</v>
      </c>
      <c r="M75" s="26">
        <f t="shared" si="16"/>
        <v>0</v>
      </c>
      <c r="N75" s="26">
        <f>SUM(D75:M75)</f>
        <v>27303723</v>
      </c>
      <c r="O75" s="39">
        <f t="shared" si="15"/>
        <v>1145.5787110850047</v>
      </c>
      <c r="P75" s="44"/>
    </row>
    <row r="76" spans="1:119">
      <c r="A76" s="6"/>
      <c r="B76" s="19">
        <v>381</v>
      </c>
      <c r="C76" s="14" t="s">
        <v>72</v>
      </c>
      <c r="D76" s="46">
        <v>421314</v>
      </c>
      <c r="E76" s="46">
        <v>0</v>
      </c>
      <c r="F76" s="46">
        <v>2102409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2523723</v>
      </c>
      <c r="O76" s="47">
        <f t="shared" si="15"/>
        <v>105.88751363598222</v>
      </c>
      <c r="P76" s="44"/>
    </row>
    <row r="77" spans="1:119">
      <c r="A77" s="6"/>
      <c r="B77" s="19">
        <v>384</v>
      </c>
      <c r="C77" s="14" t="s">
        <v>73</v>
      </c>
      <c r="D77" s="46">
        <v>0</v>
      </c>
      <c r="E77" s="46">
        <v>0</v>
      </c>
      <c r="F77" s="46">
        <v>0</v>
      </c>
      <c r="G77" s="46">
        <v>7845329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7845329</v>
      </c>
      <c r="O77" s="47">
        <f t="shared" si="15"/>
        <v>329.16543593186202</v>
      </c>
      <c r="P77" s="44"/>
    </row>
    <row r="78" spans="1:119" ht="15.75" thickBot="1">
      <c r="A78" s="6"/>
      <c r="B78" s="19">
        <v>385</v>
      </c>
      <c r="C78" s="14" t="s">
        <v>144</v>
      </c>
      <c r="D78" s="46">
        <v>0</v>
      </c>
      <c r="E78" s="46">
        <v>0</v>
      </c>
      <c r="F78" s="46">
        <v>16934671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16934671</v>
      </c>
      <c r="O78" s="47">
        <f t="shared" si="15"/>
        <v>710.52576151716039</v>
      </c>
      <c r="P78" s="44"/>
    </row>
    <row r="79" spans="1:119" ht="16.5" thickBot="1">
      <c r="A79" s="8" t="s">
        <v>62</v>
      </c>
      <c r="B79" s="17"/>
      <c r="C79" s="16"/>
      <c r="D79" s="9">
        <f t="shared" ref="D79:M79" si="17">SUM(D5,D15,D27,D47,D63,D67,D75)</f>
        <v>22306706</v>
      </c>
      <c r="E79" s="9">
        <f t="shared" si="17"/>
        <v>10494669</v>
      </c>
      <c r="F79" s="9">
        <f t="shared" si="17"/>
        <v>20502460</v>
      </c>
      <c r="G79" s="9">
        <f t="shared" si="17"/>
        <v>8963288</v>
      </c>
      <c r="H79" s="9">
        <f t="shared" si="17"/>
        <v>0</v>
      </c>
      <c r="I79" s="9">
        <f t="shared" si="17"/>
        <v>6620187</v>
      </c>
      <c r="J79" s="9">
        <f t="shared" si="17"/>
        <v>1101677</v>
      </c>
      <c r="K79" s="9">
        <f t="shared" si="17"/>
        <v>5371826</v>
      </c>
      <c r="L79" s="9">
        <f t="shared" si="17"/>
        <v>0</v>
      </c>
      <c r="M79" s="9">
        <f t="shared" si="17"/>
        <v>61555231</v>
      </c>
      <c r="N79" s="9">
        <f>SUM(D79:M79)</f>
        <v>136916044</v>
      </c>
      <c r="O79" s="32">
        <f t="shared" si="15"/>
        <v>5744.5684316522611</v>
      </c>
      <c r="P79" s="43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0"/>
      <c r="B80" s="12"/>
      <c r="C80" s="12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3"/>
    </row>
    <row r="81" spans="1:15">
      <c r="A81" s="34"/>
      <c r="B81" s="35"/>
      <c r="C81" s="35"/>
      <c r="D81" s="36"/>
      <c r="E81" s="36"/>
      <c r="F81" s="36"/>
      <c r="G81" s="36"/>
      <c r="H81" s="36"/>
      <c r="I81" s="36"/>
      <c r="J81" s="36"/>
      <c r="K81" s="36"/>
      <c r="L81" s="118" t="s">
        <v>145</v>
      </c>
      <c r="M81" s="118"/>
      <c r="N81" s="118"/>
      <c r="O81" s="37">
        <v>23834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88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0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0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0"/>
      <c r="N3" s="31"/>
      <c r="O3" s="131" t="s">
        <v>80</v>
      </c>
      <c r="P3" s="41"/>
      <c r="Q3"/>
    </row>
    <row r="4" spans="1:133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10</v>
      </c>
      <c r="N4" s="29" t="s">
        <v>46</v>
      </c>
      <c r="O4" s="117"/>
      <c r="P4" s="4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18" t="s">
        <v>2</v>
      </c>
      <c r="B5" s="20"/>
      <c r="C5" s="20"/>
      <c r="D5" s="21">
        <f t="shared" ref="D5:M5" si="0">SUM(D6:D14)</f>
        <v>11866307</v>
      </c>
      <c r="E5" s="21">
        <f t="shared" si="0"/>
        <v>538519</v>
      </c>
      <c r="F5" s="21">
        <f t="shared" si="0"/>
        <v>1451677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2">
        <f>SUM(D5:M5)</f>
        <v>13856503</v>
      </c>
      <c r="O5" s="27">
        <f t="shared" ref="O5:O36" si="1">(N5/O$80)</f>
        <v>599.35563821964615</v>
      </c>
      <c r="P5" s="43"/>
    </row>
    <row r="6" spans="1:133">
      <c r="A6" s="6"/>
      <c r="B6" s="19">
        <v>311</v>
      </c>
      <c r="C6" s="14" t="s">
        <v>3</v>
      </c>
      <c r="D6" s="46">
        <v>7620592</v>
      </c>
      <c r="E6" s="46">
        <v>538519</v>
      </c>
      <c r="F6" s="46">
        <v>1451677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9610788</v>
      </c>
      <c r="O6" s="47">
        <f t="shared" si="1"/>
        <v>415.7095030061854</v>
      </c>
      <c r="P6" s="44"/>
    </row>
    <row r="7" spans="1:133">
      <c r="A7" s="6"/>
      <c r="B7" s="19">
        <v>312.41000000000003</v>
      </c>
      <c r="C7" s="14" t="s">
        <v>12</v>
      </c>
      <c r="D7" s="46">
        <v>419049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419049</v>
      </c>
      <c r="O7" s="47">
        <f t="shared" si="1"/>
        <v>18.125740732730655</v>
      </c>
      <c r="P7" s="44"/>
    </row>
    <row r="8" spans="1:133">
      <c r="A8" s="6"/>
      <c r="B8" s="19">
        <v>312.42</v>
      </c>
      <c r="C8" s="14" t="s">
        <v>11</v>
      </c>
      <c r="D8" s="46">
        <v>311314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311314</v>
      </c>
      <c r="O8" s="47">
        <f t="shared" si="1"/>
        <v>13.465720835676283</v>
      </c>
      <c r="P8" s="44"/>
    </row>
    <row r="9" spans="1:133">
      <c r="A9" s="6"/>
      <c r="B9" s="19">
        <v>312.51</v>
      </c>
      <c r="C9" s="14" t="s">
        <v>82</v>
      </c>
      <c r="D9" s="46">
        <v>281787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281787</v>
      </c>
      <c r="O9" s="47">
        <f t="shared" si="1"/>
        <v>12.188546217396945</v>
      </c>
      <c r="P9" s="44"/>
    </row>
    <row r="10" spans="1:133">
      <c r="A10" s="6"/>
      <c r="B10" s="19">
        <v>312.52</v>
      </c>
      <c r="C10" s="14" t="s">
        <v>129</v>
      </c>
      <c r="D10" s="46">
        <v>166394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166394</v>
      </c>
      <c r="O10" s="47">
        <f t="shared" si="1"/>
        <v>7.1972836195337164</v>
      </c>
      <c r="P10" s="44"/>
    </row>
    <row r="11" spans="1:133">
      <c r="A11" s="6"/>
      <c r="B11" s="19">
        <v>314.10000000000002</v>
      </c>
      <c r="C11" s="14" t="s">
        <v>13</v>
      </c>
      <c r="D11" s="46">
        <v>1639550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1639550</v>
      </c>
      <c r="O11" s="47">
        <f t="shared" si="1"/>
        <v>70.917859769021149</v>
      </c>
      <c r="P11" s="44"/>
    </row>
    <row r="12" spans="1:133">
      <c r="A12" s="6"/>
      <c r="B12" s="19">
        <v>314.39999999999998</v>
      </c>
      <c r="C12" s="14" t="s">
        <v>15</v>
      </c>
      <c r="D12" s="46">
        <v>106861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106861</v>
      </c>
      <c r="O12" s="47">
        <f t="shared" si="1"/>
        <v>4.6222154937497297</v>
      </c>
      <c r="P12" s="44"/>
    </row>
    <row r="13" spans="1:133">
      <c r="A13" s="6"/>
      <c r="B13" s="19">
        <v>315</v>
      </c>
      <c r="C13" s="14" t="s">
        <v>130</v>
      </c>
      <c r="D13" s="46">
        <v>1092940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1092940</v>
      </c>
      <c r="O13" s="47">
        <f t="shared" si="1"/>
        <v>47.2745360958519</v>
      </c>
      <c r="P13" s="44"/>
    </row>
    <row r="14" spans="1:133">
      <c r="A14" s="6"/>
      <c r="B14" s="19">
        <v>316</v>
      </c>
      <c r="C14" s="14" t="s">
        <v>131</v>
      </c>
      <c r="D14" s="46">
        <v>227820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227820</v>
      </c>
      <c r="O14" s="47">
        <f t="shared" si="1"/>
        <v>9.8542324495004117</v>
      </c>
      <c r="P14" s="44"/>
    </row>
    <row r="15" spans="1:133" ht="15.75">
      <c r="A15" s="23" t="s">
        <v>17</v>
      </c>
      <c r="B15" s="24"/>
      <c r="C15" s="25"/>
      <c r="D15" s="26">
        <f t="shared" ref="D15:M15" si="3">SUM(D16:D26)</f>
        <v>3830054</v>
      </c>
      <c r="E15" s="26">
        <f t="shared" si="3"/>
        <v>1809757</v>
      </c>
      <c r="F15" s="26">
        <f t="shared" si="3"/>
        <v>0</v>
      </c>
      <c r="G15" s="26">
        <f t="shared" si="3"/>
        <v>0</v>
      </c>
      <c r="H15" s="26">
        <f t="shared" si="3"/>
        <v>0</v>
      </c>
      <c r="I15" s="26">
        <f t="shared" si="3"/>
        <v>0</v>
      </c>
      <c r="J15" s="26">
        <f t="shared" si="3"/>
        <v>0</v>
      </c>
      <c r="K15" s="26">
        <f t="shared" si="3"/>
        <v>0</v>
      </c>
      <c r="L15" s="26">
        <f t="shared" si="3"/>
        <v>0</v>
      </c>
      <c r="M15" s="26">
        <f t="shared" si="3"/>
        <v>0</v>
      </c>
      <c r="N15" s="38">
        <f>SUM(D15:M15)</f>
        <v>5639811</v>
      </c>
      <c r="O15" s="39">
        <f t="shared" si="1"/>
        <v>243.94701327912108</v>
      </c>
      <c r="P15" s="45"/>
    </row>
    <row r="16" spans="1:133">
      <c r="A16" s="6"/>
      <c r="B16" s="19">
        <v>322</v>
      </c>
      <c r="C16" s="14" t="s">
        <v>0</v>
      </c>
      <c r="D16" s="46">
        <v>0</v>
      </c>
      <c r="E16" s="46">
        <v>1443476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1443476</v>
      </c>
      <c r="O16" s="47">
        <f t="shared" si="1"/>
        <v>62.436783597906484</v>
      </c>
      <c r="P16" s="44"/>
    </row>
    <row r="17" spans="1:16">
      <c r="A17" s="6"/>
      <c r="B17" s="19">
        <v>323.10000000000002</v>
      </c>
      <c r="C17" s="14" t="s">
        <v>18</v>
      </c>
      <c r="D17" s="46">
        <v>2303525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2303525</v>
      </c>
      <c r="O17" s="47">
        <f t="shared" si="1"/>
        <v>99.637743847052207</v>
      </c>
      <c r="P17" s="44"/>
    </row>
    <row r="18" spans="1:16">
      <c r="A18" s="6"/>
      <c r="B18" s="19">
        <v>323.3</v>
      </c>
      <c r="C18" s="14" t="s">
        <v>19</v>
      </c>
      <c r="D18" s="46">
        <v>455487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455487</v>
      </c>
      <c r="O18" s="47">
        <f t="shared" si="1"/>
        <v>19.701846965699207</v>
      </c>
      <c r="P18" s="44"/>
    </row>
    <row r="19" spans="1:16">
      <c r="A19" s="6"/>
      <c r="B19" s="19">
        <v>323.39999999999998</v>
      </c>
      <c r="C19" s="14" t="s">
        <v>20</v>
      </c>
      <c r="D19" s="46">
        <v>78006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78006</v>
      </c>
      <c r="O19" s="47">
        <f t="shared" si="1"/>
        <v>3.3741078766382628</v>
      </c>
      <c r="P19" s="44"/>
    </row>
    <row r="20" spans="1:16">
      <c r="A20" s="6"/>
      <c r="B20" s="19">
        <v>323.60000000000002</v>
      </c>
      <c r="C20" s="14" t="s">
        <v>21</v>
      </c>
      <c r="D20" s="46">
        <v>476396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476396</v>
      </c>
      <c r="O20" s="47">
        <f t="shared" si="1"/>
        <v>20.606254595787014</v>
      </c>
      <c r="P20" s="44"/>
    </row>
    <row r="21" spans="1:16">
      <c r="A21" s="6"/>
      <c r="B21" s="19">
        <v>323.7</v>
      </c>
      <c r="C21" s="14" t="s">
        <v>22</v>
      </c>
      <c r="D21" s="46">
        <v>497249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497249</v>
      </c>
      <c r="O21" s="47">
        <f t="shared" si="1"/>
        <v>21.508239975777499</v>
      </c>
      <c r="P21" s="44"/>
    </row>
    <row r="22" spans="1:16">
      <c r="A22" s="6"/>
      <c r="B22" s="19">
        <v>323.89999999999998</v>
      </c>
      <c r="C22" s="14" t="s">
        <v>23</v>
      </c>
      <c r="D22" s="46">
        <v>18527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18527</v>
      </c>
      <c r="O22" s="47">
        <f t="shared" si="1"/>
        <v>0.80137549201955105</v>
      </c>
      <c r="P22" s="44"/>
    </row>
    <row r="23" spans="1:16">
      <c r="A23" s="6"/>
      <c r="B23" s="19">
        <v>324.11</v>
      </c>
      <c r="C23" s="14" t="s">
        <v>24</v>
      </c>
      <c r="D23" s="46">
        <v>0</v>
      </c>
      <c r="E23" s="46">
        <v>108224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108224</v>
      </c>
      <c r="O23" s="47">
        <f t="shared" si="1"/>
        <v>4.6811713309399199</v>
      </c>
      <c r="P23" s="44"/>
    </row>
    <row r="24" spans="1:16">
      <c r="A24" s="6"/>
      <c r="B24" s="19">
        <v>324.31</v>
      </c>
      <c r="C24" s="14" t="s">
        <v>25</v>
      </c>
      <c r="D24" s="46">
        <v>0</v>
      </c>
      <c r="E24" s="46">
        <v>181820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181820</v>
      </c>
      <c r="O24" s="47">
        <f t="shared" si="1"/>
        <v>7.8645270124140314</v>
      </c>
      <c r="P24" s="44"/>
    </row>
    <row r="25" spans="1:16">
      <c r="A25" s="6"/>
      <c r="B25" s="19">
        <v>324.61</v>
      </c>
      <c r="C25" s="14" t="s">
        <v>26</v>
      </c>
      <c r="D25" s="46">
        <v>0</v>
      </c>
      <c r="E25" s="46">
        <v>23762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23762</v>
      </c>
      <c r="O25" s="47">
        <f t="shared" si="1"/>
        <v>1.0278126216531858</v>
      </c>
      <c r="P25" s="44"/>
    </row>
    <row r="26" spans="1:16">
      <c r="A26" s="6"/>
      <c r="B26" s="19">
        <v>329</v>
      </c>
      <c r="C26" s="14" t="s">
        <v>27</v>
      </c>
      <c r="D26" s="46">
        <v>864</v>
      </c>
      <c r="E26" s="46">
        <v>52475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53339</v>
      </c>
      <c r="O26" s="47">
        <f t="shared" si="1"/>
        <v>2.3071499632337038</v>
      </c>
      <c r="P26" s="44"/>
    </row>
    <row r="27" spans="1:16" ht="15.75">
      <c r="A27" s="23" t="s">
        <v>29</v>
      </c>
      <c r="B27" s="24"/>
      <c r="C27" s="25"/>
      <c r="D27" s="26">
        <f t="shared" ref="D27:M27" si="5">SUM(D28:D46)</f>
        <v>2686327</v>
      </c>
      <c r="E27" s="26">
        <f t="shared" si="5"/>
        <v>1503027</v>
      </c>
      <c r="F27" s="26">
        <f t="shared" si="5"/>
        <v>0</v>
      </c>
      <c r="G27" s="26">
        <f t="shared" si="5"/>
        <v>0</v>
      </c>
      <c r="H27" s="26">
        <f t="shared" si="5"/>
        <v>0</v>
      </c>
      <c r="I27" s="26">
        <f t="shared" si="5"/>
        <v>0</v>
      </c>
      <c r="J27" s="26">
        <f t="shared" si="5"/>
        <v>0</v>
      </c>
      <c r="K27" s="26">
        <f t="shared" si="5"/>
        <v>0</v>
      </c>
      <c r="L27" s="26">
        <f t="shared" si="5"/>
        <v>0</v>
      </c>
      <c r="M27" s="26">
        <f t="shared" si="5"/>
        <v>0</v>
      </c>
      <c r="N27" s="38">
        <f>SUM(D27:M27)</f>
        <v>4189354</v>
      </c>
      <c r="O27" s="39">
        <f t="shared" si="1"/>
        <v>181.20827025390372</v>
      </c>
      <c r="P27" s="45"/>
    </row>
    <row r="28" spans="1:16">
      <c r="A28" s="6"/>
      <c r="B28" s="19">
        <v>331.1</v>
      </c>
      <c r="C28" s="14" t="s">
        <v>93</v>
      </c>
      <c r="D28" s="46">
        <v>75767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75767</v>
      </c>
      <c r="O28" s="47">
        <f t="shared" si="1"/>
        <v>3.2772611272113847</v>
      </c>
      <c r="P28" s="44"/>
    </row>
    <row r="29" spans="1:16">
      <c r="A29" s="6"/>
      <c r="B29" s="19">
        <v>331.2</v>
      </c>
      <c r="C29" s="14" t="s">
        <v>28</v>
      </c>
      <c r="D29" s="46">
        <v>69130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69130</v>
      </c>
      <c r="O29" s="47">
        <f t="shared" si="1"/>
        <v>2.990181236212639</v>
      </c>
      <c r="P29" s="44"/>
    </row>
    <row r="30" spans="1:16">
      <c r="A30" s="6"/>
      <c r="B30" s="19">
        <v>331.39</v>
      </c>
      <c r="C30" s="14" t="s">
        <v>33</v>
      </c>
      <c r="D30" s="46">
        <v>0</v>
      </c>
      <c r="E30" s="46">
        <v>173557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173557</v>
      </c>
      <c r="O30" s="47">
        <f t="shared" si="1"/>
        <v>7.5071153596608848</v>
      </c>
      <c r="P30" s="44"/>
    </row>
    <row r="31" spans="1:16">
      <c r="A31" s="6"/>
      <c r="B31" s="19">
        <v>331.41</v>
      </c>
      <c r="C31" s="14" t="s">
        <v>34</v>
      </c>
      <c r="D31" s="46">
        <v>0</v>
      </c>
      <c r="E31" s="46">
        <v>106695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106695</v>
      </c>
      <c r="O31" s="47">
        <f t="shared" si="1"/>
        <v>4.6150352523898093</v>
      </c>
      <c r="P31" s="44"/>
    </row>
    <row r="32" spans="1:16">
      <c r="A32" s="6"/>
      <c r="B32" s="19">
        <v>331.49</v>
      </c>
      <c r="C32" s="14" t="s">
        <v>94</v>
      </c>
      <c r="D32" s="46">
        <v>239124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239124</v>
      </c>
      <c r="O32" s="47">
        <f t="shared" si="1"/>
        <v>10.343180933431377</v>
      </c>
      <c r="P32" s="44"/>
    </row>
    <row r="33" spans="1:16">
      <c r="A33" s="6"/>
      <c r="B33" s="19">
        <v>331.9</v>
      </c>
      <c r="C33" s="14" t="s">
        <v>31</v>
      </c>
      <c r="D33" s="46">
        <v>0</v>
      </c>
      <c r="E33" s="46">
        <v>21978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21978</v>
      </c>
      <c r="O33" s="47">
        <f t="shared" si="1"/>
        <v>0.95064665426705308</v>
      </c>
      <c r="P33" s="44"/>
    </row>
    <row r="34" spans="1:16">
      <c r="A34" s="6"/>
      <c r="B34" s="19">
        <v>334.1</v>
      </c>
      <c r="C34" s="14" t="s">
        <v>32</v>
      </c>
      <c r="D34" s="46">
        <v>395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395</v>
      </c>
      <c r="O34" s="47">
        <f t="shared" si="1"/>
        <v>1.7085514079328689E-2</v>
      </c>
      <c r="P34" s="44"/>
    </row>
    <row r="35" spans="1:16">
      <c r="A35" s="6"/>
      <c r="B35" s="19">
        <v>334.2</v>
      </c>
      <c r="C35" s="14" t="s">
        <v>95</v>
      </c>
      <c r="D35" s="46">
        <v>442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442</v>
      </c>
      <c r="O35" s="47">
        <f t="shared" si="1"/>
        <v>1.9118473982438686E-2</v>
      </c>
      <c r="P35" s="44"/>
    </row>
    <row r="36" spans="1:16">
      <c r="A36" s="6"/>
      <c r="B36" s="19">
        <v>334.41</v>
      </c>
      <c r="C36" s="14" t="s">
        <v>97</v>
      </c>
      <c r="D36" s="46">
        <v>0</v>
      </c>
      <c r="E36" s="46">
        <v>172462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172462</v>
      </c>
      <c r="O36" s="47">
        <f t="shared" si="1"/>
        <v>7.4597517193650242</v>
      </c>
      <c r="P36" s="44"/>
    </row>
    <row r="37" spans="1:16">
      <c r="A37" s="6"/>
      <c r="B37" s="19">
        <v>335.12</v>
      </c>
      <c r="C37" s="14" t="s">
        <v>132</v>
      </c>
      <c r="D37" s="46">
        <v>526970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526970</v>
      </c>
      <c r="O37" s="47">
        <f t="shared" ref="O37:O68" si="8">(N37/O$80)</f>
        <v>22.793805960465416</v>
      </c>
      <c r="P37" s="44"/>
    </row>
    <row r="38" spans="1:16">
      <c r="A38" s="6"/>
      <c r="B38" s="19">
        <v>335.14</v>
      </c>
      <c r="C38" s="14" t="s">
        <v>133</v>
      </c>
      <c r="D38" s="46">
        <v>4573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4573</v>
      </c>
      <c r="O38" s="47">
        <f t="shared" si="8"/>
        <v>0.19780267312600025</v>
      </c>
      <c r="P38" s="44"/>
    </row>
    <row r="39" spans="1:16">
      <c r="A39" s="6"/>
      <c r="B39" s="19">
        <v>335.15</v>
      </c>
      <c r="C39" s="14" t="s">
        <v>134</v>
      </c>
      <c r="D39" s="46">
        <v>31638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31638</v>
      </c>
      <c r="O39" s="47">
        <f t="shared" si="8"/>
        <v>1.3684847960551927</v>
      </c>
      <c r="P39" s="44"/>
    </row>
    <row r="40" spans="1:16">
      <c r="A40" s="6"/>
      <c r="B40" s="19">
        <v>335.18</v>
      </c>
      <c r="C40" s="14" t="s">
        <v>135</v>
      </c>
      <c r="D40" s="46">
        <v>1049653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1049653</v>
      </c>
      <c r="O40" s="47">
        <f t="shared" si="8"/>
        <v>45.402180025087588</v>
      </c>
      <c r="P40" s="44"/>
    </row>
    <row r="41" spans="1:16">
      <c r="A41" s="6"/>
      <c r="B41" s="19">
        <v>335.21</v>
      </c>
      <c r="C41" s="14" t="s">
        <v>40</v>
      </c>
      <c r="D41" s="46">
        <v>12687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12687</v>
      </c>
      <c r="O41" s="47">
        <f t="shared" si="8"/>
        <v>0.54876941044162808</v>
      </c>
      <c r="P41" s="44"/>
    </row>
    <row r="42" spans="1:16">
      <c r="A42" s="6"/>
      <c r="B42" s="19">
        <v>335.49</v>
      </c>
      <c r="C42" s="14" t="s">
        <v>41</v>
      </c>
      <c r="D42" s="46">
        <v>169355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169355</v>
      </c>
      <c r="O42" s="47">
        <f t="shared" si="8"/>
        <v>7.325360093429647</v>
      </c>
      <c r="P42" s="44"/>
    </row>
    <row r="43" spans="1:16">
      <c r="A43" s="6"/>
      <c r="B43" s="19">
        <v>337.7</v>
      </c>
      <c r="C43" s="14" t="s">
        <v>114</v>
      </c>
      <c r="D43" s="46">
        <v>168400</v>
      </c>
      <c r="E43" s="46">
        <v>22885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191285</v>
      </c>
      <c r="O43" s="47">
        <f t="shared" si="8"/>
        <v>8.2739305333275652</v>
      </c>
      <c r="P43" s="44"/>
    </row>
    <row r="44" spans="1:16">
      <c r="A44" s="6"/>
      <c r="B44" s="19">
        <v>337.9</v>
      </c>
      <c r="C44" s="14" t="s">
        <v>101</v>
      </c>
      <c r="D44" s="46">
        <v>325607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325607</v>
      </c>
      <c r="O44" s="47">
        <f t="shared" si="8"/>
        <v>14.08395691855184</v>
      </c>
      <c r="P44" s="44"/>
    </row>
    <row r="45" spans="1:16">
      <c r="A45" s="6"/>
      <c r="B45" s="19">
        <v>338</v>
      </c>
      <c r="C45" s="14" t="s">
        <v>43</v>
      </c>
      <c r="D45" s="46">
        <v>0</v>
      </c>
      <c r="E45" s="46">
        <v>1005450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1005450</v>
      </c>
      <c r="O45" s="47">
        <f t="shared" si="8"/>
        <v>43.490202863445653</v>
      </c>
      <c r="P45" s="44"/>
    </row>
    <row r="46" spans="1:16">
      <c r="A46" s="6"/>
      <c r="B46" s="19">
        <v>339</v>
      </c>
      <c r="C46" s="14" t="s">
        <v>136</v>
      </c>
      <c r="D46" s="46">
        <v>12586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12586</v>
      </c>
      <c r="O46" s="47">
        <f t="shared" si="8"/>
        <v>0.54440070937324281</v>
      </c>
      <c r="P46" s="44"/>
    </row>
    <row r="47" spans="1:16" ht="15.75">
      <c r="A47" s="23" t="s">
        <v>48</v>
      </c>
      <c r="B47" s="24"/>
      <c r="C47" s="25"/>
      <c r="D47" s="26">
        <f t="shared" ref="D47:M47" si="9">SUM(D48:D63)</f>
        <v>636738</v>
      </c>
      <c r="E47" s="26">
        <f t="shared" si="9"/>
        <v>3943697</v>
      </c>
      <c r="F47" s="26">
        <f t="shared" si="9"/>
        <v>0</v>
      </c>
      <c r="G47" s="26">
        <f t="shared" si="9"/>
        <v>3850</v>
      </c>
      <c r="H47" s="26">
        <f t="shared" si="9"/>
        <v>0</v>
      </c>
      <c r="I47" s="26">
        <f t="shared" si="9"/>
        <v>6523703</v>
      </c>
      <c r="J47" s="26">
        <f t="shared" si="9"/>
        <v>1183551</v>
      </c>
      <c r="K47" s="26">
        <f t="shared" si="9"/>
        <v>0</v>
      </c>
      <c r="L47" s="26">
        <f t="shared" si="9"/>
        <v>0</v>
      </c>
      <c r="M47" s="26">
        <f t="shared" si="9"/>
        <v>56413841</v>
      </c>
      <c r="N47" s="26">
        <f>SUM(D47:M47)</f>
        <v>68705380</v>
      </c>
      <c r="O47" s="39">
        <f t="shared" si="8"/>
        <v>2971.8145248496908</v>
      </c>
      <c r="P47" s="45"/>
    </row>
    <row r="48" spans="1:16">
      <c r="A48" s="6"/>
      <c r="B48" s="19">
        <v>341.2</v>
      </c>
      <c r="C48" s="14" t="s">
        <v>137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1176286</v>
      </c>
      <c r="K48" s="46">
        <v>0</v>
      </c>
      <c r="L48" s="46">
        <v>0</v>
      </c>
      <c r="M48" s="46">
        <v>0</v>
      </c>
      <c r="N48" s="46">
        <f t="shared" ref="N48:N63" si="10">SUM(D48:M48)</f>
        <v>1176286</v>
      </c>
      <c r="O48" s="47">
        <f t="shared" si="8"/>
        <v>50.879622821056273</v>
      </c>
      <c r="P48" s="44"/>
    </row>
    <row r="49" spans="1:16">
      <c r="A49" s="6"/>
      <c r="B49" s="19">
        <v>341.9</v>
      </c>
      <c r="C49" s="14" t="s">
        <v>138</v>
      </c>
      <c r="D49" s="46">
        <v>143178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143178</v>
      </c>
      <c r="O49" s="47">
        <f t="shared" si="8"/>
        <v>6.1930879363294258</v>
      </c>
      <c r="P49" s="44"/>
    </row>
    <row r="50" spans="1:16">
      <c r="A50" s="6"/>
      <c r="B50" s="19">
        <v>342.2</v>
      </c>
      <c r="C50" s="14" t="s">
        <v>103</v>
      </c>
      <c r="D50" s="46">
        <v>2470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2470</v>
      </c>
      <c r="O50" s="47">
        <f t="shared" si="8"/>
        <v>0.10683853107833384</v>
      </c>
      <c r="P50" s="44"/>
    </row>
    <row r="51" spans="1:16">
      <c r="A51" s="6"/>
      <c r="B51" s="19">
        <v>342.9</v>
      </c>
      <c r="C51" s="14" t="s">
        <v>139</v>
      </c>
      <c r="D51" s="46">
        <v>24666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24666</v>
      </c>
      <c r="O51" s="47">
        <f t="shared" si="8"/>
        <v>1.0669146589385354</v>
      </c>
      <c r="P51" s="44"/>
    </row>
    <row r="52" spans="1:16">
      <c r="A52" s="6"/>
      <c r="B52" s="19">
        <v>343.1</v>
      </c>
      <c r="C52" s="14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40724442</v>
      </c>
      <c r="N52" s="46">
        <f t="shared" si="10"/>
        <v>40724442</v>
      </c>
      <c r="O52" s="47">
        <f t="shared" si="8"/>
        <v>1761.5139928197586</v>
      </c>
      <c r="P52" s="44"/>
    </row>
    <row r="53" spans="1:16">
      <c r="A53" s="6"/>
      <c r="B53" s="19">
        <v>343.3</v>
      </c>
      <c r="C53" s="14" t="s">
        <v>54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7040555</v>
      </c>
      <c r="N53" s="46">
        <f t="shared" si="10"/>
        <v>7040555</v>
      </c>
      <c r="O53" s="47">
        <f t="shared" si="8"/>
        <v>304.53544703490633</v>
      </c>
      <c r="P53" s="44"/>
    </row>
    <row r="54" spans="1:16">
      <c r="A54" s="6"/>
      <c r="B54" s="19">
        <v>343.4</v>
      </c>
      <c r="C54" s="14" t="s">
        <v>55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5012250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5012250</v>
      </c>
      <c r="O54" s="47">
        <f t="shared" si="8"/>
        <v>216.80219732687399</v>
      </c>
      <c r="P54" s="44"/>
    </row>
    <row r="55" spans="1:16">
      <c r="A55" s="6"/>
      <c r="B55" s="19">
        <v>343.5</v>
      </c>
      <c r="C55" s="14" t="s">
        <v>56</v>
      </c>
      <c r="D55" s="46">
        <v>0</v>
      </c>
      <c r="E55" s="46">
        <v>1815930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8648844</v>
      </c>
      <c r="N55" s="46">
        <f t="shared" si="10"/>
        <v>10464774</v>
      </c>
      <c r="O55" s="47">
        <f t="shared" si="8"/>
        <v>452.64821142782995</v>
      </c>
      <c r="P55" s="44"/>
    </row>
    <row r="56" spans="1:16">
      <c r="A56" s="6"/>
      <c r="B56" s="19">
        <v>343.9</v>
      </c>
      <c r="C56" s="14" t="s">
        <v>57</v>
      </c>
      <c r="D56" s="46">
        <v>600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600</v>
      </c>
      <c r="O56" s="47">
        <f t="shared" si="8"/>
        <v>2.5952679614170162E-2</v>
      </c>
      <c r="P56" s="44"/>
    </row>
    <row r="57" spans="1:16">
      <c r="A57" s="6"/>
      <c r="B57" s="19">
        <v>344.1</v>
      </c>
      <c r="C57" s="14" t="s">
        <v>140</v>
      </c>
      <c r="D57" s="46">
        <v>0</v>
      </c>
      <c r="E57" s="46">
        <v>1976892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1976892</v>
      </c>
      <c r="O57" s="47">
        <f t="shared" si="8"/>
        <v>85.509407846360133</v>
      </c>
      <c r="P57" s="44"/>
    </row>
    <row r="58" spans="1:16">
      <c r="A58" s="6"/>
      <c r="B58" s="19">
        <v>346.4</v>
      </c>
      <c r="C58" s="14" t="s">
        <v>104</v>
      </c>
      <c r="D58" s="46">
        <v>331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331</v>
      </c>
      <c r="O58" s="47">
        <f t="shared" si="8"/>
        <v>1.4317228253817206E-2</v>
      </c>
      <c r="P58" s="44"/>
    </row>
    <row r="59" spans="1:16">
      <c r="A59" s="6"/>
      <c r="B59" s="19">
        <v>347.2</v>
      </c>
      <c r="C59" s="14" t="s">
        <v>59</v>
      </c>
      <c r="D59" s="46">
        <v>185749</v>
      </c>
      <c r="E59" s="46">
        <v>0</v>
      </c>
      <c r="F59" s="46">
        <v>0</v>
      </c>
      <c r="G59" s="46">
        <v>0</v>
      </c>
      <c r="H59" s="46">
        <v>0</v>
      </c>
      <c r="I59" s="46">
        <v>1501264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1687013</v>
      </c>
      <c r="O59" s="47">
        <f t="shared" si="8"/>
        <v>72.970846489900083</v>
      </c>
      <c r="P59" s="44"/>
    </row>
    <row r="60" spans="1:16">
      <c r="A60" s="6"/>
      <c r="B60" s="19">
        <v>347.3</v>
      </c>
      <c r="C60" s="14" t="s">
        <v>60</v>
      </c>
      <c r="D60" s="46">
        <v>100945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100945</v>
      </c>
      <c r="O60" s="47">
        <f t="shared" si="8"/>
        <v>4.366322072754012</v>
      </c>
      <c r="P60" s="44"/>
    </row>
    <row r="61" spans="1:16">
      <c r="A61" s="6"/>
      <c r="B61" s="19">
        <v>347.4</v>
      </c>
      <c r="C61" s="14" t="s">
        <v>61</v>
      </c>
      <c r="D61" s="46">
        <v>0</v>
      </c>
      <c r="E61" s="46">
        <v>19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19</v>
      </c>
      <c r="O61" s="47">
        <f t="shared" si="8"/>
        <v>8.2183485444872187E-4</v>
      </c>
      <c r="P61" s="44"/>
    </row>
    <row r="62" spans="1:16">
      <c r="A62" s="6"/>
      <c r="B62" s="19">
        <v>347.5</v>
      </c>
      <c r="C62" s="14" t="s">
        <v>105</v>
      </c>
      <c r="D62" s="46">
        <v>93857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93857</v>
      </c>
      <c r="O62" s="47">
        <f t="shared" si="8"/>
        <v>4.059734417578615</v>
      </c>
      <c r="P62" s="44"/>
    </row>
    <row r="63" spans="1:16">
      <c r="A63" s="6"/>
      <c r="B63" s="19">
        <v>349</v>
      </c>
      <c r="C63" s="14" t="s">
        <v>1</v>
      </c>
      <c r="D63" s="46">
        <v>84942</v>
      </c>
      <c r="E63" s="46">
        <v>150856</v>
      </c>
      <c r="F63" s="46">
        <v>0</v>
      </c>
      <c r="G63" s="46">
        <v>3850</v>
      </c>
      <c r="H63" s="46">
        <v>0</v>
      </c>
      <c r="I63" s="46">
        <v>10189</v>
      </c>
      <c r="J63" s="46">
        <v>7265</v>
      </c>
      <c r="K63" s="46">
        <v>0</v>
      </c>
      <c r="L63" s="46">
        <v>0</v>
      </c>
      <c r="M63" s="46">
        <v>0</v>
      </c>
      <c r="N63" s="46">
        <f t="shared" si="10"/>
        <v>257102</v>
      </c>
      <c r="O63" s="47">
        <f t="shared" si="8"/>
        <v>11.120809723603962</v>
      </c>
      <c r="P63" s="44"/>
    </row>
    <row r="64" spans="1:16" ht="15.75">
      <c r="A64" s="23" t="s">
        <v>49</v>
      </c>
      <c r="B64" s="24"/>
      <c r="C64" s="25"/>
      <c r="D64" s="26">
        <f t="shared" ref="D64:M64" si="11">SUM(D65:D67)</f>
        <v>45556</v>
      </c>
      <c r="E64" s="26">
        <f t="shared" si="11"/>
        <v>26433</v>
      </c>
      <c r="F64" s="26">
        <f t="shared" si="11"/>
        <v>0</v>
      </c>
      <c r="G64" s="26">
        <f t="shared" si="11"/>
        <v>0</v>
      </c>
      <c r="H64" s="26">
        <f t="shared" si="11"/>
        <v>0</v>
      </c>
      <c r="I64" s="26">
        <f t="shared" si="11"/>
        <v>0</v>
      </c>
      <c r="J64" s="26">
        <f t="shared" si="11"/>
        <v>0</v>
      </c>
      <c r="K64" s="26">
        <f t="shared" si="11"/>
        <v>0</v>
      </c>
      <c r="L64" s="26">
        <f t="shared" si="11"/>
        <v>0</v>
      </c>
      <c r="M64" s="26">
        <f t="shared" si="11"/>
        <v>0</v>
      </c>
      <c r="N64" s="26">
        <f t="shared" ref="N64:N69" si="12">SUM(D64:M64)</f>
        <v>71989</v>
      </c>
      <c r="O64" s="39">
        <f t="shared" si="8"/>
        <v>3.1138457545741596</v>
      </c>
      <c r="P64" s="45"/>
    </row>
    <row r="65" spans="1:119">
      <c r="A65" s="7"/>
      <c r="B65" s="33">
        <v>351.1</v>
      </c>
      <c r="C65" s="15" t="s">
        <v>64</v>
      </c>
      <c r="D65" s="46">
        <v>37931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37931</v>
      </c>
      <c r="O65" s="47">
        <f t="shared" si="8"/>
        <v>1.6406851507418141</v>
      </c>
      <c r="P65" s="44"/>
    </row>
    <row r="66" spans="1:119">
      <c r="A66" s="7"/>
      <c r="B66" s="33">
        <v>354</v>
      </c>
      <c r="C66" s="15" t="s">
        <v>65</v>
      </c>
      <c r="D66" s="46">
        <v>7625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7625</v>
      </c>
      <c r="O66" s="47">
        <f t="shared" si="8"/>
        <v>0.32981530343007914</v>
      </c>
      <c r="P66" s="44"/>
    </row>
    <row r="67" spans="1:119">
      <c r="A67" s="7"/>
      <c r="B67" s="33">
        <v>359</v>
      </c>
      <c r="C67" s="15" t="s">
        <v>115</v>
      </c>
      <c r="D67" s="46">
        <v>0</v>
      </c>
      <c r="E67" s="46">
        <v>26433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26433</v>
      </c>
      <c r="O67" s="47">
        <f t="shared" si="8"/>
        <v>1.1433453004022665</v>
      </c>
      <c r="P67" s="44"/>
    </row>
    <row r="68" spans="1:119" ht="15.75">
      <c r="A68" s="23" t="s">
        <v>4</v>
      </c>
      <c r="B68" s="24"/>
      <c r="C68" s="25"/>
      <c r="D68" s="26">
        <f t="shared" ref="D68:M68" si="13">SUM(D69:D75)</f>
        <v>143670</v>
      </c>
      <c r="E68" s="26">
        <f t="shared" si="13"/>
        <v>778888</v>
      </c>
      <c r="F68" s="26">
        <f t="shared" si="13"/>
        <v>23</v>
      </c>
      <c r="G68" s="26">
        <f t="shared" si="13"/>
        <v>2</v>
      </c>
      <c r="H68" s="26">
        <f t="shared" si="13"/>
        <v>0</v>
      </c>
      <c r="I68" s="26">
        <f t="shared" si="13"/>
        <v>0</v>
      </c>
      <c r="J68" s="26">
        <f t="shared" si="13"/>
        <v>0</v>
      </c>
      <c r="K68" s="26">
        <f t="shared" si="13"/>
        <v>5580369</v>
      </c>
      <c r="L68" s="26">
        <f t="shared" si="13"/>
        <v>0</v>
      </c>
      <c r="M68" s="26">
        <f t="shared" si="13"/>
        <v>4197294</v>
      </c>
      <c r="N68" s="26">
        <f t="shared" si="12"/>
        <v>10700246</v>
      </c>
      <c r="O68" s="39">
        <f t="shared" si="8"/>
        <v>462.83342705134305</v>
      </c>
      <c r="P68" s="45"/>
    </row>
    <row r="69" spans="1:119">
      <c r="A69" s="6"/>
      <c r="B69" s="19">
        <v>361.1</v>
      </c>
      <c r="C69" s="14" t="s">
        <v>66</v>
      </c>
      <c r="D69" s="46">
        <v>24124</v>
      </c>
      <c r="E69" s="46">
        <v>659</v>
      </c>
      <c r="F69" s="46">
        <v>23</v>
      </c>
      <c r="G69" s="46">
        <v>2</v>
      </c>
      <c r="H69" s="46">
        <v>0</v>
      </c>
      <c r="I69" s="46">
        <v>0</v>
      </c>
      <c r="J69" s="46">
        <v>0</v>
      </c>
      <c r="K69" s="46">
        <v>373433</v>
      </c>
      <c r="L69" s="46">
        <v>0</v>
      </c>
      <c r="M69" s="46">
        <v>34260</v>
      </c>
      <c r="N69" s="46">
        <f t="shared" si="12"/>
        <v>432501</v>
      </c>
      <c r="O69" s="47">
        <f t="shared" ref="O69:O78" si="14">(N69/O$80)</f>
        <v>18.70759980968035</v>
      </c>
      <c r="P69" s="44"/>
    </row>
    <row r="70" spans="1:119">
      <c r="A70" s="6"/>
      <c r="B70" s="19">
        <v>361.3</v>
      </c>
      <c r="C70" s="14" t="s">
        <v>67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3130023</v>
      </c>
      <c r="L70" s="46">
        <v>0</v>
      </c>
      <c r="M70" s="46">
        <v>0</v>
      </c>
      <c r="N70" s="46">
        <f t="shared" ref="N70:N75" si="15">SUM(D70:M70)</f>
        <v>3130023</v>
      </c>
      <c r="O70" s="47">
        <f t="shared" si="14"/>
        <v>135.38747350663957</v>
      </c>
      <c r="P70" s="44"/>
    </row>
    <row r="71" spans="1:119">
      <c r="A71" s="6"/>
      <c r="B71" s="19">
        <v>362</v>
      </c>
      <c r="C71" s="14" t="s">
        <v>68</v>
      </c>
      <c r="D71" s="46">
        <v>93236</v>
      </c>
      <c r="E71" s="46">
        <v>778229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871465</v>
      </c>
      <c r="O71" s="47">
        <f t="shared" si="14"/>
        <v>37.694753233271335</v>
      </c>
      <c r="P71" s="44"/>
    </row>
    <row r="72" spans="1:119">
      <c r="A72" s="6"/>
      <c r="B72" s="19">
        <v>364</v>
      </c>
      <c r="C72" s="14" t="s">
        <v>141</v>
      </c>
      <c r="D72" s="46">
        <v>11422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11422</v>
      </c>
      <c r="O72" s="47">
        <f t="shared" si="14"/>
        <v>0.49405251092175267</v>
      </c>
      <c r="P72" s="44"/>
    </row>
    <row r="73" spans="1:119">
      <c r="A73" s="6"/>
      <c r="B73" s="19">
        <v>366</v>
      </c>
      <c r="C73" s="14" t="s">
        <v>69</v>
      </c>
      <c r="D73" s="46">
        <v>14888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14888</v>
      </c>
      <c r="O73" s="47">
        <f t="shared" si="14"/>
        <v>0.643972490159609</v>
      </c>
      <c r="P73" s="44"/>
    </row>
    <row r="74" spans="1:119">
      <c r="A74" s="6"/>
      <c r="B74" s="19">
        <v>368</v>
      </c>
      <c r="C74" s="14" t="s">
        <v>70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2076913</v>
      </c>
      <c r="L74" s="46">
        <v>0</v>
      </c>
      <c r="M74" s="46">
        <v>0</v>
      </c>
      <c r="N74" s="46">
        <f t="shared" si="15"/>
        <v>2076913</v>
      </c>
      <c r="O74" s="47">
        <f t="shared" si="14"/>
        <v>89.835762792508334</v>
      </c>
      <c r="P74" s="44"/>
    </row>
    <row r="75" spans="1:119">
      <c r="A75" s="6"/>
      <c r="B75" s="19">
        <v>369.9</v>
      </c>
      <c r="C75" s="14" t="s">
        <v>71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4163034</v>
      </c>
      <c r="N75" s="46">
        <f t="shared" si="15"/>
        <v>4163034</v>
      </c>
      <c r="O75" s="47">
        <f t="shared" si="14"/>
        <v>180.06981270816212</v>
      </c>
      <c r="P75" s="44"/>
    </row>
    <row r="76" spans="1:119" ht="15.75">
      <c r="A76" s="23" t="s">
        <v>50</v>
      </c>
      <c r="B76" s="24"/>
      <c r="C76" s="25"/>
      <c r="D76" s="26">
        <f t="shared" ref="D76:M76" si="16">SUM(D77:D77)</f>
        <v>1095916</v>
      </c>
      <c r="E76" s="26">
        <f t="shared" si="16"/>
        <v>172222</v>
      </c>
      <c r="F76" s="26">
        <f t="shared" si="16"/>
        <v>1197753</v>
      </c>
      <c r="G76" s="26">
        <f t="shared" si="16"/>
        <v>0</v>
      </c>
      <c r="H76" s="26">
        <f t="shared" si="16"/>
        <v>0</v>
      </c>
      <c r="I76" s="26">
        <f t="shared" si="16"/>
        <v>0</v>
      </c>
      <c r="J76" s="26">
        <f t="shared" si="16"/>
        <v>0</v>
      </c>
      <c r="K76" s="26">
        <f t="shared" si="16"/>
        <v>0</v>
      </c>
      <c r="L76" s="26">
        <f t="shared" si="16"/>
        <v>0</v>
      </c>
      <c r="M76" s="26">
        <f t="shared" si="16"/>
        <v>0</v>
      </c>
      <c r="N76" s="26">
        <f>SUM(D76:M76)</f>
        <v>2465891</v>
      </c>
      <c r="O76" s="39">
        <f t="shared" si="14"/>
        <v>106.6607984774428</v>
      </c>
      <c r="P76" s="44"/>
    </row>
    <row r="77" spans="1:119" ht="15.75" thickBot="1">
      <c r="A77" s="6"/>
      <c r="B77" s="19">
        <v>381</v>
      </c>
      <c r="C77" s="14" t="s">
        <v>72</v>
      </c>
      <c r="D77" s="46">
        <v>1095916</v>
      </c>
      <c r="E77" s="46">
        <v>172222</v>
      </c>
      <c r="F77" s="46">
        <v>1197753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2465891</v>
      </c>
      <c r="O77" s="47">
        <f t="shared" si="14"/>
        <v>106.6607984774428</v>
      </c>
      <c r="P77" s="44"/>
    </row>
    <row r="78" spans="1:119" ht="16.5" thickBot="1">
      <c r="A78" s="8" t="s">
        <v>62</v>
      </c>
      <c r="B78" s="17"/>
      <c r="C78" s="16"/>
      <c r="D78" s="9">
        <f t="shared" ref="D78:M78" si="17">SUM(D5,D15,D27,D47,D64,D68,D76)</f>
        <v>20304568</v>
      </c>
      <c r="E78" s="9">
        <f t="shared" si="17"/>
        <v>8772543</v>
      </c>
      <c r="F78" s="9">
        <f t="shared" si="17"/>
        <v>2649453</v>
      </c>
      <c r="G78" s="9">
        <f t="shared" si="17"/>
        <v>3852</v>
      </c>
      <c r="H78" s="9">
        <f t="shared" si="17"/>
        <v>0</v>
      </c>
      <c r="I78" s="9">
        <f t="shared" si="17"/>
        <v>6523703</v>
      </c>
      <c r="J78" s="9">
        <f t="shared" si="17"/>
        <v>1183551</v>
      </c>
      <c r="K78" s="9">
        <f t="shared" si="17"/>
        <v>5580369</v>
      </c>
      <c r="L78" s="9">
        <f t="shared" si="17"/>
        <v>0</v>
      </c>
      <c r="M78" s="9">
        <f t="shared" si="17"/>
        <v>60611135</v>
      </c>
      <c r="N78" s="9">
        <f>SUM(D78:M78)</f>
        <v>105629174</v>
      </c>
      <c r="O78" s="32">
        <f t="shared" si="14"/>
        <v>4568.9335178857218</v>
      </c>
      <c r="P78" s="43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0"/>
      <c r="B79" s="12"/>
      <c r="C79" s="12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3"/>
    </row>
    <row r="80" spans="1:119">
      <c r="A80" s="34"/>
      <c r="B80" s="35"/>
      <c r="C80" s="35"/>
      <c r="D80" s="36"/>
      <c r="E80" s="36"/>
      <c r="F80" s="36"/>
      <c r="G80" s="36"/>
      <c r="H80" s="36"/>
      <c r="I80" s="36"/>
      <c r="J80" s="36"/>
      <c r="K80" s="36"/>
      <c r="L80" s="118" t="s">
        <v>142</v>
      </c>
      <c r="M80" s="118"/>
      <c r="N80" s="118"/>
      <c r="O80" s="37">
        <v>23119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88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0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0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0"/>
      <c r="N3" s="31"/>
      <c r="O3" s="131" t="s">
        <v>80</v>
      </c>
      <c r="P3" s="41"/>
      <c r="Q3"/>
    </row>
    <row r="4" spans="1:133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10</v>
      </c>
      <c r="N4" s="29" t="s">
        <v>46</v>
      </c>
      <c r="O4" s="117"/>
      <c r="P4" s="4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18" t="s">
        <v>2</v>
      </c>
      <c r="B5" s="20"/>
      <c r="C5" s="20"/>
      <c r="D5" s="21">
        <f t="shared" ref="D5:M5" si="0">SUM(D6:D14)</f>
        <v>11811854</v>
      </c>
      <c r="E5" s="21">
        <f t="shared" si="0"/>
        <v>536545</v>
      </c>
      <c r="F5" s="21">
        <f t="shared" si="0"/>
        <v>1448311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2">
        <f>SUM(D5:M5)</f>
        <v>13796710</v>
      </c>
      <c r="O5" s="27">
        <f t="shared" ref="O5:O36" si="1">(N5/O$77)</f>
        <v>605.33125658125653</v>
      </c>
      <c r="P5" s="43"/>
    </row>
    <row r="6" spans="1:133">
      <c r="A6" s="6"/>
      <c r="B6" s="19">
        <v>311</v>
      </c>
      <c r="C6" s="14" t="s">
        <v>3</v>
      </c>
      <c r="D6" s="46">
        <v>7570189</v>
      </c>
      <c r="E6" s="46">
        <v>536545</v>
      </c>
      <c r="F6" s="46">
        <v>1448311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9555045</v>
      </c>
      <c r="O6" s="47">
        <f t="shared" si="1"/>
        <v>419.2280186030186</v>
      </c>
      <c r="P6" s="44"/>
    </row>
    <row r="7" spans="1:133">
      <c r="A7" s="6"/>
      <c r="B7" s="19">
        <v>312.41000000000003</v>
      </c>
      <c r="C7" s="14" t="s">
        <v>12</v>
      </c>
      <c r="D7" s="46">
        <v>419614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419614</v>
      </c>
      <c r="O7" s="47">
        <f t="shared" si="1"/>
        <v>18.410582660582662</v>
      </c>
      <c r="P7" s="44"/>
    </row>
    <row r="8" spans="1:133">
      <c r="A8" s="6"/>
      <c r="B8" s="19">
        <v>312.42</v>
      </c>
      <c r="C8" s="14" t="s">
        <v>11</v>
      </c>
      <c r="D8" s="46">
        <v>314888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314888</v>
      </c>
      <c r="O8" s="47">
        <f t="shared" si="1"/>
        <v>13.815724815724815</v>
      </c>
      <c r="P8" s="44"/>
    </row>
    <row r="9" spans="1:133">
      <c r="A9" s="6"/>
      <c r="B9" s="19">
        <v>312.51</v>
      </c>
      <c r="C9" s="14" t="s">
        <v>86</v>
      </c>
      <c r="D9" s="46">
        <v>254161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254161</v>
      </c>
      <c r="O9" s="47">
        <f t="shared" si="1"/>
        <v>11.151325026325026</v>
      </c>
      <c r="P9" s="44"/>
    </row>
    <row r="10" spans="1:133">
      <c r="A10" s="6"/>
      <c r="B10" s="19">
        <v>312.52</v>
      </c>
      <c r="C10" s="14" t="s">
        <v>83</v>
      </c>
      <c r="D10" s="46">
        <v>161381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161381</v>
      </c>
      <c r="O10" s="47">
        <f t="shared" si="1"/>
        <v>7.080598455598456</v>
      </c>
      <c r="P10" s="44"/>
    </row>
    <row r="11" spans="1:133">
      <c r="A11" s="6"/>
      <c r="B11" s="19">
        <v>314.10000000000002</v>
      </c>
      <c r="C11" s="14" t="s">
        <v>13</v>
      </c>
      <c r="D11" s="46">
        <v>1661109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1661109</v>
      </c>
      <c r="O11" s="47">
        <f t="shared" si="1"/>
        <v>72.881230256230253</v>
      </c>
      <c r="P11" s="44"/>
    </row>
    <row r="12" spans="1:133">
      <c r="A12" s="6"/>
      <c r="B12" s="19">
        <v>314.39999999999998</v>
      </c>
      <c r="C12" s="14" t="s">
        <v>15</v>
      </c>
      <c r="D12" s="46">
        <v>70974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70974</v>
      </c>
      <c r="O12" s="47">
        <f t="shared" si="1"/>
        <v>3.1139873639873641</v>
      </c>
      <c r="P12" s="44"/>
    </row>
    <row r="13" spans="1:133">
      <c r="A13" s="6"/>
      <c r="B13" s="19">
        <v>315</v>
      </c>
      <c r="C13" s="14" t="s">
        <v>90</v>
      </c>
      <c r="D13" s="46">
        <v>1175583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1175583</v>
      </c>
      <c r="O13" s="47">
        <f t="shared" si="1"/>
        <v>51.578755703755704</v>
      </c>
      <c r="P13" s="44"/>
    </row>
    <row r="14" spans="1:133">
      <c r="A14" s="6"/>
      <c r="B14" s="19">
        <v>316</v>
      </c>
      <c r="C14" s="14" t="s">
        <v>16</v>
      </c>
      <c r="D14" s="46">
        <v>183955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183955</v>
      </c>
      <c r="O14" s="47">
        <f t="shared" si="1"/>
        <v>8.0710336960336964</v>
      </c>
      <c r="P14" s="44"/>
    </row>
    <row r="15" spans="1:133" ht="15.75">
      <c r="A15" s="23" t="s">
        <v>17</v>
      </c>
      <c r="B15" s="24"/>
      <c r="C15" s="25"/>
      <c r="D15" s="26">
        <f t="shared" ref="D15:M15" si="3">SUM(D16:D26)</f>
        <v>3995027</v>
      </c>
      <c r="E15" s="26">
        <f t="shared" si="3"/>
        <v>2524139</v>
      </c>
      <c r="F15" s="26">
        <f t="shared" si="3"/>
        <v>0</v>
      </c>
      <c r="G15" s="26">
        <f t="shared" si="3"/>
        <v>0</v>
      </c>
      <c r="H15" s="26">
        <f t="shared" si="3"/>
        <v>0</v>
      </c>
      <c r="I15" s="26">
        <f t="shared" si="3"/>
        <v>0</v>
      </c>
      <c r="J15" s="26">
        <f t="shared" si="3"/>
        <v>0</v>
      </c>
      <c r="K15" s="26">
        <f t="shared" si="3"/>
        <v>0</v>
      </c>
      <c r="L15" s="26">
        <f t="shared" si="3"/>
        <v>0</v>
      </c>
      <c r="M15" s="26">
        <f t="shared" si="3"/>
        <v>0</v>
      </c>
      <c r="N15" s="38">
        <f>SUM(D15:M15)</f>
        <v>6519166</v>
      </c>
      <c r="O15" s="39">
        <f t="shared" si="1"/>
        <v>286.02869427869427</v>
      </c>
      <c r="P15" s="45"/>
    </row>
    <row r="16" spans="1:133">
      <c r="A16" s="6"/>
      <c r="B16" s="19">
        <v>322</v>
      </c>
      <c r="C16" s="14" t="s">
        <v>0</v>
      </c>
      <c r="D16" s="46">
        <v>0</v>
      </c>
      <c r="E16" s="46">
        <v>944374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944374</v>
      </c>
      <c r="O16" s="47">
        <f t="shared" si="1"/>
        <v>41.434450684450681</v>
      </c>
      <c r="P16" s="44"/>
    </row>
    <row r="17" spans="1:16">
      <c r="A17" s="6"/>
      <c r="B17" s="19">
        <v>323.10000000000002</v>
      </c>
      <c r="C17" s="14" t="s">
        <v>18</v>
      </c>
      <c r="D17" s="46">
        <v>2482873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2482873</v>
      </c>
      <c r="O17" s="47">
        <f t="shared" si="1"/>
        <v>108.93616181116181</v>
      </c>
      <c r="P17" s="44"/>
    </row>
    <row r="18" spans="1:16">
      <c r="A18" s="6"/>
      <c r="B18" s="19">
        <v>323.3</v>
      </c>
      <c r="C18" s="14" t="s">
        <v>19</v>
      </c>
      <c r="D18" s="46">
        <v>465987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465987</v>
      </c>
      <c r="O18" s="47">
        <f t="shared" si="1"/>
        <v>20.44520007020007</v>
      </c>
      <c r="P18" s="44"/>
    </row>
    <row r="19" spans="1:16">
      <c r="A19" s="6"/>
      <c r="B19" s="19">
        <v>323.39999999999998</v>
      </c>
      <c r="C19" s="14" t="s">
        <v>20</v>
      </c>
      <c r="D19" s="46">
        <v>80680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80680</v>
      </c>
      <c r="O19" s="47">
        <f t="shared" si="1"/>
        <v>3.5398385398385397</v>
      </c>
      <c r="P19" s="44"/>
    </row>
    <row r="20" spans="1:16">
      <c r="A20" s="6"/>
      <c r="B20" s="19">
        <v>323.60000000000002</v>
      </c>
      <c r="C20" s="14" t="s">
        <v>21</v>
      </c>
      <c r="D20" s="46">
        <v>436064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436064</v>
      </c>
      <c r="O20" s="47">
        <f t="shared" si="1"/>
        <v>19.132327132327131</v>
      </c>
      <c r="P20" s="44"/>
    </row>
    <row r="21" spans="1:16">
      <c r="A21" s="6"/>
      <c r="B21" s="19">
        <v>323.7</v>
      </c>
      <c r="C21" s="14" t="s">
        <v>22</v>
      </c>
      <c r="D21" s="46">
        <v>495009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495009</v>
      </c>
      <c r="O21" s="47">
        <f t="shared" si="1"/>
        <v>21.718541593541595</v>
      </c>
      <c r="P21" s="44"/>
    </row>
    <row r="22" spans="1:16">
      <c r="A22" s="6"/>
      <c r="B22" s="19">
        <v>323.89999999999998</v>
      </c>
      <c r="C22" s="14" t="s">
        <v>23</v>
      </c>
      <c r="D22" s="46">
        <v>31763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31763</v>
      </c>
      <c r="O22" s="47">
        <f t="shared" si="1"/>
        <v>1.3936030186030186</v>
      </c>
      <c r="P22" s="44"/>
    </row>
    <row r="23" spans="1:16">
      <c r="A23" s="6"/>
      <c r="B23" s="19">
        <v>324.11</v>
      </c>
      <c r="C23" s="14" t="s">
        <v>24</v>
      </c>
      <c r="D23" s="46">
        <v>0</v>
      </c>
      <c r="E23" s="46">
        <v>56740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56740</v>
      </c>
      <c r="O23" s="47">
        <f t="shared" si="1"/>
        <v>2.4894699894699897</v>
      </c>
      <c r="P23" s="44"/>
    </row>
    <row r="24" spans="1:16">
      <c r="A24" s="6"/>
      <c r="B24" s="19">
        <v>324.31</v>
      </c>
      <c r="C24" s="14" t="s">
        <v>25</v>
      </c>
      <c r="D24" s="46">
        <v>0</v>
      </c>
      <c r="E24" s="46">
        <v>99346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99346</v>
      </c>
      <c r="O24" s="47">
        <f t="shared" si="1"/>
        <v>4.3588101088101086</v>
      </c>
      <c r="P24" s="44"/>
    </row>
    <row r="25" spans="1:16">
      <c r="A25" s="6"/>
      <c r="B25" s="19">
        <v>324.61</v>
      </c>
      <c r="C25" s="14" t="s">
        <v>26</v>
      </c>
      <c r="D25" s="46">
        <v>0</v>
      </c>
      <c r="E25" s="46">
        <v>12472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12472</v>
      </c>
      <c r="O25" s="47">
        <f t="shared" si="1"/>
        <v>0.54720954720954718</v>
      </c>
      <c r="P25" s="44"/>
    </row>
    <row r="26" spans="1:16">
      <c r="A26" s="6"/>
      <c r="B26" s="19">
        <v>329</v>
      </c>
      <c r="C26" s="14" t="s">
        <v>27</v>
      </c>
      <c r="D26" s="46">
        <v>2651</v>
      </c>
      <c r="E26" s="46">
        <v>1411207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1413858</v>
      </c>
      <c r="O26" s="47">
        <f t="shared" si="1"/>
        <v>62.033081783081784</v>
      </c>
      <c r="P26" s="44"/>
    </row>
    <row r="27" spans="1:16" ht="15.75">
      <c r="A27" s="23" t="s">
        <v>29</v>
      </c>
      <c r="B27" s="24"/>
      <c r="C27" s="25"/>
      <c r="D27" s="26">
        <f t="shared" ref="D27:M27" si="5">SUM(D28:D46)</f>
        <v>3603657</v>
      </c>
      <c r="E27" s="26">
        <f t="shared" si="5"/>
        <v>2779280</v>
      </c>
      <c r="F27" s="26">
        <f t="shared" si="5"/>
        <v>0</v>
      </c>
      <c r="G27" s="26">
        <f t="shared" si="5"/>
        <v>0</v>
      </c>
      <c r="H27" s="26">
        <f t="shared" si="5"/>
        <v>0</v>
      </c>
      <c r="I27" s="26">
        <f t="shared" si="5"/>
        <v>0</v>
      </c>
      <c r="J27" s="26">
        <f t="shared" si="5"/>
        <v>0</v>
      </c>
      <c r="K27" s="26">
        <f t="shared" si="5"/>
        <v>0</v>
      </c>
      <c r="L27" s="26">
        <f t="shared" si="5"/>
        <v>0</v>
      </c>
      <c r="M27" s="26">
        <f t="shared" si="5"/>
        <v>0</v>
      </c>
      <c r="N27" s="38">
        <f>SUM(D27:M27)</f>
        <v>6382937</v>
      </c>
      <c r="O27" s="39">
        <f t="shared" si="1"/>
        <v>280.05164092664091</v>
      </c>
      <c r="P27" s="45"/>
    </row>
    <row r="28" spans="1:16">
      <c r="A28" s="6"/>
      <c r="B28" s="19">
        <v>331.1</v>
      </c>
      <c r="C28" s="14" t="s">
        <v>93</v>
      </c>
      <c r="D28" s="46">
        <v>165509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165509</v>
      </c>
      <c r="O28" s="47">
        <f t="shared" si="1"/>
        <v>7.261714636714637</v>
      </c>
      <c r="P28" s="44"/>
    </row>
    <row r="29" spans="1:16">
      <c r="A29" s="6"/>
      <c r="B29" s="19">
        <v>331.2</v>
      </c>
      <c r="C29" s="14" t="s">
        <v>28</v>
      </c>
      <c r="D29" s="46">
        <v>156043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156043</v>
      </c>
      <c r="O29" s="47">
        <f t="shared" si="1"/>
        <v>6.8463934713934718</v>
      </c>
      <c r="P29" s="44"/>
    </row>
    <row r="30" spans="1:16">
      <c r="A30" s="6"/>
      <c r="B30" s="19">
        <v>331.39</v>
      </c>
      <c r="C30" s="14" t="s">
        <v>33</v>
      </c>
      <c r="D30" s="46">
        <v>0</v>
      </c>
      <c r="E30" s="46">
        <v>390366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390366</v>
      </c>
      <c r="O30" s="47">
        <f t="shared" si="1"/>
        <v>17.127325377325377</v>
      </c>
      <c r="P30" s="44"/>
    </row>
    <row r="31" spans="1:16">
      <c r="A31" s="6"/>
      <c r="B31" s="19">
        <v>331.41</v>
      </c>
      <c r="C31" s="14" t="s">
        <v>34</v>
      </c>
      <c r="D31" s="46">
        <v>0</v>
      </c>
      <c r="E31" s="46">
        <v>37775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37775</v>
      </c>
      <c r="O31" s="47">
        <f t="shared" si="1"/>
        <v>1.6573797823797825</v>
      </c>
      <c r="P31" s="44"/>
    </row>
    <row r="32" spans="1:16">
      <c r="A32" s="6"/>
      <c r="B32" s="19">
        <v>331.49</v>
      </c>
      <c r="C32" s="14" t="s">
        <v>94</v>
      </c>
      <c r="D32" s="46">
        <v>1111353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1111353</v>
      </c>
      <c r="O32" s="47">
        <f t="shared" si="1"/>
        <v>48.760661635661634</v>
      </c>
      <c r="P32" s="44"/>
    </row>
    <row r="33" spans="1:16">
      <c r="A33" s="6"/>
      <c r="B33" s="19">
        <v>331.9</v>
      </c>
      <c r="C33" s="14" t="s">
        <v>31</v>
      </c>
      <c r="D33" s="46">
        <v>3806</v>
      </c>
      <c r="E33" s="46">
        <v>51503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55309</v>
      </c>
      <c r="O33" s="47">
        <f t="shared" si="1"/>
        <v>2.4266848016848015</v>
      </c>
      <c r="P33" s="44"/>
    </row>
    <row r="34" spans="1:16">
      <c r="A34" s="6"/>
      <c r="B34" s="19">
        <v>334.1</v>
      </c>
      <c r="C34" s="14" t="s">
        <v>32</v>
      </c>
      <c r="D34" s="46">
        <v>407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407</v>
      </c>
      <c r="O34" s="47">
        <f t="shared" si="1"/>
        <v>1.7857142857142856E-2</v>
      </c>
      <c r="P34" s="44"/>
    </row>
    <row r="35" spans="1:16">
      <c r="A35" s="6"/>
      <c r="B35" s="19">
        <v>334.2</v>
      </c>
      <c r="C35" s="14" t="s">
        <v>95</v>
      </c>
      <c r="D35" s="46">
        <v>258840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258840</v>
      </c>
      <c r="O35" s="47">
        <f t="shared" si="1"/>
        <v>11.356616356616357</v>
      </c>
      <c r="P35" s="44"/>
    </row>
    <row r="36" spans="1:16">
      <c r="A36" s="6"/>
      <c r="B36" s="19">
        <v>334.41</v>
      </c>
      <c r="C36" s="14" t="s">
        <v>97</v>
      </c>
      <c r="D36" s="46">
        <v>0</v>
      </c>
      <c r="E36" s="46">
        <v>844658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844658</v>
      </c>
      <c r="O36" s="47">
        <f t="shared" si="1"/>
        <v>37.059406809406809</v>
      </c>
      <c r="P36" s="44"/>
    </row>
    <row r="37" spans="1:16">
      <c r="A37" s="6"/>
      <c r="B37" s="19">
        <v>335.12</v>
      </c>
      <c r="C37" s="14" t="s">
        <v>36</v>
      </c>
      <c r="D37" s="46">
        <v>537846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537846</v>
      </c>
      <c r="O37" s="47">
        <f t="shared" ref="O37:O68" si="8">(N37/O$77)</f>
        <v>23.598016848016847</v>
      </c>
      <c r="P37" s="44"/>
    </row>
    <row r="38" spans="1:16">
      <c r="A38" s="6"/>
      <c r="B38" s="19">
        <v>335.14</v>
      </c>
      <c r="C38" s="14" t="s">
        <v>37</v>
      </c>
      <c r="D38" s="46">
        <v>7766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7766</v>
      </c>
      <c r="O38" s="47">
        <f t="shared" si="8"/>
        <v>0.34073359073359072</v>
      </c>
      <c r="P38" s="44"/>
    </row>
    <row r="39" spans="1:16">
      <c r="A39" s="6"/>
      <c r="B39" s="19">
        <v>335.15</v>
      </c>
      <c r="C39" s="14" t="s">
        <v>38</v>
      </c>
      <c r="D39" s="46">
        <v>35586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35586</v>
      </c>
      <c r="O39" s="47">
        <f t="shared" si="8"/>
        <v>1.5613373113373112</v>
      </c>
      <c r="P39" s="44"/>
    </row>
    <row r="40" spans="1:16">
      <c r="A40" s="6"/>
      <c r="B40" s="19">
        <v>335.18</v>
      </c>
      <c r="C40" s="14" t="s">
        <v>39</v>
      </c>
      <c r="D40" s="46">
        <v>982026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982026</v>
      </c>
      <c r="O40" s="47">
        <f t="shared" si="8"/>
        <v>43.086433836433834</v>
      </c>
      <c r="P40" s="44"/>
    </row>
    <row r="41" spans="1:16">
      <c r="A41" s="6"/>
      <c r="B41" s="19">
        <v>335.21</v>
      </c>
      <c r="C41" s="14" t="s">
        <v>40</v>
      </c>
      <c r="D41" s="46">
        <v>10010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10010</v>
      </c>
      <c r="O41" s="47">
        <f t="shared" si="8"/>
        <v>0.4391891891891892</v>
      </c>
      <c r="P41" s="44"/>
    </row>
    <row r="42" spans="1:16">
      <c r="A42" s="6"/>
      <c r="B42" s="19">
        <v>335.49</v>
      </c>
      <c r="C42" s="14" t="s">
        <v>41</v>
      </c>
      <c r="D42" s="46">
        <v>251665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251665</v>
      </c>
      <c r="O42" s="47">
        <f t="shared" si="8"/>
        <v>11.041812916812917</v>
      </c>
      <c r="P42" s="44"/>
    </row>
    <row r="43" spans="1:16">
      <c r="A43" s="6"/>
      <c r="B43" s="19">
        <v>337.5</v>
      </c>
      <c r="C43" s="14" t="s">
        <v>113</v>
      </c>
      <c r="D43" s="46">
        <v>0</v>
      </c>
      <c r="E43" s="46">
        <v>410880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410880</v>
      </c>
      <c r="O43" s="47">
        <f t="shared" si="8"/>
        <v>18.027378027378028</v>
      </c>
      <c r="P43" s="44"/>
    </row>
    <row r="44" spans="1:16">
      <c r="A44" s="6"/>
      <c r="B44" s="19">
        <v>337.7</v>
      </c>
      <c r="C44" s="14" t="s">
        <v>114</v>
      </c>
      <c r="D44" s="46">
        <v>0</v>
      </c>
      <c r="E44" s="46">
        <v>67713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67713</v>
      </c>
      <c r="O44" s="47">
        <f t="shared" si="8"/>
        <v>2.9709108459108458</v>
      </c>
      <c r="P44" s="44"/>
    </row>
    <row r="45" spans="1:16">
      <c r="A45" s="6"/>
      <c r="B45" s="19">
        <v>337.9</v>
      </c>
      <c r="C45" s="14" t="s">
        <v>101</v>
      </c>
      <c r="D45" s="46">
        <v>82800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82800</v>
      </c>
      <c r="O45" s="47">
        <f t="shared" si="8"/>
        <v>3.6328536328536329</v>
      </c>
      <c r="P45" s="44"/>
    </row>
    <row r="46" spans="1:16">
      <c r="A46" s="6"/>
      <c r="B46" s="19">
        <v>338</v>
      </c>
      <c r="C46" s="14" t="s">
        <v>43</v>
      </c>
      <c r="D46" s="46">
        <v>0</v>
      </c>
      <c r="E46" s="46">
        <v>976385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976385</v>
      </c>
      <c r="O46" s="47">
        <f t="shared" si="8"/>
        <v>42.838934713934712</v>
      </c>
      <c r="P46" s="44"/>
    </row>
    <row r="47" spans="1:16" ht="15.75">
      <c r="A47" s="23" t="s">
        <v>48</v>
      </c>
      <c r="B47" s="24"/>
      <c r="C47" s="25"/>
      <c r="D47" s="26">
        <f t="shared" ref="D47:M47" si="9">SUM(D48:D60)</f>
        <v>552006</v>
      </c>
      <c r="E47" s="26">
        <f t="shared" si="9"/>
        <v>1280764</v>
      </c>
      <c r="F47" s="26">
        <f t="shared" si="9"/>
        <v>1</v>
      </c>
      <c r="G47" s="26">
        <f t="shared" si="9"/>
        <v>0</v>
      </c>
      <c r="H47" s="26">
        <f t="shared" si="9"/>
        <v>0</v>
      </c>
      <c r="I47" s="26">
        <f t="shared" si="9"/>
        <v>6436463</v>
      </c>
      <c r="J47" s="26">
        <f t="shared" si="9"/>
        <v>1094015</v>
      </c>
      <c r="K47" s="26">
        <f t="shared" si="9"/>
        <v>0</v>
      </c>
      <c r="L47" s="26">
        <f t="shared" si="9"/>
        <v>0</v>
      </c>
      <c r="M47" s="26">
        <f t="shared" si="9"/>
        <v>54142443</v>
      </c>
      <c r="N47" s="26">
        <f>SUM(D47:M47)</f>
        <v>63505692</v>
      </c>
      <c r="O47" s="39">
        <f t="shared" si="8"/>
        <v>2786.315022815023</v>
      </c>
      <c r="P47" s="45"/>
    </row>
    <row r="48" spans="1:16">
      <c r="A48" s="6"/>
      <c r="B48" s="19">
        <v>341.2</v>
      </c>
      <c r="C48" s="14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1092207</v>
      </c>
      <c r="K48" s="46">
        <v>0</v>
      </c>
      <c r="L48" s="46">
        <v>0</v>
      </c>
      <c r="M48" s="46">
        <v>0</v>
      </c>
      <c r="N48" s="46">
        <f t="shared" ref="N48:N60" si="10">SUM(D48:M48)</f>
        <v>1092207</v>
      </c>
      <c r="O48" s="47">
        <f t="shared" si="8"/>
        <v>47.920630045630048</v>
      </c>
      <c r="P48" s="44"/>
    </row>
    <row r="49" spans="1:16">
      <c r="A49" s="6"/>
      <c r="B49" s="19">
        <v>341.9</v>
      </c>
      <c r="C49" s="14" t="s">
        <v>102</v>
      </c>
      <c r="D49" s="46">
        <v>109826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109826</v>
      </c>
      <c r="O49" s="47">
        <f t="shared" si="8"/>
        <v>4.8186205686205685</v>
      </c>
      <c r="P49" s="44"/>
    </row>
    <row r="50" spans="1:16">
      <c r="A50" s="6"/>
      <c r="B50" s="19">
        <v>342.2</v>
      </c>
      <c r="C50" s="14" t="s">
        <v>103</v>
      </c>
      <c r="D50" s="46">
        <v>4596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4596</v>
      </c>
      <c r="O50" s="47">
        <f t="shared" si="8"/>
        <v>0.20164970164970164</v>
      </c>
      <c r="P50" s="44"/>
    </row>
    <row r="51" spans="1:16">
      <c r="A51" s="6"/>
      <c r="B51" s="19">
        <v>343.1</v>
      </c>
      <c r="C51" s="14" t="s">
        <v>53</v>
      </c>
      <c r="D51" s="46">
        <v>15067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39341756</v>
      </c>
      <c r="N51" s="46">
        <f t="shared" si="10"/>
        <v>39356823</v>
      </c>
      <c r="O51" s="47">
        <f t="shared" si="8"/>
        <v>1726.7823359073359</v>
      </c>
      <c r="P51" s="44"/>
    </row>
    <row r="52" spans="1:16">
      <c r="A52" s="6"/>
      <c r="B52" s="19">
        <v>343.3</v>
      </c>
      <c r="C52" s="14" t="s">
        <v>54</v>
      </c>
      <c r="D52" s="46">
        <v>0</v>
      </c>
      <c r="E52" s="46">
        <v>1031277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7139821</v>
      </c>
      <c r="N52" s="46">
        <f t="shared" si="10"/>
        <v>8171098</v>
      </c>
      <c r="O52" s="47">
        <f t="shared" si="8"/>
        <v>358.50728325728323</v>
      </c>
      <c r="P52" s="44"/>
    </row>
    <row r="53" spans="1:16">
      <c r="A53" s="6"/>
      <c r="B53" s="19">
        <v>343.5</v>
      </c>
      <c r="C53" s="14" t="s">
        <v>56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4956381</v>
      </c>
      <c r="J53" s="46">
        <v>0</v>
      </c>
      <c r="K53" s="46">
        <v>0</v>
      </c>
      <c r="L53" s="46">
        <v>0</v>
      </c>
      <c r="M53" s="46">
        <v>7603131</v>
      </c>
      <c r="N53" s="46">
        <f t="shared" si="10"/>
        <v>12559512</v>
      </c>
      <c r="O53" s="47">
        <f t="shared" si="8"/>
        <v>551.04914004914008</v>
      </c>
      <c r="P53" s="44"/>
    </row>
    <row r="54" spans="1:16">
      <c r="A54" s="6"/>
      <c r="B54" s="19">
        <v>343.9</v>
      </c>
      <c r="C54" s="14" t="s">
        <v>57</v>
      </c>
      <c r="D54" s="46">
        <v>2033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57735</v>
      </c>
      <c r="N54" s="46">
        <f t="shared" si="10"/>
        <v>59768</v>
      </c>
      <c r="O54" s="47">
        <f t="shared" si="8"/>
        <v>2.6223236223236221</v>
      </c>
      <c r="P54" s="44"/>
    </row>
    <row r="55" spans="1:16">
      <c r="A55" s="6"/>
      <c r="B55" s="19">
        <v>346.4</v>
      </c>
      <c r="C55" s="14" t="s">
        <v>104</v>
      </c>
      <c r="D55" s="46">
        <v>302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302</v>
      </c>
      <c r="O55" s="47">
        <f t="shared" si="8"/>
        <v>1.3250263250263251E-2</v>
      </c>
      <c r="P55" s="44"/>
    </row>
    <row r="56" spans="1:16">
      <c r="A56" s="6"/>
      <c r="B56" s="19">
        <v>347.2</v>
      </c>
      <c r="C56" s="14" t="s">
        <v>59</v>
      </c>
      <c r="D56" s="46">
        <v>164861</v>
      </c>
      <c r="E56" s="46">
        <v>0</v>
      </c>
      <c r="F56" s="46">
        <v>0</v>
      </c>
      <c r="G56" s="46">
        <v>0</v>
      </c>
      <c r="H56" s="46">
        <v>0</v>
      </c>
      <c r="I56" s="46">
        <v>1471593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1636454</v>
      </c>
      <c r="O56" s="47">
        <f t="shared" si="8"/>
        <v>71.799491049491053</v>
      </c>
      <c r="P56" s="44"/>
    </row>
    <row r="57" spans="1:16">
      <c r="A57" s="6"/>
      <c r="B57" s="19">
        <v>347.3</v>
      </c>
      <c r="C57" s="14" t="s">
        <v>60</v>
      </c>
      <c r="D57" s="46">
        <v>106021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106021</v>
      </c>
      <c r="O57" s="47">
        <f t="shared" si="8"/>
        <v>4.6516760266760269</v>
      </c>
      <c r="P57" s="44"/>
    </row>
    <row r="58" spans="1:16">
      <c r="A58" s="6"/>
      <c r="B58" s="19">
        <v>347.4</v>
      </c>
      <c r="C58" s="14" t="s">
        <v>61</v>
      </c>
      <c r="D58" s="46">
        <v>0</v>
      </c>
      <c r="E58" s="46">
        <v>236593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236593</v>
      </c>
      <c r="O58" s="47">
        <f t="shared" si="8"/>
        <v>10.380528255528256</v>
      </c>
      <c r="P58" s="44"/>
    </row>
    <row r="59" spans="1:16">
      <c r="A59" s="6"/>
      <c r="B59" s="19">
        <v>347.5</v>
      </c>
      <c r="C59" s="14" t="s">
        <v>105</v>
      </c>
      <c r="D59" s="46">
        <v>87681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87681</v>
      </c>
      <c r="O59" s="47">
        <f t="shared" si="8"/>
        <v>3.8470077220077221</v>
      </c>
      <c r="P59" s="44"/>
    </row>
    <row r="60" spans="1:16">
      <c r="A60" s="6"/>
      <c r="B60" s="19">
        <v>349</v>
      </c>
      <c r="C60" s="14" t="s">
        <v>1</v>
      </c>
      <c r="D60" s="46">
        <v>61619</v>
      </c>
      <c r="E60" s="46">
        <v>12894</v>
      </c>
      <c r="F60" s="46">
        <v>1</v>
      </c>
      <c r="G60" s="46">
        <v>0</v>
      </c>
      <c r="H60" s="46">
        <v>0</v>
      </c>
      <c r="I60" s="46">
        <v>8489</v>
      </c>
      <c r="J60" s="46">
        <v>1808</v>
      </c>
      <c r="K60" s="46">
        <v>0</v>
      </c>
      <c r="L60" s="46">
        <v>0</v>
      </c>
      <c r="M60" s="46">
        <v>0</v>
      </c>
      <c r="N60" s="46">
        <f t="shared" si="10"/>
        <v>84811</v>
      </c>
      <c r="O60" s="47">
        <f t="shared" si="8"/>
        <v>3.7210863460863459</v>
      </c>
      <c r="P60" s="44"/>
    </row>
    <row r="61" spans="1:16" ht="15.75">
      <c r="A61" s="23" t="s">
        <v>49</v>
      </c>
      <c r="B61" s="24"/>
      <c r="C61" s="25"/>
      <c r="D61" s="26">
        <f t="shared" ref="D61:M61" si="11">SUM(D62:D64)</f>
        <v>46465</v>
      </c>
      <c r="E61" s="26">
        <f t="shared" si="11"/>
        <v>29748</v>
      </c>
      <c r="F61" s="26">
        <f t="shared" si="11"/>
        <v>0</v>
      </c>
      <c r="G61" s="26">
        <f t="shared" si="11"/>
        <v>0</v>
      </c>
      <c r="H61" s="26">
        <f t="shared" si="11"/>
        <v>0</v>
      </c>
      <c r="I61" s="26">
        <f t="shared" si="11"/>
        <v>0</v>
      </c>
      <c r="J61" s="26">
        <f t="shared" si="11"/>
        <v>0</v>
      </c>
      <c r="K61" s="26">
        <f t="shared" si="11"/>
        <v>0</v>
      </c>
      <c r="L61" s="26">
        <f t="shared" si="11"/>
        <v>0</v>
      </c>
      <c r="M61" s="26">
        <f t="shared" si="11"/>
        <v>0</v>
      </c>
      <c r="N61" s="26">
        <f t="shared" ref="N61:N66" si="12">SUM(D61:M61)</f>
        <v>76213</v>
      </c>
      <c r="O61" s="39">
        <f t="shared" si="8"/>
        <v>3.3438487188487187</v>
      </c>
      <c r="P61" s="45"/>
    </row>
    <row r="62" spans="1:16">
      <c r="A62" s="7"/>
      <c r="B62" s="33">
        <v>351.1</v>
      </c>
      <c r="C62" s="15" t="s">
        <v>64</v>
      </c>
      <c r="D62" s="46">
        <v>35151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35151</v>
      </c>
      <c r="O62" s="47">
        <f t="shared" si="8"/>
        <v>1.5422516672516673</v>
      </c>
      <c r="P62" s="44"/>
    </row>
    <row r="63" spans="1:16">
      <c r="A63" s="7"/>
      <c r="B63" s="33">
        <v>354</v>
      </c>
      <c r="C63" s="15" t="s">
        <v>65</v>
      </c>
      <c r="D63" s="46">
        <v>11314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11314</v>
      </c>
      <c r="O63" s="47">
        <f t="shared" si="8"/>
        <v>0.49640224640224639</v>
      </c>
      <c r="P63" s="44"/>
    </row>
    <row r="64" spans="1:16">
      <c r="A64" s="7"/>
      <c r="B64" s="33">
        <v>359</v>
      </c>
      <c r="C64" s="15" t="s">
        <v>115</v>
      </c>
      <c r="D64" s="46">
        <v>0</v>
      </c>
      <c r="E64" s="46">
        <v>29748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29748</v>
      </c>
      <c r="O64" s="47">
        <f t="shared" si="8"/>
        <v>1.3051948051948052</v>
      </c>
      <c r="P64" s="44"/>
    </row>
    <row r="65" spans="1:119" ht="15.75">
      <c r="A65" s="23" t="s">
        <v>4</v>
      </c>
      <c r="B65" s="24"/>
      <c r="C65" s="25"/>
      <c r="D65" s="26">
        <f t="shared" ref="D65:M65" si="13">SUM(D66:D72)</f>
        <v>163665</v>
      </c>
      <c r="E65" s="26">
        <f t="shared" si="13"/>
        <v>660863</v>
      </c>
      <c r="F65" s="26">
        <f t="shared" si="13"/>
        <v>244</v>
      </c>
      <c r="G65" s="26">
        <f t="shared" si="13"/>
        <v>248</v>
      </c>
      <c r="H65" s="26">
        <f t="shared" si="13"/>
        <v>0</v>
      </c>
      <c r="I65" s="26">
        <f t="shared" si="13"/>
        <v>107</v>
      </c>
      <c r="J65" s="26">
        <f t="shared" si="13"/>
        <v>26</v>
      </c>
      <c r="K65" s="26">
        <f t="shared" si="13"/>
        <v>6783251</v>
      </c>
      <c r="L65" s="26">
        <f t="shared" si="13"/>
        <v>0</v>
      </c>
      <c r="M65" s="26">
        <f t="shared" si="13"/>
        <v>5757460</v>
      </c>
      <c r="N65" s="26">
        <f t="shared" si="12"/>
        <v>13365864</v>
      </c>
      <c r="O65" s="39">
        <f t="shared" si="8"/>
        <v>586.42786942786938</v>
      </c>
      <c r="P65" s="45"/>
    </row>
    <row r="66" spans="1:119">
      <c r="A66" s="6"/>
      <c r="B66" s="19">
        <v>361.1</v>
      </c>
      <c r="C66" s="14" t="s">
        <v>66</v>
      </c>
      <c r="D66" s="46">
        <v>25250</v>
      </c>
      <c r="E66" s="46">
        <v>1027</v>
      </c>
      <c r="F66" s="46">
        <v>244</v>
      </c>
      <c r="G66" s="46">
        <v>248</v>
      </c>
      <c r="H66" s="46">
        <v>0</v>
      </c>
      <c r="I66" s="46">
        <v>107</v>
      </c>
      <c r="J66" s="46">
        <v>26</v>
      </c>
      <c r="K66" s="46">
        <v>360107</v>
      </c>
      <c r="L66" s="46">
        <v>0</v>
      </c>
      <c r="M66" s="46">
        <v>32633</v>
      </c>
      <c r="N66" s="46">
        <f t="shared" si="12"/>
        <v>419642</v>
      </c>
      <c r="O66" s="47">
        <f t="shared" si="8"/>
        <v>18.411811161811162</v>
      </c>
      <c r="P66" s="44"/>
    </row>
    <row r="67" spans="1:119">
      <c r="A67" s="6"/>
      <c r="B67" s="19">
        <v>361.3</v>
      </c>
      <c r="C67" s="14" t="s">
        <v>67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4002296</v>
      </c>
      <c r="L67" s="46">
        <v>0</v>
      </c>
      <c r="M67" s="46">
        <v>0</v>
      </c>
      <c r="N67" s="46">
        <f t="shared" ref="N67:N72" si="14">SUM(D67:M67)</f>
        <v>4002296</v>
      </c>
      <c r="O67" s="47">
        <f t="shared" si="8"/>
        <v>175.60091260091261</v>
      </c>
      <c r="P67" s="44"/>
    </row>
    <row r="68" spans="1:119">
      <c r="A68" s="6"/>
      <c r="B68" s="19">
        <v>362</v>
      </c>
      <c r="C68" s="14" t="s">
        <v>68</v>
      </c>
      <c r="D68" s="46">
        <v>84862</v>
      </c>
      <c r="E68" s="46">
        <v>659836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744698</v>
      </c>
      <c r="O68" s="47">
        <f t="shared" si="8"/>
        <v>32.673657423657424</v>
      </c>
      <c r="P68" s="44"/>
    </row>
    <row r="69" spans="1:119">
      <c r="A69" s="6"/>
      <c r="B69" s="19">
        <v>364</v>
      </c>
      <c r="C69" s="14" t="s">
        <v>110</v>
      </c>
      <c r="D69" s="46">
        <v>36377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4985</v>
      </c>
      <c r="N69" s="46">
        <f t="shared" si="14"/>
        <v>41362</v>
      </c>
      <c r="O69" s="47">
        <f t="shared" ref="O69:O75" si="15">(N69/O$77)</f>
        <v>1.8147595647595647</v>
      </c>
      <c r="P69" s="44"/>
    </row>
    <row r="70" spans="1:119">
      <c r="A70" s="6"/>
      <c r="B70" s="19">
        <v>366</v>
      </c>
      <c r="C70" s="14" t="s">
        <v>69</v>
      </c>
      <c r="D70" s="46">
        <v>17176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17176</v>
      </c>
      <c r="O70" s="47">
        <f t="shared" si="15"/>
        <v>0.75359775359775361</v>
      </c>
      <c r="P70" s="44"/>
    </row>
    <row r="71" spans="1:119">
      <c r="A71" s="6"/>
      <c r="B71" s="19">
        <v>368</v>
      </c>
      <c r="C71" s="14" t="s">
        <v>70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2420848</v>
      </c>
      <c r="L71" s="46">
        <v>0</v>
      </c>
      <c r="M71" s="46">
        <v>0</v>
      </c>
      <c r="N71" s="46">
        <f t="shared" si="14"/>
        <v>2420848</v>
      </c>
      <c r="O71" s="47">
        <f t="shared" si="15"/>
        <v>106.21481221481221</v>
      </c>
      <c r="P71" s="44"/>
    </row>
    <row r="72" spans="1:119">
      <c r="A72" s="6"/>
      <c r="B72" s="19">
        <v>369.9</v>
      </c>
      <c r="C72" s="14" t="s">
        <v>71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5719842</v>
      </c>
      <c r="N72" s="46">
        <f t="shared" si="14"/>
        <v>5719842</v>
      </c>
      <c r="O72" s="47">
        <f t="shared" si="15"/>
        <v>250.9583187083187</v>
      </c>
      <c r="P72" s="44"/>
    </row>
    <row r="73" spans="1:119" ht="15.75">
      <c r="A73" s="23" t="s">
        <v>50</v>
      </c>
      <c r="B73" s="24"/>
      <c r="C73" s="25"/>
      <c r="D73" s="26">
        <f t="shared" ref="D73:M73" si="16">SUM(D74:D74)</f>
        <v>48096</v>
      </c>
      <c r="E73" s="26">
        <f t="shared" si="16"/>
        <v>125000</v>
      </c>
      <c r="F73" s="26">
        <f t="shared" si="16"/>
        <v>1199993</v>
      </c>
      <c r="G73" s="26">
        <f t="shared" si="16"/>
        <v>0</v>
      </c>
      <c r="H73" s="26">
        <f t="shared" si="16"/>
        <v>0</v>
      </c>
      <c r="I73" s="26">
        <f t="shared" si="16"/>
        <v>0</v>
      </c>
      <c r="J73" s="26">
        <f t="shared" si="16"/>
        <v>0</v>
      </c>
      <c r="K73" s="26">
        <f t="shared" si="16"/>
        <v>0</v>
      </c>
      <c r="L73" s="26">
        <f t="shared" si="16"/>
        <v>0</v>
      </c>
      <c r="M73" s="26">
        <f t="shared" si="16"/>
        <v>0</v>
      </c>
      <c r="N73" s="26">
        <f>SUM(D73:M73)</f>
        <v>1373089</v>
      </c>
      <c r="O73" s="39">
        <f t="shared" si="15"/>
        <v>60.244340119340116</v>
      </c>
      <c r="P73" s="44"/>
    </row>
    <row r="74" spans="1:119" ht="15.75" thickBot="1">
      <c r="A74" s="6"/>
      <c r="B74" s="19">
        <v>381</v>
      </c>
      <c r="C74" s="14" t="s">
        <v>72</v>
      </c>
      <c r="D74" s="46">
        <v>48096</v>
      </c>
      <c r="E74" s="46">
        <v>125000</v>
      </c>
      <c r="F74" s="46">
        <v>1199993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1373089</v>
      </c>
      <c r="O74" s="47">
        <f t="shared" si="15"/>
        <v>60.244340119340116</v>
      </c>
      <c r="P74" s="44"/>
    </row>
    <row r="75" spans="1:119" ht="16.5" thickBot="1">
      <c r="A75" s="8" t="s">
        <v>62</v>
      </c>
      <c r="B75" s="17"/>
      <c r="C75" s="16"/>
      <c r="D75" s="9">
        <f t="shared" ref="D75:M75" si="17">SUM(D5,D15,D27,D47,D61,D65,D73)</f>
        <v>20220770</v>
      </c>
      <c r="E75" s="9">
        <f t="shared" si="17"/>
        <v>7936339</v>
      </c>
      <c r="F75" s="9">
        <f t="shared" si="17"/>
        <v>2648549</v>
      </c>
      <c r="G75" s="9">
        <f t="shared" si="17"/>
        <v>248</v>
      </c>
      <c r="H75" s="9">
        <f t="shared" si="17"/>
        <v>0</v>
      </c>
      <c r="I75" s="9">
        <f t="shared" si="17"/>
        <v>6436570</v>
      </c>
      <c r="J75" s="9">
        <f t="shared" si="17"/>
        <v>1094041</v>
      </c>
      <c r="K75" s="9">
        <f t="shared" si="17"/>
        <v>6783251</v>
      </c>
      <c r="L75" s="9">
        <f t="shared" si="17"/>
        <v>0</v>
      </c>
      <c r="M75" s="9">
        <f t="shared" si="17"/>
        <v>59899903</v>
      </c>
      <c r="N75" s="9">
        <f>SUM(D75:M75)</f>
        <v>105019671</v>
      </c>
      <c r="O75" s="32">
        <f t="shared" si="15"/>
        <v>4607.7426728676728</v>
      </c>
      <c r="P75" s="43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0"/>
      <c r="B76" s="12"/>
      <c r="C76" s="12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3"/>
    </row>
    <row r="77" spans="1:119">
      <c r="A77" s="34"/>
      <c r="B77" s="35"/>
      <c r="C77" s="35"/>
      <c r="D77" s="36"/>
      <c r="E77" s="36"/>
      <c r="F77" s="36"/>
      <c r="G77" s="36"/>
      <c r="H77" s="36"/>
      <c r="I77" s="36"/>
      <c r="J77" s="36"/>
      <c r="K77" s="36"/>
      <c r="L77" s="118" t="s">
        <v>116</v>
      </c>
      <c r="M77" s="118"/>
      <c r="N77" s="118"/>
      <c r="O77" s="37">
        <v>22792</v>
      </c>
    </row>
    <row r="78" spans="1:119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7"/>
    </row>
    <row r="79" spans="1:119" ht="15.75" customHeight="1" thickBot="1">
      <c r="A79" s="120" t="s">
        <v>88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0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0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0"/>
      <c r="N3" s="31"/>
      <c r="O3" s="131" t="s">
        <v>80</v>
      </c>
      <c r="P3" s="41"/>
      <c r="Q3"/>
    </row>
    <row r="4" spans="1:133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10</v>
      </c>
      <c r="N4" s="29" t="s">
        <v>46</v>
      </c>
      <c r="O4" s="117"/>
      <c r="P4" s="4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18" t="s">
        <v>2</v>
      </c>
      <c r="B5" s="20"/>
      <c r="C5" s="20"/>
      <c r="D5" s="21">
        <f>SUM(D6:D14)</f>
        <v>12138539</v>
      </c>
      <c r="E5" s="21">
        <f t="shared" ref="E5:M5" si="0">SUM(E6:E14)</f>
        <v>610632</v>
      </c>
      <c r="F5" s="21">
        <f t="shared" si="0"/>
        <v>1445143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2">
        <f>SUM(D5:M5)</f>
        <v>14194314</v>
      </c>
      <c r="O5" s="27">
        <f t="shared" ref="O5:O36" si="1">(N5/O$85)</f>
        <v>626.18290100582317</v>
      </c>
      <c r="P5" s="43"/>
    </row>
    <row r="6" spans="1:133">
      <c r="A6" s="6"/>
      <c r="B6" s="19">
        <v>311</v>
      </c>
      <c r="C6" s="14" t="s">
        <v>3</v>
      </c>
      <c r="D6" s="46">
        <v>7851764</v>
      </c>
      <c r="E6" s="46">
        <v>610632</v>
      </c>
      <c r="F6" s="46">
        <v>1445143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9907539</v>
      </c>
      <c r="O6" s="47">
        <f t="shared" si="1"/>
        <v>437.07159872948648</v>
      </c>
      <c r="P6" s="44"/>
    </row>
    <row r="7" spans="1:133">
      <c r="A7" s="6"/>
      <c r="B7" s="19">
        <v>312.41000000000003</v>
      </c>
      <c r="C7" s="14" t="s">
        <v>12</v>
      </c>
      <c r="D7" s="46">
        <v>417041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417041</v>
      </c>
      <c r="O7" s="47">
        <f t="shared" si="1"/>
        <v>18.3977854243868</v>
      </c>
      <c r="P7" s="44"/>
    </row>
    <row r="8" spans="1:133">
      <c r="A8" s="6"/>
      <c r="B8" s="19">
        <v>312.42</v>
      </c>
      <c r="C8" s="14" t="s">
        <v>11</v>
      </c>
      <c r="D8" s="46">
        <v>309893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309893</v>
      </c>
      <c r="O8" s="47">
        <f t="shared" si="1"/>
        <v>13.670945826716075</v>
      </c>
      <c r="P8" s="44"/>
    </row>
    <row r="9" spans="1:133">
      <c r="A9" s="6"/>
      <c r="B9" s="19">
        <v>312.51</v>
      </c>
      <c r="C9" s="14" t="s">
        <v>86</v>
      </c>
      <c r="D9" s="46">
        <v>255082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255082</v>
      </c>
      <c r="O9" s="47">
        <f t="shared" si="1"/>
        <v>11.252955708487736</v>
      </c>
      <c r="P9" s="44"/>
    </row>
    <row r="10" spans="1:133">
      <c r="A10" s="6"/>
      <c r="B10" s="19">
        <v>312.52</v>
      </c>
      <c r="C10" s="14" t="s">
        <v>83</v>
      </c>
      <c r="D10" s="46">
        <v>157163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157163</v>
      </c>
      <c r="O10" s="47">
        <f t="shared" si="1"/>
        <v>6.9332539262396331</v>
      </c>
      <c r="P10" s="44"/>
    </row>
    <row r="11" spans="1:133">
      <c r="A11" s="6"/>
      <c r="B11" s="19">
        <v>314.10000000000002</v>
      </c>
      <c r="C11" s="14" t="s">
        <v>13</v>
      </c>
      <c r="D11" s="46">
        <v>1710658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1710658</v>
      </c>
      <c r="O11" s="47">
        <f t="shared" si="1"/>
        <v>75.46576671960473</v>
      </c>
      <c r="P11" s="44"/>
    </row>
    <row r="12" spans="1:133">
      <c r="A12" s="6"/>
      <c r="B12" s="19">
        <v>314.39999999999998</v>
      </c>
      <c r="C12" s="14" t="s">
        <v>15</v>
      </c>
      <c r="D12" s="46">
        <v>73627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73627</v>
      </c>
      <c r="O12" s="47">
        <f t="shared" si="1"/>
        <v>3.2480589377095463</v>
      </c>
      <c r="P12" s="44"/>
    </row>
    <row r="13" spans="1:133">
      <c r="A13" s="6"/>
      <c r="B13" s="19">
        <v>315</v>
      </c>
      <c r="C13" s="14" t="s">
        <v>90</v>
      </c>
      <c r="D13" s="46">
        <v>1178956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1178956</v>
      </c>
      <c r="O13" s="47">
        <f t="shared" si="1"/>
        <v>52.009705311452265</v>
      </c>
      <c r="P13" s="44"/>
    </row>
    <row r="14" spans="1:133">
      <c r="A14" s="6"/>
      <c r="B14" s="19">
        <v>316</v>
      </c>
      <c r="C14" s="14" t="s">
        <v>16</v>
      </c>
      <c r="D14" s="46">
        <v>184355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184355</v>
      </c>
      <c r="O14" s="47">
        <f t="shared" si="1"/>
        <v>8.1328304217398983</v>
      </c>
      <c r="P14" s="44"/>
    </row>
    <row r="15" spans="1:133" ht="15.75">
      <c r="A15" s="23" t="s">
        <v>17</v>
      </c>
      <c r="B15" s="24"/>
      <c r="C15" s="25"/>
      <c r="D15" s="26">
        <f t="shared" ref="D15:M15" si="3">SUM(D16:D28)</f>
        <v>4154154</v>
      </c>
      <c r="E15" s="26">
        <f t="shared" si="3"/>
        <v>2715729</v>
      </c>
      <c r="F15" s="26">
        <f t="shared" si="3"/>
        <v>0</v>
      </c>
      <c r="G15" s="26">
        <f t="shared" si="3"/>
        <v>0</v>
      </c>
      <c r="H15" s="26">
        <f t="shared" si="3"/>
        <v>0</v>
      </c>
      <c r="I15" s="26">
        <f t="shared" si="3"/>
        <v>0</v>
      </c>
      <c r="J15" s="26">
        <f t="shared" si="3"/>
        <v>0</v>
      </c>
      <c r="K15" s="26">
        <f t="shared" si="3"/>
        <v>0</v>
      </c>
      <c r="L15" s="26">
        <f t="shared" si="3"/>
        <v>0</v>
      </c>
      <c r="M15" s="26">
        <f t="shared" si="3"/>
        <v>0</v>
      </c>
      <c r="N15" s="38">
        <f>SUM(D15:M15)</f>
        <v>6869883</v>
      </c>
      <c r="O15" s="39">
        <f t="shared" si="1"/>
        <v>303.06524616199044</v>
      </c>
      <c r="P15" s="45"/>
    </row>
    <row r="16" spans="1:133">
      <c r="A16" s="6"/>
      <c r="B16" s="19">
        <v>322</v>
      </c>
      <c r="C16" s="14" t="s">
        <v>0</v>
      </c>
      <c r="D16" s="46">
        <v>0</v>
      </c>
      <c r="E16" s="46">
        <v>463732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463732</v>
      </c>
      <c r="O16" s="47">
        <f t="shared" si="1"/>
        <v>20.457561319922359</v>
      </c>
      <c r="P16" s="44"/>
    </row>
    <row r="17" spans="1:16">
      <c r="A17" s="6"/>
      <c r="B17" s="19">
        <v>323.10000000000002</v>
      </c>
      <c r="C17" s="14" t="s">
        <v>18</v>
      </c>
      <c r="D17" s="46">
        <v>2637346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2637346</v>
      </c>
      <c r="O17" s="47">
        <f t="shared" si="1"/>
        <v>116.34665607905417</v>
      </c>
      <c r="P17" s="44"/>
    </row>
    <row r="18" spans="1:16">
      <c r="A18" s="6"/>
      <c r="B18" s="19">
        <v>323.3</v>
      </c>
      <c r="C18" s="14" t="s">
        <v>19</v>
      </c>
      <c r="D18" s="46">
        <v>489768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489768</v>
      </c>
      <c r="O18" s="47">
        <f t="shared" si="1"/>
        <v>21.60614081524616</v>
      </c>
      <c r="P18" s="44"/>
    </row>
    <row r="19" spans="1:16">
      <c r="A19" s="6"/>
      <c r="B19" s="19">
        <v>323.39999999999998</v>
      </c>
      <c r="C19" s="14" t="s">
        <v>20</v>
      </c>
      <c r="D19" s="46">
        <v>69136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69136</v>
      </c>
      <c r="O19" s="47">
        <f t="shared" si="1"/>
        <v>3.0499382389271221</v>
      </c>
      <c r="P19" s="44"/>
    </row>
    <row r="20" spans="1:16">
      <c r="A20" s="6"/>
      <c r="B20" s="19">
        <v>323.60000000000002</v>
      </c>
      <c r="C20" s="14" t="s">
        <v>21</v>
      </c>
      <c r="D20" s="46">
        <v>432793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432793</v>
      </c>
      <c r="O20" s="47">
        <f t="shared" si="1"/>
        <v>19.092685724369154</v>
      </c>
      <c r="P20" s="44"/>
    </row>
    <row r="21" spans="1:16">
      <c r="A21" s="6"/>
      <c r="B21" s="19">
        <v>323.7</v>
      </c>
      <c r="C21" s="14" t="s">
        <v>22</v>
      </c>
      <c r="D21" s="46">
        <v>509714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509714</v>
      </c>
      <c r="O21" s="47">
        <f t="shared" si="1"/>
        <v>22.48605964355038</v>
      </c>
      <c r="P21" s="44"/>
    </row>
    <row r="22" spans="1:16">
      <c r="A22" s="6"/>
      <c r="B22" s="19">
        <v>323.89999999999998</v>
      </c>
      <c r="C22" s="14" t="s">
        <v>23</v>
      </c>
      <c r="D22" s="46">
        <v>13059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13059</v>
      </c>
      <c r="O22" s="47">
        <f t="shared" si="1"/>
        <v>0.57609846479618843</v>
      </c>
      <c r="P22" s="44"/>
    </row>
    <row r="23" spans="1:16">
      <c r="A23" s="6"/>
      <c r="B23" s="19">
        <v>324.11</v>
      </c>
      <c r="C23" s="14" t="s">
        <v>24</v>
      </c>
      <c r="D23" s="46">
        <v>0</v>
      </c>
      <c r="E23" s="46">
        <v>39823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39823</v>
      </c>
      <c r="O23" s="47">
        <f t="shared" si="1"/>
        <v>1.7567937180165873</v>
      </c>
      <c r="P23" s="44"/>
    </row>
    <row r="24" spans="1:16">
      <c r="A24" s="6"/>
      <c r="B24" s="19">
        <v>324.12</v>
      </c>
      <c r="C24" s="14" t="s">
        <v>91</v>
      </c>
      <c r="D24" s="46">
        <v>0</v>
      </c>
      <c r="E24" s="46">
        <v>422791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422791</v>
      </c>
      <c r="O24" s="47">
        <f t="shared" si="1"/>
        <v>18.651446973707429</v>
      </c>
      <c r="P24" s="44"/>
    </row>
    <row r="25" spans="1:16">
      <c r="A25" s="6"/>
      <c r="B25" s="19">
        <v>324.31</v>
      </c>
      <c r="C25" s="14" t="s">
        <v>25</v>
      </c>
      <c r="D25" s="46">
        <v>0</v>
      </c>
      <c r="E25" s="46">
        <v>82062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82062</v>
      </c>
      <c r="O25" s="47">
        <f t="shared" si="1"/>
        <v>3.620169401799894</v>
      </c>
      <c r="P25" s="44"/>
    </row>
    <row r="26" spans="1:16">
      <c r="A26" s="6"/>
      <c r="B26" s="19">
        <v>324.32</v>
      </c>
      <c r="C26" s="14" t="s">
        <v>92</v>
      </c>
      <c r="D26" s="46">
        <v>0</v>
      </c>
      <c r="E26" s="46">
        <v>278595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278595</v>
      </c>
      <c r="O26" s="47">
        <f t="shared" si="1"/>
        <v>12.290232927474854</v>
      </c>
      <c r="P26" s="44"/>
    </row>
    <row r="27" spans="1:16">
      <c r="A27" s="6"/>
      <c r="B27" s="19">
        <v>324.61</v>
      </c>
      <c r="C27" s="14" t="s">
        <v>26</v>
      </c>
      <c r="D27" s="46">
        <v>0</v>
      </c>
      <c r="E27" s="46">
        <v>9190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9190</v>
      </c>
      <c r="O27" s="47">
        <f t="shared" si="1"/>
        <v>0.40541732839244748</v>
      </c>
      <c r="P27" s="44"/>
    </row>
    <row r="28" spans="1:16">
      <c r="A28" s="6"/>
      <c r="B28" s="19">
        <v>329</v>
      </c>
      <c r="C28" s="14" t="s">
        <v>27</v>
      </c>
      <c r="D28" s="46">
        <v>2338</v>
      </c>
      <c r="E28" s="46">
        <v>1419536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1421874</v>
      </c>
      <c r="O28" s="47">
        <f t="shared" si="1"/>
        <v>62.726045526733721</v>
      </c>
      <c r="P28" s="44"/>
    </row>
    <row r="29" spans="1:16" ht="15.75">
      <c r="A29" s="23" t="s">
        <v>29</v>
      </c>
      <c r="B29" s="24"/>
      <c r="C29" s="25"/>
      <c r="D29" s="26">
        <f t="shared" ref="D29:M29" si="5">SUM(D30:D50)</f>
        <v>1959072</v>
      </c>
      <c r="E29" s="26">
        <f t="shared" si="5"/>
        <v>3129966</v>
      </c>
      <c r="F29" s="26">
        <f t="shared" si="5"/>
        <v>0</v>
      </c>
      <c r="G29" s="26">
        <f t="shared" si="5"/>
        <v>37222</v>
      </c>
      <c r="H29" s="26">
        <f t="shared" si="5"/>
        <v>0</v>
      </c>
      <c r="I29" s="26">
        <f t="shared" si="5"/>
        <v>0</v>
      </c>
      <c r="J29" s="26">
        <f t="shared" si="5"/>
        <v>0</v>
      </c>
      <c r="K29" s="26">
        <f t="shared" si="5"/>
        <v>0</v>
      </c>
      <c r="L29" s="26">
        <f t="shared" si="5"/>
        <v>0</v>
      </c>
      <c r="M29" s="26">
        <f t="shared" si="5"/>
        <v>0</v>
      </c>
      <c r="N29" s="38">
        <f>SUM(D29:M29)</f>
        <v>5126260</v>
      </c>
      <c r="O29" s="39">
        <f t="shared" si="1"/>
        <v>226.14522675136757</v>
      </c>
      <c r="P29" s="45"/>
    </row>
    <row r="30" spans="1:16">
      <c r="A30" s="6"/>
      <c r="B30" s="19">
        <v>331.1</v>
      </c>
      <c r="C30" s="14" t="s">
        <v>93</v>
      </c>
      <c r="D30" s="46">
        <v>139245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139245</v>
      </c>
      <c r="O30" s="47">
        <f t="shared" si="1"/>
        <v>6.1428004235045002</v>
      </c>
      <c r="P30" s="44"/>
    </row>
    <row r="31" spans="1:16">
      <c r="A31" s="6"/>
      <c r="B31" s="19">
        <v>331.2</v>
      </c>
      <c r="C31" s="14" t="s">
        <v>28</v>
      </c>
      <c r="D31" s="46">
        <v>124648</v>
      </c>
      <c r="E31" s="46">
        <v>0</v>
      </c>
      <c r="F31" s="46">
        <v>0</v>
      </c>
      <c r="G31" s="46">
        <v>37222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161870</v>
      </c>
      <c r="O31" s="47">
        <f t="shared" si="1"/>
        <v>7.1409034762661019</v>
      </c>
      <c r="P31" s="44"/>
    </row>
    <row r="32" spans="1:16">
      <c r="A32" s="6"/>
      <c r="B32" s="19">
        <v>331.39</v>
      </c>
      <c r="C32" s="14" t="s">
        <v>33</v>
      </c>
      <c r="D32" s="46">
        <v>2378</v>
      </c>
      <c r="E32" s="46">
        <v>377911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6">SUM(D32:M32)</f>
        <v>380289</v>
      </c>
      <c r="O32" s="47">
        <f t="shared" si="1"/>
        <v>16.776469031233457</v>
      </c>
      <c r="P32" s="44"/>
    </row>
    <row r="33" spans="1:16">
      <c r="A33" s="6"/>
      <c r="B33" s="19">
        <v>331.41</v>
      </c>
      <c r="C33" s="14" t="s">
        <v>34</v>
      </c>
      <c r="D33" s="46">
        <v>0</v>
      </c>
      <c r="E33" s="46">
        <v>599981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599981</v>
      </c>
      <c r="O33" s="47">
        <f t="shared" si="1"/>
        <v>26.468193047467796</v>
      </c>
      <c r="P33" s="44"/>
    </row>
    <row r="34" spans="1:16">
      <c r="A34" s="6"/>
      <c r="B34" s="19">
        <v>331.49</v>
      </c>
      <c r="C34" s="14" t="s">
        <v>94</v>
      </c>
      <c r="D34" s="46">
        <v>22725</v>
      </c>
      <c r="E34" s="46">
        <v>402064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424789</v>
      </c>
      <c r="O34" s="47">
        <f t="shared" si="1"/>
        <v>18.739588847714842</v>
      </c>
      <c r="P34" s="44"/>
    </row>
    <row r="35" spans="1:16">
      <c r="A35" s="6"/>
      <c r="B35" s="19">
        <v>331.9</v>
      </c>
      <c r="C35" s="14" t="s">
        <v>31</v>
      </c>
      <c r="D35" s="46">
        <v>4358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4358</v>
      </c>
      <c r="O35" s="47">
        <f t="shared" si="1"/>
        <v>0.1922533968590083</v>
      </c>
      <c r="P35" s="44"/>
    </row>
    <row r="36" spans="1:16">
      <c r="A36" s="6"/>
      <c r="B36" s="19">
        <v>334.1</v>
      </c>
      <c r="C36" s="14" t="s">
        <v>32</v>
      </c>
      <c r="D36" s="46">
        <v>256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256</v>
      </c>
      <c r="O36" s="47">
        <f t="shared" si="1"/>
        <v>1.1293453326274926E-2</v>
      </c>
      <c r="P36" s="44"/>
    </row>
    <row r="37" spans="1:16">
      <c r="A37" s="6"/>
      <c r="B37" s="19">
        <v>334.2</v>
      </c>
      <c r="C37" s="14" t="s">
        <v>95</v>
      </c>
      <c r="D37" s="46">
        <v>441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441</v>
      </c>
      <c r="O37" s="47">
        <f t="shared" ref="O37:O68" si="7">(N37/O$85)</f>
        <v>1.9454737956590789E-2</v>
      </c>
      <c r="P37" s="44"/>
    </row>
    <row r="38" spans="1:16">
      <c r="A38" s="6"/>
      <c r="B38" s="19">
        <v>334.39</v>
      </c>
      <c r="C38" s="14" t="s">
        <v>96</v>
      </c>
      <c r="D38" s="46">
        <v>0</v>
      </c>
      <c r="E38" s="46">
        <v>87279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8">SUM(D38:M38)</f>
        <v>87279</v>
      </c>
      <c r="O38" s="47">
        <f t="shared" si="7"/>
        <v>3.8503176283748015</v>
      </c>
      <c r="P38" s="44"/>
    </row>
    <row r="39" spans="1:16">
      <c r="A39" s="6"/>
      <c r="B39" s="19">
        <v>334.41</v>
      </c>
      <c r="C39" s="14" t="s">
        <v>97</v>
      </c>
      <c r="D39" s="46">
        <v>0</v>
      </c>
      <c r="E39" s="46">
        <v>351378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351378</v>
      </c>
      <c r="O39" s="47">
        <f t="shared" si="7"/>
        <v>15.501058761249338</v>
      </c>
      <c r="P39" s="44"/>
    </row>
    <row r="40" spans="1:16">
      <c r="A40" s="6"/>
      <c r="B40" s="19">
        <v>334.5</v>
      </c>
      <c r="C40" s="14" t="s">
        <v>98</v>
      </c>
      <c r="D40" s="46">
        <v>0</v>
      </c>
      <c r="E40" s="46">
        <v>282091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282091</v>
      </c>
      <c r="O40" s="47">
        <f t="shared" si="7"/>
        <v>12.444459149461796</v>
      </c>
      <c r="P40" s="44"/>
    </row>
    <row r="41" spans="1:16">
      <c r="A41" s="6"/>
      <c r="B41" s="19">
        <v>334.7</v>
      </c>
      <c r="C41" s="14" t="s">
        <v>99</v>
      </c>
      <c r="D41" s="46">
        <v>43158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43158</v>
      </c>
      <c r="O41" s="47">
        <f t="shared" si="7"/>
        <v>1.9039174166225517</v>
      </c>
      <c r="P41" s="44"/>
    </row>
    <row r="42" spans="1:16">
      <c r="A42" s="6"/>
      <c r="B42" s="19">
        <v>335.12</v>
      </c>
      <c r="C42" s="14" t="s">
        <v>36</v>
      </c>
      <c r="D42" s="46">
        <v>435397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435397</v>
      </c>
      <c r="O42" s="47">
        <f t="shared" si="7"/>
        <v>19.207561319922359</v>
      </c>
      <c r="P42" s="44"/>
    </row>
    <row r="43" spans="1:16">
      <c r="A43" s="6"/>
      <c r="B43" s="19">
        <v>335.14</v>
      </c>
      <c r="C43" s="14" t="s">
        <v>37</v>
      </c>
      <c r="D43" s="46">
        <v>4821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4821</v>
      </c>
      <c r="O43" s="47">
        <f t="shared" si="7"/>
        <v>0.21267866596082582</v>
      </c>
      <c r="P43" s="44"/>
    </row>
    <row r="44" spans="1:16">
      <c r="A44" s="6"/>
      <c r="B44" s="19">
        <v>335.15</v>
      </c>
      <c r="C44" s="14" t="s">
        <v>38</v>
      </c>
      <c r="D44" s="46">
        <v>31333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31333</v>
      </c>
      <c r="O44" s="47">
        <f t="shared" si="7"/>
        <v>1.3822569260631727</v>
      </c>
      <c r="P44" s="44"/>
    </row>
    <row r="45" spans="1:16">
      <c r="A45" s="6"/>
      <c r="B45" s="19">
        <v>335.18</v>
      </c>
      <c r="C45" s="14" t="s">
        <v>39</v>
      </c>
      <c r="D45" s="46">
        <v>958810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958810</v>
      </c>
      <c r="O45" s="47">
        <f t="shared" si="7"/>
        <v>42.297953061584614</v>
      </c>
      <c r="P45" s="44"/>
    </row>
    <row r="46" spans="1:16">
      <c r="A46" s="6"/>
      <c r="B46" s="19">
        <v>335.21</v>
      </c>
      <c r="C46" s="14" t="s">
        <v>40</v>
      </c>
      <c r="D46" s="46">
        <v>12185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12185</v>
      </c>
      <c r="O46" s="47">
        <f t="shared" si="7"/>
        <v>0.537541909299453</v>
      </c>
      <c r="P46" s="44"/>
    </row>
    <row r="47" spans="1:16">
      <c r="A47" s="6"/>
      <c r="B47" s="19">
        <v>335.49</v>
      </c>
      <c r="C47" s="14" t="s">
        <v>41</v>
      </c>
      <c r="D47" s="46">
        <v>142637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142637</v>
      </c>
      <c r="O47" s="47">
        <f t="shared" si="7"/>
        <v>6.2924386800776428</v>
      </c>
      <c r="P47" s="44"/>
    </row>
    <row r="48" spans="1:16">
      <c r="A48" s="6"/>
      <c r="B48" s="19">
        <v>337.2</v>
      </c>
      <c r="C48" s="14" t="s">
        <v>100</v>
      </c>
      <c r="D48" s="46">
        <v>1680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1680</v>
      </c>
      <c r="O48" s="47">
        <f t="shared" si="7"/>
        <v>7.4113287453679191E-2</v>
      </c>
      <c r="P48" s="44"/>
    </row>
    <row r="49" spans="1:16">
      <c r="A49" s="6"/>
      <c r="B49" s="19">
        <v>337.9</v>
      </c>
      <c r="C49" s="14" t="s">
        <v>101</v>
      </c>
      <c r="D49" s="46">
        <v>35000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35000</v>
      </c>
      <c r="O49" s="47">
        <f t="shared" si="7"/>
        <v>1.54402682195165</v>
      </c>
      <c r="P49" s="44"/>
    </row>
    <row r="50" spans="1:16">
      <c r="A50" s="6"/>
      <c r="B50" s="19">
        <v>338</v>
      </c>
      <c r="C50" s="14" t="s">
        <v>43</v>
      </c>
      <c r="D50" s="46">
        <v>0</v>
      </c>
      <c r="E50" s="46">
        <v>1029262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1029262</v>
      </c>
      <c r="O50" s="47">
        <f t="shared" si="7"/>
        <v>45.405946709017115</v>
      </c>
      <c r="P50" s="44"/>
    </row>
    <row r="51" spans="1:16" ht="15.75">
      <c r="A51" s="23" t="s">
        <v>48</v>
      </c>
      <c r="B51" s="24"/>
      <c r="C51" s="25"/>
      <c r="D51" s="26">
        <f t="shared" ref="D51:M51" si="9">SUM(D52:D66)</f>
        <v>599998</v>
      </c>
      <c r="E51" s="26">
        <f t="shared" si="9"/>
        <v>1285777</v>
      </c>
      <c r="F51" s="26">
        <f t="shared" si="9"/>
        <v>2</v>
      </c>
      <c r="G51" s="26">
        <f t="shared" si="9"/>
        <v>2</v>
      </c>
      <c r="H51" s="26">
        <f t="shared" si="9"/>
        <v>0</v>
      </c>
      <c r="I51" s="26">
        <f t="shared" si="9"/>
        <v>6384956</v>
      </c>
      <c r="J51" s="26">
        <f t="shared" si="9"/>
        <v>939562</v>
      </c>
      <c r="K51" s="26">
        <f t="shared" si="9"/>
        <v>0</v>
      </c>
      <c r="L51" s="26">
        <f t="shared" si="9"/>
        <v>0</v>
      </c>
      <c r="M51" s="26">
        <f t="shared" si="9"/>
        <v>58903860</v>
      </c>
      <c r="N51" s="26">
        <f>SUM(D51:M51)</f>
        <v>68114157</v>
      </c>
      <c r="O51" s="39">
        <f t="shared" si="7"/>
        <v>3004.8595817893065</v>
      </c>
      <c r="P51" s="45"/>
    </row>
    <row r="52" spans="1:16">
      <c r="A52" s="6"/>
      <c r="B52" s="19">
        <v>341.2</v>
      </c>
      <c r="C52" s="14" t="s">
        <v>51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937665</v>
      </c>
      <c r="K52" s="46">
        <v>0</v>
      </c>
      <c r="L52" s="46">
        <v>0</v>
      </c>
      <c r="M52" s="46">
        <v>0</v>
      </c>
      <c r="N52" s="46">
        <f t="shared" ref="N52:N66" si="10">SUM(D52:M52)</f>
        <v>937665</v>
      </c>
      <c r="O52" s="47">
        <f t="shared" si="7"/>
        <v>41.365140285865536</v>
      </c>
      <c r="P52" s="44"/>
    </row>
    <row r="53" spans="1:16">
      <c r="A53" s="6"/>
      <c r="B53" s="19">
        <v>341.9</v>
      </c>
      <c r="C53" s="14" t="s">
        <v>102</v>
      </c>
      <c r="D53" s="46">
        <v>91414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91414</v>
      </c>
      <c r="O53" s="47">
        <f t="shared" si="7"/>
        <v>4.032733368625375</v>
      </c>
      <c r="P53" s="44"/>
    </row>
    <row r="54" spans="1:16">
      <c r="A54" s="6"/>
      <c r="B54" s="19">
        <v>342.2</v>
      </c>
      <c r="C54" s="14" t="s">
        <v>103</v>
      </c>
      <c r="D54" s="46">
        <v>2455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2455</v>
      </c>
      <c r="O54" s="47">
        <f t="shared" si="7"/>
        <v>0.10830245279689429</v>
      </c>
      <c r="P54" s="44"/>
    </row>
    <row r="55" spans="1:16">
      <c r="A55" s="6"/>
      <c r="B55" s="19">
        <v>343.1</v>
      </c>
      <c r="C55" s="14" t="s">
        <v>53</v>
      </c>
      <c r="D55" s="46">
        <v>21656</v>
      </c>
      <c r="E55" s="46">
        <v>1083170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43734487</v>
      </c>
      <c r="N55" s="46">
        <f t="shared" si="10"/>
        <v>44839313</v>
      </c>
      <c r="O55" s="47">
        <f t="shared" si="7"/>
        <v>1978.08862713958</v>
      </c>
      <c r="P55" s="44"/>
    </row>
    <row r="56" spans="1:16">
      <c r="A56" s="6"/>
      <c r="B56" s="19">
        <v>343.3</v>
      </c>
      <c r="C56" s="14" t="s">
        <v>54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7492475</v>
      </c>
      <c r="N56" s="46">
        <f t="shared" si="10"/>
        <v>7492475</v>
      </c>
      <c r="O56" s="47">
        <f t="shared" si="7"/>
        <v>330.53092465149109</v>
      </c>
      <c r="P56" s="44"/>
    </row>
    <row r="57" spans="1:16">
      <c r="A57" s="6"/>
      <c r="B57" s="19">
        <v>343.4</v>
      </c>
      <c r="C57" s="14" t="s">
        <v>55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4886767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4886767</v>
      </c>
      <c r="O57" s="47">
        <f t="shared" si="7"/>
        <v>215.5799805893771</v>
      </c>
      <c r="P57" s="44"/>
    </row>
    <row r="58" spans="1:16">
      <c r="A58" s="6"/>
      <c r="B58" s="19">
        <v>343.5</v>
      </c>
      <c r="C58" s="14" t="s">
        <v>56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7603990</v>
      </c>
      <c r="N58" s="46">
        <f t="shared" si="10"/>
        <v>7603990</v>
      </c>
      <c r="O58" s="47">
        <f t="shared" si="7"/>
        <v>335.45041468148935</v>
      </c>
      <c r="P58" s="44"/>
    </row>
    <row r="59" spans="1:16">
      <c r="A59" s="6"/>
      <c r="B59" s="19">
        <v>343.9</v>
      </c>
      <c r="C59" s="14" t="s">
        <v>57</v>
      </c>
      <c r="D59" s="46">
        <v>300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72908</v>
      </c>
      <c r="N59" s="46">
        <f t="shared" si="10"/>
        <v>73208</v>
      </c>
      <c r="O59" s="47">
        <f t="shared" si="7"/>
        <v>3.2295747308981824</v>
      </c>
      <c r="P59" s="44"/>
    </row>
    <row r="60" spans="1:16">
      <c r="A60" s="6"/>
      <c r="B60" s="19">
        <v>346.4</v>
      </c>
      <c r="C60" s="14" t="s">
        <v>104</v>
      </c>
      <c r="D60" s="46">
        <v>312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312</v>
      </c>
      <c r="O60" s="47">
        <f t="shared" si="7"/>
        <v>1.3763896241397565E-2</v>
      </c>
      <c r="P60" s="44"/>
    </row>
    <row r="61" spans="1:16">
      <c r="A61" s="6"/>
      <c r="B61" s="19">
        <v>347.2</v>
      </c>
      <c r="C61" s="14" t="s">
        <v>59</v>
      </c>
      <c r="D61" s="46">
        <v>194878</v>
      </c>
      <c r="E61" s="46">
        <v>0</v>
      </c>
      <c r="F61" s="46">
        <v>0</v>
      </c>
      <c r="G61" s="46">
        <v>0</v>
      </c>
      <c r="H61" s="46">
        <v>0</v>
      </c>
      <c r="I61" s="46">
        <v>1486763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1681641</v>
      </c>
      <c r="O61" s="47">
        <f t="shared" si="7"/>
        <v>74.185680254102706</v>
      </c>
      <c r="P61" s="44"/>
    </row>
    <row r="62" spans="1:16">
      <c r="A62" s="6"/>
      <c r="B62" s="19">
        <v>347.3</v>
      </c>
      <c r="C62" s="14" t="s">
        <v>60</v>
      </c>
      <c r="D62" s="46">
        <v>96120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96120</v>
      </c>
      <c r="O62" s="47">
        <f t="shared" si="7"/>
        <v>4.240338803599788</v>
      </c>
      <c r="P62" s="44"/>
    </row>
    <row r="63" spans="1:16">
      <c r="A63" s="6"/>
      <c r="B63" s="19">
        <v>347.4</v>
      </c>
      <c r="C63" s="14" t="s">
        <v>61</v>
      </c>
      <c r="D63" s="46">
        <v>0</v>
      </c>
      <c r="E63" s="46">
        <v>186426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186426</v>
      </c>
      <c r="O63" s="47">
        <f t="shared" si="7"/>
        <v>8.22419269454738</v>
      </c>
      <c r="P63" s="44"/>
    </row>
    <row r="64" spans="1:16">
      <c r="A64" s="6"/>
      <c r="B64" s="19">
        <v>347.5</v>
      </c>
      <c r="C64" s="14" t="s">
        <v>105</v>
      </c>
      <c r="D64" s="46">
        <v>116588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116588</v>
      </c>
      <c r="O64" s="47">
        <f t="shared" si="7"/>
        <v>5.1432856890771133</v>
      </c>
      <c r="P64" s="44"/>
    </row>
    <row r="65" spans="1:16">
      <c r="A65" s="6"/>
      <c r="B65" s="19">
        <v>347.9</v>
      </c>
      <c r="C65" s="14" t="s">
        <v>106</v>
      </c>
      <c r="D65" s="46">
        <v>0</v>
      </c>
      <c r="E65" s="46">
        <v>479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479</v>
      </c>
      <c r="O65" s="47">
        <f t="shared" si="7"/>
        <v>2.1131109934709721E-2</v>
      </c>
      <c r="P65" s="44"/>
    </row>
    <row r="66" spans="1:16">
      <c r="A66" s="6"/>
      <c r="B66" s="19">
        <v>349</v>
      </c>
      <c r="C66" s="14" t="s">
        <v>1</v>
      </c>
      <c r="D66" s="46">
        <v>76275</v>
      </c>
      <c r="E66" s="46">
        <v>15702</v>
      </c>
      <c r="F66" s="46">
        <v>2</v>
      </c>
      <c r="G66" s="46">
        <v>2</v>
      </c>
      <c r="H66" s="46">
        <v>0</v>
      </c>
      <c r="I66" s="46">
        <v>11426</v>
      </c>
      <c r="J66" s="46">
        <v>1897</v>
      </c>
      <c r="K66" s="46">
        <v>0</v>
      </c>
      <c r="L66" s="46">
        <v>0</v>
      </c>
      <c r="M66" s="46">
        <v>0</v>
      </c>
      <c r="N66" s="46">
        <f t="shared" si="10"/>
        <v>105304</v>
      </c>
      <c r="O66" s="47">
        <f t="shared" si="7"/>
        <v>4.6454914416799014</v>
      </c>
      <c r="P66" s="44"/>
    </row>
    <row r="67" spans="1:16" ht="15.75">
      <c r="A67" s="23" t="s">
        <v>49</v>
      </c>
      <c r="B67" s="24"/>
      <c r="C67" s="25"/>
      <c r="D67" s="26">
        <f t="shared" ref="D67:M67" si="11">SUM(D68:D72)</f>
        <v>68612</v>
      </c>
      <c r="E67" s="26">
        <f t="shared" si="11"/>
        <v>234590</v>
      </c>
      <c r="F67" s="26">
        <f t="shared" si="11"/>
        <v>0</v>
      </c>
      <c r="G67" s="26">
        <f t="shared" si="11"/>
        <v>0</v>
      </c>
      <c r="H67" s="26">
        <f t="shared" si="11"/>
        <v>0</v>
      </c>
      <c r="I67" s="26">
        <f t="shared" si="11"/>
        <v>0</v>
      </c>
      <c r="J67" s="26">
        <f t="shared" si="11"/>
        <v>0</v>
      </c>
      <c r="K67" s="26">
        <f t="shared" si="11"/>
        <v>0</v>
      </c>
      <c r="L67" s="26">
        <f t="shared" si="11"/>
        <v>0</v>
      </c>
      <c r="M67" s="26">
        <f t="shared" si="11"/>
        <v>0</v>
      </c>
      <c r="N67" s="26">
        <f t="shared" ref="N67:N74" si="12">SUM(D67:M67)</f>
        <v>303202</v>
      </c>
      <c r="O67" s="39">
        <f t="shared" si="7"/>
        <v>13.375772013410975</v>
      </c>
      <c r="P67" s="45"/>
    </row>
    <row r="68" spans="1:16">
      <c r="A68" s="7"/>
      <c r="B68" s="33">
        <v>351.1</v>
      </c>
      <c r="C68" s="15" t="s">
        <v>64</v>
      </c>
      <c r="D68" s="46">
        <v>53482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53482</v>
      </c>
      <c r="O68" s="47">
        <f t="shared" si="7"/>
        <v>2.3593612140462326</v>
      </c>
      <c r="P68" s="44"/>
    </row>
    <row r="69" spans="1:16">
      <c r="A69" s="7"/>
      <c r="B69" s="33">
        <v>354</v>
      </c>
      <c r="C69" s="15" t="s">
        <v>65</v>
      </c>
      <c r="D69" s="46">
        <v>15130</v>
      </c>
      <c r="E69" s="46">
        <v>17700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32830</v>
      </c>
      <c r="O69" s="47">
        <f t="shared" ref="O69:O83" si="13">(N69/O$85)</f>
        <v>1.4482971589906477</v>
      </c>
      <c r="P69" s="44"/>
    </row>
    <row r="70" spans="1:16">
      <c r="A70" s="7"/>
      <c r="B70" s="33">
        <v>355</v>
      </c>
      <c r="C70" s="15" t="s">
        <v>107</v>
      </c>
      <c r="D70" s="46">
        <v>0</v>
      </c>
      <c r="E70" s="46">
        <v>196380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196380</v>
      </c>
      <c r="O70" s="47">
        <f t="shared" si="13"/>
        <v>8.6633139227104294</v>
      </c>
      <c r="P70" s="44"/>
    </row>
    <row r="71" spans="1:16">
      <c r="A71" s="7"/>
      <c r="B71" s="33">
        <v>356</v>
      </c>
      <c r="C71" s="15" t="s">
        <v>108</v>
      </c>
      <c r="D71" s="46">
        <v>0</v>
      </c>
      <c r="E71" s="46">
        <v>19510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19510</v>
      </c>
      <c r="O71" s="47">
        <f t="shared" si="13"/>
        <v>0.86068466560790546</v>
      </c>
      <c r="P71" s="44"/>
    </row>
    <row r="72" spans="1:16">
      <c r="A72" s="7"/>
      <c r="B72" s="33">
        <v>358.2</v>
      </c>
      <c r="C72" s="15" t="s">
        <v>109</v>
      </c>
      <c r="D72" s="46">
        <v>0</v>
      </c>
      <c r="E72" s="46">
        <v>1000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1000</v>
      </c>
      <c r="O72" s="47">
        <f t="shared" si="13"/>
        <v>4.4115052055761425E-2</v>
      </c>
      <c r="P72" s="44"/>
    </row>
    <row r="73" spans="1:16" ht="15.75">
      <c r="A73" s="23" t="s">
        <v>4</v>
      </c>
      <c r="B73" s="24"/>
      <c r="C73" s="25"/>
      <c r="D73" s="26">
        <f t="shared" ref="D73:M73" si="14">SUM(D74:D80)</f>
        <v>223930</v>
      </c>
      <c r="E73" s="26">
        <f t="shared" si="14"/>
        <v>1204781</v>
      </c>
      <c r="F73" s="26">
        <f t="shared" si="14"/>
        <v>1654</v>
      </c>
      <c r="G73" s="26">
        <f t="shared" si="14"/>
        <v>7661</v>
      </c>
      <c r="H73" s="26">
        <f t="shared" si="14"/>
        <v>0</v>
      </c>
      <c r="I73" s="26">
        <f t="shared" si="14"/>
        <v>3050</v>
      </c>
      <c r="J73" s="26">
        <f t="shared" si="14"/>
        <v>892</v>
      </c>
      <c r="K73" s="26">
        <f t="shared" si="14"/>
        <v>2481699</v>
      </c>
      <c r="L73" s="26">
        <f t="shared" si="14"/>
        <v>0</v>
      </c>
      <c r="M73" s="26">
        <f t="shared" si="14"/>
        <v>7197124</v>
      </c>
      <c r="N73" s="26">
        <f t="shared" si="12"/>
        <v>11120791</v>
      </c>
      <c r="O73" s="39">
        <f t="shared" si="13"/>
        <v>490.59427386624316</v>
      </c>
      <c r="P73" s="45"/>
    </row>
    <row r="74" spans="1:16">
      <c r="A74" s="6"/>
      <c r="B74" s="19">
        <v>361.1</v>
      </c>
      <c r="C74" s="14" t="s">
        <v>66</v>
      </c>
      <c r="D74" s="46">
        <v>42527</v>
      </c>
      <c r="E74" s="46">
        <v>22458</v>
      </c>
      <c r="F74" s="46">
        <v>1654</v>
      </c>
      <c r="G74" s="46">
        <v>7661</v>
      </c>
      <c r="H74" s="46">
        <v>0</v>
      </c>
      <c r="I74" s="46">
        <v>3050</v>
      </c>
      <c r="J74" s="46">
        <v>592</v>
      </c>
      <c r="K74" s="46">
        <v>173203</v>
      </c>
      <c r="L74" s="46">
        <v>0</v>
      </c>
      <c r="M74" s="46">
        <v>31931</v>
      </c>
      <c r="N74" s="46">
        <f t="shared" si="12"/>
        <v>283076</v>
      </c>
      <c r="O74" s="47">
        <f t="shared" si="13"/>
        <v>12.487912475736721</v>
      </c>
      <c r="P74" s="44"/>
    </row>
    <row r="75" spans="1:16">
      <c r="A75" s="6"/>
      <c r="B75" s="19">
        <v>361.3</v>
      </c>
      <c r="C75" s="14" t="s">
        <v>67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122089</v>
      </c>
      <c r="L75" s="46">
        <v>0</v>
      </c>
      <c r="M75" s="46">
        <v>0</v>
      </c>
      <c r="N75" s="46">
        <f t="shared" ref="N75:N80" si="15">SUM(D75:M75)</f>
        <v>122089</v>
      </c>
      <c r="O75" s="47">
        <f t="shared" si="13"/>
        <v>5.3859625904358568</v>
      </c>
      <c r="P75" s="44"/>
    </row>
    <row r="76" spans="1:16">
      <c r="A76" s="6"/>
      <c r="B76" s="19">
        <v>362</v>
      </c>
      <c r="C76" s="14" t="s">
        <v>68</v>
      </c>
      <c r="D76" s="46">
        <v>71169</v>
      </c>
      <c r="E76" s="46">
        <v>687323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758492</v>
      </c>
      <c r="O76" s="47">
        <f t="shared" si="13"/>
        <v>33.460914063878597</v>
      </c>
      <c r="P76" s="44"/>
    </row>
    <row r="77" spans="1:16">
      <c r="A77" s="6"/>
      <c r="B77" s="19">
        <v>364</v>
      </c>
      <c r="C77" s="14" t="s">
        <v>110</v>
      </c>
      <c r="D77" s="46">
        <v>108859</v>
      </c>
      <c r="E77" s="46">
        <v>495000</v>
      </c>
      <c r="F77" s="46">
        <v>0</v>
      </c>
      <c r="G77" s="46">
        <v>0</v>
      </c>
      <c r="H77" s="46">
        <v>0</v>
      </c>
      <c r="I77" s="46">
        <v>0</v>
      </c>
      <c r="J77" s="46">
        <v>300</v>
      </c>
      <c r="K77" s="46">
        <v>0</v>
      </c>
      <c r="L77" s="46">
        <v>0</v>
      </c>
      <c r="M77" s="46">
        <v>0</v>
      </c>
      <c r="N77" s="46">
        <f t="shared" si="15"/>
        <v>604159</v>
      </c>
      <c r="O77" s="47">
        <f t="shared" si="13"/>
        <v>26.652505734956769</v>
      </c>
      <c r="P77" s="44"/>
    </row>
    <row r="78" spans="1:16">
      <c r="A78" s="6"/>
      <c r="B78" s="19">
        <v>366</v>
      </c>
      <c r="C78" s="14" t="s">
        <v>69</v>
      </c>
      <c r="D78" s="46">
        <v>1375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1375</v>
      </c>
      <c r="O78" s="47">
        <f t="shared" si="13"/>
        <v>6.0658196576671958E-2</v>
      </c>
      <c r="P78" s="44"/>
    </row>
    <row r="79" spans="1:16">
      <c r="A79" s="6"/>
      <c r="B79" s="19">
        <v>368</v>
      </c>
      <c r="C79" s="14" t="s">
        <v>70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2186407</v>
      </c>
      <c r="L79" s="46">
        <v>0</v>
      </c>
      <c r="M79" s="46">
        <v>0</v>
      </c>
      <c r="N79" s="46">
        <f t="shared" si="15"/>
        <v>2186407</v>
      </c>
      <c r="O79" s="47">
        <f t="shared" si="13"/>
        <v>96.453458620081179</v>
      </c>
      <c r="P79" s="44"/>
    </row>
    <row r="80" spans="1:16">
      <c r="A80" s="6"/>
      <c r="B80" s="19">
        <v>369.9</v>
      </c>
      <c r="C80" s="14" t="s">
        <v>71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7165193</v>
      </c>
      <c r="N80" s="46">
        <f t="shared" si="15"/>
        <v>7165193</v>
      </c>
      <c r="O80" s="47">
        <f t="shared" si="13"/>
        <v>316.09286218457737</v>
      </c>
      <c r="P80" s="44"/>
    </row>
    <row r="81" spans="1:119" ht="15.75">
      <c r="A81" s="23" t="s">
        <v>50</v>
      </c>
      <c r="B81" s="24"/>
      <c r="C81" s="25"/>
      <c r="D81" s="26">
        <f t="shared" ref="D81:M81" si="16">SUM(D82:D82)</f>
        <v>79267</v>
      </c>
      <c r="E81" s="26">
        <f t="shared" si="16"/>
        <v>129875</v>
      </c>
      <c r="F81" s="26">
        <f t="shared" si="16"/>
        <v>1202126</v>
      </c>
      <c r="G81" s="26">
        <f t="shared" si="16"/>
        <v>0</v>
      </c>
      <c r="H81" s="26">
        <f t="shared" si="16"/>
        <v>0</v>
      </c>
      <c r="I81" s="26">
        <f t="shared" si="16"/>
        <v>2748886</v>
      </c>
      <c r="J81" s="26">
        <f t="shared" si="16"/>
        <v>0</v>
      </c>
      <c r="K81" s="26">
        <f t="shared" si="16"/>
        <v>0</v>
      </c>
      <c r="L81" s="26">
        <f t="shared" si="16"/>
        <v>0</v>
      </c>
      <c r="M81" s="26">
        <f t="shared" si="16"/>
        <v>0</v>
      </c>
      <c r="N81" s="26">
        <f>SUM(D81:M81)</f>
        <v>4160154</v>
      </c>
      <c r="O81" s="39">
        <f t="shared" si="13"/>
        <v>183.52541026998412</v>
      </c>
      <c r="P81" s="44"/>
    </row>
    <row r="82" spans="1:119" ht="15.75" thickBot="1">
      <c r="A82" s="6"/>
      <c r="B82" s="19">
        <v>381</v>
      </c>
      <c r="C82" s="14" t="s">
        <v>72</v>
      </c>
      <c r="D82" s="46">
        <v>79267</v>
      </c>
      <c r="E82" s="46">
        <v>129875</v>
      </c>
      <c r="F82" s="46">
        <v>1202126</v>
      </c>
      <c r="G82" s="46">
        <v>0</v>
      </c>
      <c r="H82" s="46">
        <v>0</v>
      </c>
      <c r="I82" s="46">
        <v>2748886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4160154</v>
      </c>
      <c r="O82" s="47">
        <f t="shared" si="13"/>
        <v>183.52541026998412</v>
      </c>
      <c r="P82" s="44"/>
    </row>
    <row r="83" spans="1:119" ht="16.5" thickBot="1">
      <c r="A83" s="8" t="s">
        <v>62</v>
      </c>
      <c r="B83" s="17"/>
      <c r="C83" s="16"/>
      <c r="D83" s="9">
        <f t="shared" ref="D83:M83" si="17">SUM(D5,D15,D29,D51,D67,D73,D81)</f>
        <v>19223572</v>
      </c>
      <c r="E83" s="9">
        <f t="shared" si="17"/>
        <v>9311350</v>
      </c>
      <c r="F83" s="9">
        <f t="shared" si="17"/>
        <v>2648925</v>
      </c>
      <c r="G83" s="9">
        <f t="shared" si="17"/>
        <v>44885</v>
      </c>
      <c r="H83" s="9">
        <f t="shared" si="17"/>
        <v>0</v>
      </c>
      <c r="I83" s="9">
        <f t="shared" si="17"/>
        <v>9136892</v>
      </c>
      <c r="J83" s="9">
        <f t="shared" si="17"/>
        <v>940454</v>
      </c>
      <c r="K83" s="9">
        <f t="shared" si="17"/>
        <v>2481699</v>
      </c>
      <c r="L83" s="9">
        <f t="shared" si="17"/>
        <v>0</v>
      </c>
      <c r="M83" s="9">
        <f t="shared" si="17"/>
        <v>66100984</v>
      </c>
      <c r="N83" s="9">
        <f>SUM(D83:M83)</f>
        <v>109888761</v>
      </c>
      <c r="O83" s="32">
        <f t="shared" si="13"/>
        <v>4847.748411858126</v>
      </c>
      <c r="P83" s="43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0"/>
      <c r="B84" s="12"/>
      <c r="C84" s="12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3"/>
    </row>
    <row r="85" spans="1:119">
      <c r="A85" s="34"/>
      <c r="B85" s="35"/>
      <c r="C85" s="35"/>
      <c r="D85" s="36"/>
      <c r="E85" s="36"/>
      <c r="F85" s="36"/>
      <c r="G85" s="36"/>
      <c r="H85" s="36"/>
      <c r="I85" s="36"/>
      <c r="J85" s="36"/>
      <c r="K85" s="36"/>
      <c r="L85" s="118" t="s">
        <v>111</v>
      </c>
      <c r="M85" s="118"/>
      <c r="N85" s="118"/>
      <c r="O85" s="37">
        <v>22668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88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0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0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0"/>
      <c r="N3" s="31"/>
      <c r="O3" s="131" t="s">
        <v>80</v>
      </c>
      <c r="P3" s="41"/>
      <c r="Q3"/>
    </row>
    <row r="4" spans="1:133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10</v>
      </c>
      <c r="N4" s="29" t="s">
        <v>46</v>
      </c>
      <c r="O4" s="117"/>
      <c r="P4" s="4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18" t="s">
        <v>2</v>
      </c>
      <c r="B5" s="20"/>
      <c r="C5" s="20"/>
      <c r="D5" s="21">
        <f t="shared" ref="D5:M5" si="0">SUM(D6:D14)</f>
        <v>13361930</v>
      </c>
      <c r="E5" s="21">
        <f t="shared" si="0"/>
        <v>761295</v>
      </c>
      <c r="F5" s="21">
        <f t="shared" si="0"/>
        <v>1437348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2">
        <f>SUM(D5:M5)</f>
        <v>15560573</v>
      </c>
      <c r="O5" s="27">
        <f t="shared" ref="O5:O36" si="1">(N5/O$70)</f>
        <v>692.68932514245012</v>
      </c>
      <c r="P5" s="43"/>
    </row>
    <row r="6" spans="1:133">
      <c r="A6" s="6"/>
      <c r="B6" s="19">
        <v>311</v>
      </c>
      <c r="C6" s="14" t="s">
        <v>3</v>
      </c>
      <c r="D6" s="46">
        <v>8864550</v>
      </c>
      <c r="E6" s="46">
        <v>761295</v>
      </c>
      <c r="F6" s="46">
        <v>1437348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11063193</v>
      </c>
      <c r="O6" s="47">
        <f t="shared" si="1"/>
        <v>492.48544337606836</v>
      </c>
      <c r="P6" s="44"/>
    </row>
    <row r="7" spans="1:133">
      <c r="A7" s="6"/>
      <c r="B7" s="19">
        <v>312.41000000000003</v>
      </c>
      <c r="C7" s="14" t="s">
        <v>12</v>
      </c>
      <c r="D7" s="46">
        <v>422679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422679</v>
      </c>
      <c r="O7" s="47">
        <f t="shared" si="1"/>
        <v>18.815838675213676</v>
      </c>
      <c r="P7" s="44"/>
    </row>
    <row r="8" spans="1:133">
      <c r="A8" s="6"/>
      <c r="B8" s="19">
        <v>312.42</v>
      </c>
      <c r="C8" s="14" t="s">
        <v>11</v>
      </c>
      <c r="D8" s="46">
        <v>313149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313149</v>
      </c>
      <c r="O8" s="47">
        <f t="shared" si="1"/>
        <v>13.940037393162394</v>
      </c>
      <c r="P8" s="44"/>
    </row>
    <row r="9" spans="1:133">
      <c r="A9" s="6"/>
      <c r="B9" s="19">
        <v>312.51</v>
      </c>
      <c r="C9" s="14" t="s">
        <v>86</v>
      </c>
      <c r="D9" s="46">
        <v>296288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296288</v>
      </c>
      <c r="O9" s="47">
        <f t="shared" si="1"/>
        <v>13.189458689458689</v>
      </c>
      <c r="P9" s="44"/>
    </row>
    <row r="10" spans="1:133">
      <c r="A10" s="6"/>
      <c r="B10" s="19">
        <v>312.52</v>
      </c>
      <c r="C10" s="14" t="s">
        <v>83</v>
      </c>
      <c r="D10" s="46">
        <v>157027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157027</v>
      </c>
      <c r="O10" s="47">
        <f t="shared" si="1"/>
        <v>6.9901620370370372</v>
      </c>
      <c r="P10" s="44"/>
    </row>
    <row r="11" spans="1:133">
      <c r="A11" s="6"/>
      <c r="B11" s="19">
        <v>314.10000000000002</v>
      </c>
      <c r="C11" s="14" t="s">
        <v>13</v>
      </c>
      <c r="D11" s="46">
        <v>1843561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1843561</v>
      </c>
      <c r="O11" s="47">
        <f t="shared" si="1"/>
        <v>82.067352207977208</v>
      </c>
      <c r="P11" s="44"/>
    </row>
    <row r="12" spans="1:133">
      <c r="A12" s="6"/>
      <c r="B12" s="19">
        <v>314.2</v>
      </c>
      <c r="C12" s="14" t="s">
        <v>14</v>
      </c>
      <c r="D12" s="46">
        <v>1198013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1198013</v>
      </c>
      <c r="O12" s="47">
        <f t="shared" si="1"/>
        <v>53.330350783475787</v>
      </c>
      <c r="P12" s="44"/>
    </row>
    <row r="13" spans="1:133">
      <c r="A13" s="6"/>
      <c r="B13" s="19">
        <v>314.39999999999998</v>
      </c>
      <c r="C13" s="14" t="s">
        <v>15</v>
      </c>
      <c r="D13" s="46">
        <v>74205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74205</v>
      </c>
      <c r="O13" s="47">
        <f t="shared" si="1"/>
        <v>3.3032852564102564</v>
      </c>
      <c r="P13" s="44"/>
    </row>
    <row r="14" spans="1:133">
      <c r="A14" s="6"/>
      <c r="B14" s="19">
        <v>316</v>
      </c>
      <c r="C14" s="14" t="s">
        <v>16</v>
      </c>
      <c r="D14" s="46">
        <v>192458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192458</v>
      </c>
      <c r="O14" s="47">
        <f t="shared" si="1"/>
        <v>8.5673967236467234</v>
      </c>
      <c r="P14" s="44"/>
    </row>
    <row r="15" spans="1:133" ht="15.75">
      <c r="A15" s="23" t="s">
        <v>17</v>
      </c>
      <c r="B15" s="24"/>
      <c r="C15" s="25"/>
      <c r="D15" s="26">
        <f t="shared" ref="D15:M15" si="3">SUM(D16:D26)</f>
        <v>4422977</v>
      </c>
      <c r="E15" s="26">
        <f t="shared" si="3"/>
        <v>772934</v>
      </c>
      <c r="F15" s="26">
        <f t="shared" si="3"/>
        <v>0</v>
      </c>
      <c r="G15" s="26">
        <f t="shared" si="3"/>
        <v>0</v>
      </c>
      <c r="H15" s="26">
        <f t="shared" si="3"/>
        <v>0</v>
      </c>
      <c r="I15" s="26">
        <f t="shared" si="3"/>
        <v>0</v>
      </c>
      <c r="J15" s="26">
        <f t="shared" si="3"/>
        <v>0</v>
      </c>
      <c r="K15" s="26">
        <f t="shared" si="3"/>
        <v>0</v>
      </c>
      <c r="L15" s="26">
        <f t="shared" si="3"/>
        <v>0</v>
      </c>
      <c r="M15" s="26">
        <f t="shared" si="3"/>
        <v>0</v>
      </c>
      <c r="N15" s="38">
        <f>SUM(D15:M15)</f>
        <v>5195911</v>
      </c>
      <c r="O15" s="39">
        <f t="shared" si="1"/>
        <v>231.2994569088319</v>
      </c>
      <c r="P15" s="45"/>
    </row>
    <row r="16" spans="1:133">
      <c r="A16" s="6"/>
      <c r="B16" s="19">
        <v>322</v>
      </c>
      <c r="C16" s="14" t="s">
        <v>0</v>
      </c>
      <c r="D16" s="46">
        <v>0</v>
      </c>
      <c r="E16" s="46">
        <v>471540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471540</v>
      </c>
      <c r="O16" s="47">
        <f t="shared" si="1"/>
        <v>20.990918803418804</v>
      </c>
      <c r="P16" s="44"/>
    </row>
    <row r="17" spans="1:16">
      <c r="A17" s="6"/>
      <c r="B17" s="19">
        <v>323.10000000000002</v>
      </c>
      <c r="C17" s="14" t="s">
        <v>18</v>
      </c>
      <c r="D17" s="46">
        <v>2972858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2972858</v>
      </c>
      <c r="O17" s="47">
        <f t="shared" si="1"/>
        <v>132.33876424501423</v>
      </c>
      <c r="P17" s="44"/>
    </row>
    <row r="18" spans="1:16">
      <c r="A18" s="6"/>
      <c r="B18" s="19">
        <v>323.3</v>
      </c>
      <c r="C18" s="14" t="s">
        <v>19</v>
      </c>
      <c r="D18" s="46">
        <v>426991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426991</v>
      </c>
      <c r="O18" s="47">
        <f t="shared" si="1"/>
        <v>19.007790242165242</v>
      </c>
      <c r="P18" s="44"/>
    </row>
    <row r="19" spans="1:16">
      <c r="A19" s="6"/>
      <c r="B19" s="19">
        <v>323.39999999999998</v>
      </c>
      <c r="C19" s="14" t="s">
        <v>20</v>
      </c>
      <c r="D19" s="46">
        <v>87809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87809</v>
      </c>
      <c r="O19" s="47">
        <f t="shared" si="1"/>
        <v>3.9088764245014245</v>
      </c>
      <c r="P19" s="44"/>
    </row>
    <row r="20" spans="1:16">
      <c r="A20" s="6"/>
      <c r="B20" s="19">
        <v>323.60000000000002</v>
      </c>
      <c r="C20" s="14" t="s">
        <v>21</v>
      </c>
      <c r="D20" s="46">
        <v>428021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428021</v>
      </c>
      <c r="O20" s="47">
        <f t="shared" si="1"/>
        <v>19.053641381766383</v>
      </c>
      <c r="P20" s="44"/>
    </row>
    <row r="21" spans="1:16">
      <c r="A21" s="6"/>
      <c r="B21" s="19">
        <v>323.7</v>
      </c>
      <c r="C21" s="14" t="s">
        <v>22</v>
      </c>
      <c r="D21" s="46">
        <v>503661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503661</v>
      </c>
      <c r="O21" s="47">
        <f t="shared" si="1"/>
        <v>22.420806623931625</v>
      </c>
      <c r="P21" s="44"/>
    </row>
    <row r="22" spans="1:16">
      <c r="A22" s="6"/>
      <c r="B22" s="19">
        <v>323.89999999999998</v>
      </c>
      <c r="C22" s="14" t="s">
        <v>23</v>
      </c>
      <c r="D22" s="46">
        <v>18188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18188</v>
      </c>
      <c r="O22" s="47">
        <f t="shared" si="1"/>
        <v>0.8096509971509972</v>
      </c>
      <c r="P22" s="44"/>
    </row>
    <row r="23" spans="1:16">
      <c r="A23" s="6"/>
      <c r="B23" s="19">
        <v>324.11</v>
      </c>
      <c r="C23" s="14" t="s">
        <v>24</v>
      </c>
      <c r="D23" s="46">
        <v>0</v>
      </c>
      <c r="E23" s="46">
        <v>143414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143414</v>
      </c>
      <c r="O23" s="47">
        <f t="shared" si="1"/>
        <v>6.3841702279202277</v>
      </c>
      <c r="P23" s="44"/>
    </row>
    <row r="24" spans="1:16">
      <c r="A24" s="6"/>
      <c r="B24" s="19">
        <v>324.31</v>
      </c>
      <c r="C24" s="14" t="s">
        <v>25</v>
      </c>
      <c r="D24" s="46">
        <v>0</v>
      </c>
      <c r="E24" s="46">
        <v>142095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142095</v>
      </c>
      <c r="O24" s="47">
        <f t="shared" si="1"/>
        <v>6.3254540598290596</v>
      </c>
      <c r="P24" s="44"/>
    </row>
    <row r="25" spans="1:16">
      <c r="A25" s="6"/>
      <c r="B25" s="19">
        <v>324.61</v>
      </c>
      <c r="C25" s="14" t="s">
        <v>26</v>
      </c>
      <c r="D25" s="46">
        <v>0</v>
      </c>
      <c r="E25" s="46">
        <v>15885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15885</v>
      </c>
      <c r="O25" s="47">
        <f t="shared" si="1"/>
        <v>0.70713141025641024</v>
      </c>
      <c r="P25" s="44"/>
    </row>
    <row r="26" spans="1:16">
      <c r="A26" s="6"/>
      <c r="B26" s="19">
        <v>329</v>
      </c>
      <c r="C26" s="14" t="s">
        <v>27</v>
      </c>
      <c r="D26" s="46">
        <v>-14551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-14551</v>
      </c>
      <c r="O26" s="47">
        <f t="shared" si="1"/>
        <v>-0.64774750712250717</v>
      </c>
      <c r="P26" s="44"/>
    </row>
    <row r="27" spans="1:16" ht="15.75">
      <c r="A27" s="23" t="s">
        <v>29</v>
      </c>
      <c r="B27" s="24"/>
      <c r="C27" s="25"/>
      <c r="D27" s="26">
        <f t="shared" ref="D27:M27" si="5">SUM(D28:D41)</f>
        <v>2418309</v>
      </c>
      <c r="E27" s="26">
        <f t="shared" si="5"/>
        <v>4293760</v>
      </c>
      <c r="F27" s="26">
        <f t="shared" si="5"/>
        <v>0</v>
      </c>
      <c r="G27" s="26">
        <f t="shared" si="5"/>
        <v>0</v>
      </c>
      <c r="H27" s="26">
        <f t="shared" si="5"/>
        <v>0</v>
      </c>
      <c r="I27" s="26">
        <f t="shared" si="5"/>
        <v>0</v>
      </c>
      <c r="J27" s="26">
        <f t="shared" si="5"/>
        <v>0</v>
      </c>
      <c r="K27" s="26">
        <f t="shared" si="5"/>
        <v>0</v>
      </c>
      <c r="L27" s="26">
        <f t="shared" si="5"/>
        <v>0</v>
      </c>
      <c r="M27" s="26">
        <f t="shared" si="5"/>
        <v>0</v>
      </c>
      <c r="N27" s="38">
        <f>SUM(D27:M27)</f>
        <v>6712069</v>
      </c>
      <c r="O27" s="39">
        <f t="shared" si="1"/>
        <v>298.79224537037038</v>
      </c>
      <c r="P27" s="45"/>
    </row>
    <row r="28" spans="1:16">
      <c r="A28" s="6"/>
      <c r="B28" s="19">
        <v>331.2</v>
      </c>
      <c r="C28" s="14" t="s">
        <v>28</v>
      </c>
      <c r="D28" s="46">
        <v>98411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98411</v>
      </c>
      <c r="O28" s="47">
        <f t="shared" si="1"/>
        <v>4.3808315527065531</v>
      </c>
      <c r="P28" s="44"/>
    </row>
    <row r="29" spans="1:16">
      <c r="A29" s="6"/>
      <c r="B29" s="19">
        <v>331.39</v>
      </c>
      <c r="C29" s="14" t="s">
        <v>33</v>
      </c>
      <c r="D29" s="46">
        <v>20762</v>
      </c>
      <c r="E29" s="46">
        <v>172994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193756</v>
      </c>
      <c r="O29" s="47">
        <f t="shared" si="1"/>
        <v>8.6251780626780619</v>
      </c>
      <c r="P29" s="44"/>
    </row>
    <row r="30" spans="1:16">
      <c r="A30" s="6"/>
      <c r="B30" s="19">
        <v>331.41</v>
      </c>
      <c r="C30" s="14" t="s">
        <v>34</v>
      </c>
      <c r="D30" s="46">
        <v>0</v>
      </c>
      <c r="E30" s="46">
        <v>522708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522708</v>
      </c>
      <c r="O30" s="47">
        <f t="shared" si="1"/>
        <v>23.268696581196583</v>
      </c>
      <c r="P30" s="44"/>
    </row>
    <row r="31" spans="1:16">
      <c r="A31" s="6"/>
      <c r="B31" s="19">
        <v>331.5</v>
      </c>
      <c r="C31" s="14" t="s">
        <v>30</v>
      </c>
      <c r="D31" s="46">
        <v>600000</v>
      </c>
      <c r="E31" s="46">
        <v>1507988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2107988</v>
      </c>
      <c r="O31" s="47">
        <f t="shared" si="1"/>
        <v>93.838497150997156</v>
      </c>
      <c r="P31" s="44"/>
    </row>
    <row r="32" spans="1:16">
      <c r="A32" s="6"/>
      <c r="B32" s="19">
        <v>331.69</v>
      </c>
      <c r="C32" s="14" t="s">
        <v>35</v>
      </c>
      <c r="D32" s="46">
        <v>17693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17693</v>
      </c>
      <c r="O32" s="47">
        <f t="shared" si="1"/>
        <v>0.7876157407407407</v>
      </c>
      <c r="P32" s="44"/>
    </row>
    <row r="33" spans="1:16">
      <c r="A33" s="6"/>
      <c r="B33" s="19">
        <v>331.9</v>
      </c>
      <c r="C33" s="14" t="s">
        <v>31</v>
      </c>
      <c r="D33" s="46">
        <v>21373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21373</v>
      </c>
      <c r="O33" s="47">
        <f t="shared" si="1"/>
        <v>0.95143340455840453</v>
      </c>
      <c r="P33" s="44"/>
    </row>
    <row r="34" spans="1:16">
      <c r="A34" s="6"/>
      <c r="B34" s="19">
        <v>334.1</v>
      </c>
      <c r="C34" s="14" t="s">
        <v>32</v>
      </c>
      <c r="D34" s="46">
        <v>348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348</v>
      </c>
      <c r="O34" s="47">
        <f t="shared" si="1"/>
        <v>1.5491452991452992E-2</v>
      </c>
      <c r="P34" s="44"/>
    </row>
    <row r="35" spans="1:16">
      <c r="A35" s="6"/>
      <c r="B35" s="19">
        <v>335.12</v>
      </c>
      <c r="C35" s="14" t="s">
        <v>36</v>
      </c>
      <c r="D35" s="46">
        <v>504523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504523</v>
      </c>
      <c r="O35" s="47">
        <f t="shared" si="1"/>
        <v>22.459179131054132</v>
      </c>
      <c r="P35" s="44"/>
    </row>
    <row r="36" spans="1:16">
      <c r="A36" s="6"/>
      <c r="B36" s="19">
        <v>335.14</v>
      </c>
      <c r="C36" s="14" t="s">
        <v>37</v>
      </c>
      <c r="D36" s="46">
        <v>4830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4830</v>
      </c>
      <c r="O36" s="47">
        <f t="shared" si="1"/>
        <v>0.21501068376068377</v>
      </c>
      <c r="P36" s="44"/>
    </row>
    <row r="37" spans="1:16">
      <c r="A37" s="6"/>
      <c r="B37" s="19">
        <v>335.15</v>
      </c>
      <c r="C37" s="14" t="s">
        <v>38</v>
      </c>
      <c r="D37" s="46">
        <v>34756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34756</v>
      </c>
      <c r="O37" s="47">
        <f t="shared" ref="O37:O68" si="8">(N37/O$70)</f>
        <v>1.5471866096866096</v>
      </c>
      <c r="P37" s="44"/>
    </row>
    <row r="38" spans="1:16">
      <c r="A38" s="6"/>
      <c r="B38" s="19">
        <v>335.18</v>
      </c>
      <c r="C38" s="14" t="s">
        <v>39</v>
      </c>
      <c r="D38" s="46">
        <v>957309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957309</v>
      </c>
      <c r="O38" s="47">
        <f t="shared" si="8"/>
        <v>42.615251068376068</v>
      </c>
      <c r="P38" s="44"/>
    </row>
    <row r="39" spans="1:16">
      <c r="A39" s="6"/>
      <c r="B39" s="19">
        <v>335.21</v>
      </c>
      <c r="C39" s="14" t="s">
        <v>40</v>
      </c>
      <c r="D39" s="46">
        <v>12900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12900</v>
      </c>
      <c r="O39" s="47">
        <f t="shared" si="8"/>
        <v>0.57425213675213671</v>
      </c>
      <c r="P39" s="44"/>
    </row>
    <row r="40" spans="1:16">
      <c r="A40" s="6"/>
      <c r="B40" s="19">
        <v>335.49</v>
      </c>
      <c r="C40" s="14" t="s">
        <v>41</v>
      </c>
      <c r="D40" s="46">
        <v>145404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145404</v>
      </c>
      <c r="O40" s="47">
        <f t="shared" si="8"/>
        <v>6.4727564102564106</v>
      </c>
      <c r="P40" s="44"/>
    </row>
    <row r="41" spans="1:16">
      <c r="A41" s="6"/>
      <c r="B41" s="19">
        <v>338</v>
      </c>
      <c r="C41" s="14" t="s">
        <v>43</v>
      </c>
      <c r="D41" s="46">
        <v>0</v>
      </c>
      <c r="E41" s="46">
        <v>2090070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2090070</v>
      </c>
      <c r="O41" s="47">
        <f t="shared" si="8"/>
        <v>93.040865384615387</v>
      </c>
      <c r="P41" s="44"/>
    </row>
    <row r="42" spans="1:16" ht="15.75">
      <c r="A42" s="23" t="s">
        <v>48</v>
      </c>
      <c r="B42" s="24"/>
      <c r="C42" s="25"/>
      <c r="D42" s="26">
        <f t="shared" ref="D42:M42" si="9">SUM(D43:D54)</f>
        <v>313472</v>
      </c>
      <c r="E42" s="26">
        <f t="shared" si="9"/>
        <v>1761052</v>
      </c>
      <c r="F42" s="26">
        <f t="shared" si="9"/>
        <v>0</v>
      </c>
      <c r="G42" s="26">
        <f t="shared" si="9"/>
        <v>0</v>
      </c>
      <c r="H42" s="26">
        <f t="shared" si="9"/>
        <v>0</v>
      </c>
      <c r="I42" s="26">
        <f t="shared" si="9"/>
        <v>6036143</v>
      </c>
      <c r="J42" s="26">
        <f t="shared" si="9"/>
        <v>936204</v>
      </c>
      <c r="K42" s="26">
        <f t="shared" si="9"/>
        <v>0</v>
      </c>
      <c r="L42" s="26">
        <f t="shared" si="9"/>
        <v>0</v>
      </c>
      <c r="M42" s="26">
        <f t="shared" si="9"/>
        <v>58733895</v>
      </c>
      <c r="N42" s="26">
        <f>SUM(D42:M42)</f>
        <v>67780766</v>
      </c>
      <c r="O42" s="39">
        <f t="shared" si="8"/>
        <v>3017.3061787749289</v>
      </c>
      <c r="P42" s="45"/>
    </row>
    <row r="43" spans="1:16">
      <c r="A43" s="6"/>
      <c r="B43" s="19">
        <v>341.2</v>
      </c>
      <c r="C43" s="14" t="s">
        <v>51</v>
      </c>
      <c r="D43" s="46">
        <v>70585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936204</v>
      </c>
      <c r="K43" s="46">
        <v>0</v>
      </c>
      <c r="L43" s="46">
        <v>0</v>
      </c>
      <c r="M43" s="46">
        <v>0</v>
      </c>
      <c r="N43" s="46">
        <f t="shared" ref="N43:N54" si="10">SUM(D43:M43)</f>
        <v>1006789</v>
      </c>
      <c r="O43" s="47">
        <f t="shared" si="8"/>
        <v>44.817886396011396</v>
      </c>
      <c r="P43" s="44"/>
    </row>
    <row r="44" spans="1:16">
      <c r="A44" s="6"/>
      <c r="B44" s="19">
        <v>342.1</v>
      </c>
      <c r="C44" s="14" t="s">
        <v>52</v>
      </c>
      <c r="D44" s="46">
        <v>27176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27176</v>
      </c>
      <c r="O44" s="47">
        <f t="shared" si="8"/>
        <v>1.2097578347578348</v>
      </c>
      <c r="P44" s="44"/>
    </row>
    <row r="45" spans="1:16">
      <c r="A45" s="6"/>
      <c r="B45" s="19">
        <v>343.1</v>
      </c>
      <c r="C45" s="14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44766297</v>
      </c>
      <c r="N45" s="46">
        <f t="shared" si="10"/>
        <v>44766297</v>
      </c>
      <c r="O45" s="47">
        <f t="shared" si="8"/>
        <v>1992.8016826923076</v>
      </c>
      <c r="P45" s="44"/>
    </row>
    <row r="46" spans="1:16">
      <c r="A46" s="6"/>
      <c r="B46" s="19">
        <v>343.3</v>
      </c>
      <c r="C46" s="14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6471827</v>
      </c>
      <c r="N46" s="46">
        <f t="shared" si="10"/>
        <v>6471827</v>
      </c>
      <c r="O46" s="47">
        <f t="shared" si="8"/>
        <v>288.09771189458689</v>
      </c>
      <c r="P46" s="44"/>
    </row>
    <row r="47" spans="1:16">
      <c r="A47" s="6"/>
      <c r="B47" s="19">
        <v>343.4</v>
      </c>
      <c r="C47" s="14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4862934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4862934</v>
      </c>
      <c r="O47" s="47">
        <f t="shared" si="8"/>
        <v>216.47676282051282</v>
      </c>
      <c r="P47" s="44"/>
    </row>
    <row r="48" spans="1:16">
      <c r="A48" s="6"/>
      <c r="B48" s="19">
        <v>343.5</v>
      </c>
      <c r="C48" s="14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7393886</v>
      </c>
      <c r="N48" s="46">
        <f t="shared" si="10"/>
        <v>7393886</v>
      </c>
      <c r="O48" s="47">
        <f t="shared" si="8"/>
        <v>329.14378561253562</v>
      </c>
      <c r="P48" s="44"/>
    </row>
    <row r="49" spans="1:16">
      <c r="A49" s="6"/>
      <c r="B49" s="19">
        <v>343.9</v>
      </c>
      <c r="C49" s="14" t="s">
        <v>57</v>
      </c>
      <c r="D49" s="46">
        <v>16594</v>
      </c>
      <c r="E49" s="46">
        <v>1198612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101885</v>
      </c>
      <c r="N49" s="46">
        <f t="shared" si="10"/>
        <v>1317091</v>
      </c>
      <c r="O49" s="47">
        <f t="shared" si="8"/>
        <v>58.63118767806268</v>
      </c>
      <c r="P49" s="44"/>
    </row>
    <row r="50" spans="1:16">
      <c r="A50" s="6"/>
      <c r="B50" s="19">
        <v>344.2</v>
      </c>
      <c r="C50" s="14" t="s">
        <v>58</v>
      </c>
      <c r="D50" s="46">
        <v>0</v>
      </c>
      <c r="E50" s="46">
        <v>193745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193745</v>
      </c>
      <c r="O50" s="47">
        <f t="shared" si="8"/>
        <v>8.6246883903133895</v>
      </c>
      <c r="P50" s="44"/>
    </row>
    <row r="51" spans="1:16">
      <c r="A51" s="6"/>
      <c r="B51" s="19">
        <v>347.2</v>
      </c>
      <c r="C51" s="14" t="s">
        <v>59</v>
      </c>
      <c r="D51" s="46">
        <v>188794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188794</v>
      </c>
      <c r="O51" s="47">
        <f t="shared" si="8"/>
        <v>8.4042913105413106</v>
      </c>
      <c r="P51" s="44"/>
    </row>
    <row r="52" spans="1:16">
      <c r="A52" s="6"/>
      <c r="B52" s="19">
        <v>347.3</v>
      </c>
      <c r="C52" s="14" t="s">
        <v>60</v>
      </c>
      <c r="D52" s="46">
        <v>0</v>
      </c>
      <c r="E52" s="46">
        <v>281817</v>
      </c>
      <c r="F52" s="46">
        <v>0</v>
      </c>
      <c r="G52" s="46">
        <v>0</v>
      </c>
      <c r="H52" s="46">
        <v>0</v>
      </c>
      <c r="I52" s="46">
        <v>1173209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1455026</v>
      </c>
      <c r="O52" s="47">
        <f t="shared" si="8"/>
        <v>64.771456552706553</v>
      </c>
      <c r="P52" s="44"/>
    </row>
    <row r="53" spans="1:16">
      <c r="A53" s="6"/>
      <c r="B53" s="19">
        <v>347.4</v>
      </c>
      <c r="C53" s="14" t="s">
        <v>61</v>
      </c>
      <c r="D53" s="46">
        <v>0</v>
      </c>
      <c r="E53" s="46">
        <v>86878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86878</v>
      </c>
      <c r="O53" s="47">
        <f t="shared" si="8"/>
        <v>3.8674323361823362</v>
      </c>
      <c r="P53" s="44"/>
    </row>
    <row r="54" spans="1:16">
      <c r="A54" s="6"/>
      <c r="B54" s="19">
        <v>349</v>
      </c>
      <c r="C54" s="14" t="s">
        <v>1</v>
      </c>
      <c r="D54" s="46">
        <v>10323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10323</v>
      </c>
      <c r="O54" s="47">
        <f t="shared" si="8"/>
        <v>0.45953525641025639</v>
      </c>
      <c r="P54" s="44"/>
    </row>
    <row r="55" spans="1:16" ht="15.75">
      <c r="A55" s="23" t="s">
        <v>49</v>
      </c>
      <c r="B55" s="24"/>
      <c r="C55" s="25"/>
      <c r="D55" s="26">
        <f t="shared" ref="D55:M55" si="11">SUM(D56:D57)</f>
        <v>86831</v>
      </c>
      <c r="E55" s="26">
        <f t="shared" si="11"/>
        <v>0</v>
      </c>
      <c r="F55" s="26">
        <f t="shared" si="11"/>
        <v>0</v>
      </c>
      <c r="G55" s="26">
        <f t="shared" si="11"/>
        <v>0</v>
      </c>
      <c r="H55" s="26">
        <f t="shared" si="11"/>
        <v>0</v>
      </c>
      <c r="I55" s="26">
        <f t="shared" si="11"/>
        <v>0</v>
      </c>
      <c r="J55" s="26">
        <f t="shared" si="11"/>
        <v>0</v>
      </c>
      <c r="K55" s="26">
        <f t="shared" si="11"/>
        <v>0</v>
      </c>
      <c r="L55" s="26">
        <f t="shared" si="11"/>
        <v>0</v>
      </c>
      <c r="M55" s="26">
        <f t="shared" si="11"/>
        <v>0</v>
      </c>
      <c r="N55" s="26">
        <f t="shared" ref="N55:N68" si="12">SUM(D55:M55)</f>
        <v>86831</v>
      </c>
      <c r="O55" s="39">
        <f t="shared" si="8"/>
        <v>3.8653400997150995</v>
      </c>
      <c r="P55" s="45"/>
    </row>
    <row r="56" spans="1:16">
      <c r="A56" s="7"/>
      <c r="B56" s="33">
        <v>351.1</v>
      </c>
      <c r="C56" s="15" t="s">
        <v>64</v>
      </c>
      <c r="D56" s="46">
        <v>73306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73306</v>
      </c>
      <c r="O56" s="47">
        <f t="shared" si="8"/>
        <v>3.2632656695156697</v>
      </c>
      <c r="P56" s="44"/>
    </row>
    <row r="57" spans="1:16">
      <c r="A57" s="7"/>
      <c r="B57" s="33">
        <v>354</v>
      </c>
      <c r="C57" s="15" t="s">
        <v>65</v>
      </c>
      <c r="D57" s="46">
        <v>13525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13525</v>
      </c>
      <c r="O57" s="47">
        <f t="shared" si="8"/>
        <v>0.60207443019943019</v>
      </c>
      <c r="P57" s="44"/>
    </row>
    <row r="58" spans="1:16" ht="15.75">
      <c r="A58" s="23" t="s">
        <v>4</v>
      </c>
      <c r="B58" s="24"/>
      <c r="C58" s="25"/>
      <c r="D58" s="26">
        <f t="shared" ref="D58:M58" si="13">SUM(D59:D64)</f>
        <v>385029</v>
      </c>
      <c r="E58" s="26">
        <f t="shared" si="13"/>
        <v>1391452</v>
      </c>
      <c r="F58" s="26">
        <f t="shared" si="13"/>
        <v>2932</v>
      </c>
      <c r="G58" s="26">
        <f t="shared" si="13"/>
        <v>28612</v>
      </c>
      <c r="H58" s="26">
        <f t="shared" si="13"/>
        <v>0</v>
      </c>
      <c r="I58" s="26">
        <f t="shared" si="13"/>
        <v>17317</v>
      </c>
      <c r="J58" s="26">
        <f t="shared" si="13"/>
        <v>3895</v>
      </c>
      <c r="K58" s="26">
        <f t="shared" si="13"/>
        <v>4416082</v>
      </c>
      <c r="L58" s="26">
        <f t="shared" si="13"/>
        <v>0</v>
      </c>
      <c r="M58" s="26">
        <f t="shared" si="13"/>
        <v>2400728</v>
      </c>
      <c r="N58" s="26">
        <f t="shared" si="12"/>
        <v>8646047</v>
      </c>
      <c r="O58" s="39">
        <f t="shared" si="8"/>
        <v>384.88457086894584</v>
      </c>
      <c r="P58" s="45"/>
    </row>
    <row r="59" spans="1:16">
      <c r="A59" s="6"/>
      <c r="B59" s="19">
        <v>361.1</v>
      </c>
      <c r="C59" s="14" t="s">
        <v>66</v>
      </c>
      <c r="D59" s="46">
        <v>77253</v>
      </c>
      <c r="E59" s="46">
        <v>51826</v>
      </c>
      <c r="F59" s="46">
        <v>2932</v>
      </c>
      <c r="G59" s="46">
        <v>28612</v>
      </c>
      <c r="H59" s="46">
        <v>0</v>
      </c>
      <c r="I59" s="46">
        <v>6553</v>
      </c>
      <c r="J59" s="46">
        <v>1120</v>
      </c>
      <c r="K59" s="46">
        <v>328077</v>
      </c>
      <c r="L59" s="46">
        <v>0</v>
      </c>
      <c r="M59" s="46">
        <v>42381</v>
      </c>
      <c r="N59" s="46">
        <f t="shared" si="12"/>
        <v>538754</v>
      </c>
      <c r="O59" s="47">
        <f t="shared" si="8"/>
        <v>23.982995014245013</v>
      </c>
      <c r="P59" s="44"/>
    </row>
    <row r="60" spans="1:16">
      <c r="A60" s="6"/>
      <c r="B60" s="19">
        <v>361.3</v>
      </c>
      <c r="C60" s="14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2103848</v>
      </c>
      <c r="L60" s="46">
        <v>0</v>
      </c>
      <c r="M60" s="46">
        <v>0</v>
      </c>
      <c r="N60" s="46">
        <f t="shared" si="12"/>
        <v>2103848</v>
      </c>
      <c r="O60" s="47">
        <f t="shared" si="8"/>
        <v>93.654202279202281</v>
      </c>
      <c r="P60" s="44"/>
    </row>
    <row r="61" spans="1:16">
      <c r="A61" s="6"/>
      <c r="B61" s="19">
        <v>362</v>
      </c>
      <c r="C61" s="14" t="s">
        <v>68</v>
      </c>
      <c r="D61" s="46">
        <v>171860</v>
      </c>
      <c r="E61" s="46">
        <v>680150</v>
      </c>
      <c r="F61" s="46">
        <v>0</v>
      </c>
      <c r="G61" s="46">
        <v>0</v>
      </c>
      <c r="H61" s="46">
        <v>0</v>
      </c>
      <c r="I61" s="46">
        <v>3382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855392</v>
      </c>
      <c r="O61" s="47">
        <f t="shared" si="8"/>
        <v>38.078347578347575</v>
      </c>
      <c r="P61" s="44"/>
    </row>
    <row r="62" spans="1:16">
      <c r="A62" s="6"/>
      <c r="B62" s="19">
        <v>366</v>
      </c>
      <c r="C62" s="14" t="s">
        <v>69</v>
      </c>
      <c r="D62" s="46">
        <v>872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872</v>
      </c>
      <c r="O62" s="47">
        <f t="shared" si="8"/>
        <v>3.8817663817663821E-2</v>
      </c>
      <c r="P62" s="44"/>
    </row>
    <row r="63" spans="1:16">
      <c r="A63" s="6"/>
      <c r="B63" s="19">
        <v>368</v>
      </c>
      <c r="C63" s="14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1984157</v>
      </c>
      <c r="L63" s="46">
        <v>0</v>
      </c>
      <c r="M63" s="46">
        <v>0</v>
      </c>
      <c r="N63" s="46">
        <f t="shared" si="12"/>
        <v>1984157</v>
      </c>
      <c r="O63" s="47">
        <f t="shared" si="8"/>
        <v>88.326077279202281</v>
      </c>
      <c r="P63" s="44"/>
    </row>
    <row r="64" spans="1:16">
      <c r="A64" s="6"/>
      <c r="B64" s="19">
        <v>369.9</v>
      </c>
      <c r="C64" s="14" t="s">
        <v>71</v>
      </c>
      <c r="D64" s="46">
        <v>135044</v>
      </c>
      <c r="E64" s="46">
        <v>659476</v>
      </c>
      <c r="F64" s="46">
        <v>0</v>
      </c>
      <c r="G64" s="46">
        <v>0</v>
      </c>
      <c r="H64" s="46">
        <v>0</v>
      </c>
      <c r="I64" s="46">
        <v>7382</v>
      </c>
      <c r="J64" s="46">
        <v>2775</v>
      </c>
      <c r="K64" s="46">
        <v>0</v>
      </c>
      <c r="L64" s="46">
        <v>0</v>
      </c>
      <c r="M64" s="46">
        <v>2358347</v>
      </c>
      <c r="N64" s="46">
        <f t="shared" si="12"/>
        <v>3163024</v>
      </c>
      <c r="O64" s="47">
        <f t="shared" si="8"/>
        <v>140.80413105413106</v>
      </c>
      <c r="P64" s="44"/>
    </row>
    <row r="65" spans="1:119" ht="15.75">
      <c r="A65" s="23" t="s">
        <v>50</v>
      </c>
      <c r="B65" s="24"/>
      <c r="C65" s="25"/>
      <c r="D65" s="26">
        <f t="shared" ref="D65:M65" si="14">SUM(D66:D67)</f>
        <v>30700</v>
      </c>
      <c r="E65" s="26">
        <f t="shared" si="14"/>
        <v>124518</v>
      </c>
      <c r="F65" s="26">
        <f t="shared" si="14"/>
        <v>1270304</v>
      </c>
      <c r="G65" s="26">
        <f t="shared" si="14"/>
        <v>0</v>
      </c>
      <c r="H65" s="26">
        <f t="shared" si="14"/>
        <v>0</v>
      </c>
      <c r="I65" s="26">
        <f t="shared" si="14"/>
        <v>0</v>
      </c>
      <c r="J65" s="26">
        <f t="shared" si="14"/>
        <v>0</v>
      </c>
      <c r="K65" s="26">
        <f t="shared" si="14"/>
        <v>0</v>
      </c>
      <c r="L65" s="26">
        <f t="shared" si="14"/>
        <v>0</v>
      </c>
      <c r="M65" s="26">
        <f t="shared" si="14"/>
        <v>0</v>
      </c>
      <c r="N65" s="26">
        <f t="shared" si="12"/>
        <v>1425522</v>
      </c>
      <c r="O65" s="39">
        <f t="shared" si="8"/>
        <v>63.458066239316238</v>
      </c>
      <c r="P65" s="44"/>
    </row>
    <row r="66" spans="1:119">
      <c r="A66" s="6"/>
      <c r="B66" s="19">
        <v>381</v>
      </c>
      <c r="C66" s="14" t="s">
        <v>72</v>
      </c>
      <c r="D66" s="46">
        <v>30700</v>
      </c>
      <c r="E66" s="46">
        <v>0</v>
      </c>
      <c r="F66" s="46">
        <v>1270304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1301004</v>
      </c>
      <c r="O66" s="47">
        <f t="shared" si="8"/>
        <v>57.915064102564102</v>
      </c>
      <c r="P66" s="44"/>
    </row>
    <row r="67" spans="1:119" ht="15.75" thickBot="1">
      <c r="A67" s="6"/>
      <c r="B67" s="19">
        <v>384</v>
      </c>
      <c r="C67" s="14" t="s">
        <v>73</v>
      </c>
      <c r="D67" s="46">
        <v>0</v>
      </c>
      <c r="E67" s="46">
        <v>124518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124518</v>
      </c>
      <c r="O67" s="47">
        <f t="shared" si="8"/>
        <v>5.5430021367521372</v>
      </c>
      <c r="P67" s="44"/>
    </row>
    <row r="68" spans="1:119" ht="16.5" thickBot="1">
      <c r="A68" s="8" t="s">
        <v>62</v>
      </c>
      <c r="B68" s="17"/>
      <c r="C68" s="16"/>
      <c r="D68" s="9">
        <f t="shared" ref="D68:M68" si="15">SUM(D5,D15,D27,D42,D55,D58,D65)</f>
        <v>21019248</v>
      </c>
      <c r="E68" s="9">
        <f t="shared" si="15"/>
        <v>9105011</v>
      </c>
      <c r="F68" s="9">
        <f t="shared" si="15"/>
        <v>2710584</v>
      </c>
      <c r="G68" s="9">
        <f t="shared" si="15"/>
        <v>28612</v>
      </c>
      <c r="H68" s="9">
        <f t="shared" si="15"/>
        <v>0</v>
      </c>
      <c r="I68" s="9">
        <f t="shared" si="15"/>
        <v>6053460</v>
      </c>
      <c r="J68" s="9">
        <f t="shared" si="15"/>
        <v>940099</v>
      </c>
      <c r="K68" s="9">
        <f t="shared" si="15"/>
        <v>4416082</v>
      </c>
      <c r="L68" s="9">
        <f t="shared" si="15"/>
        <v>0</v>
      </c>
      <c r="M68" s="9">
        <f t="shared" si="15"/>
        <v>61134623</v>
      </c>
      <c r="N68" s="9">
        <f t="shared" si="12"/>
        <v>105407719</v>
      </c>
      <c r="O68" s="32">
        <f t="shared" si="8"/>
        <v>4692.295183404558</v>
      </c>
      <c r="P68" s="43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0"/>
      <c r="B69" s="12"/>
      <c r="C69" s="12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3"/>
    </row>
    <row r="70" spans="1:119">
      <c r="A70" s="34"/>
      <c r="B70" s="35"/>
      <c r="C70" s="35"/>
      <c r="D70" s="36"/>
      <c r="E70" s="36"/>
      <c r="F70" s="36"/>
      <c r="G70" s="36"/>
      <c r="H70" s="36"/>
      <c r="I70" s="36"/>
      <c r="J70" s="36"/>
      <c r="K70" s="36"/>
      <c r="L70" s="118" t="s">
        <v>87</v>
      </c>
      <c r="M70" s="118"/>
      <c r="N70" s="118"/>
      <c r="O70" s="37">
        <v>22464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thickBot="1">
      <c r="A72" s="120" t="s">
        <v>88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B7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/>
  </cols>
  <sheetData>
    <row r="1" spans="1:132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/>
    </row>
    <row r="2" spans="1:132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/>
    </row>
    <row r="3" spans="1:132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0"/>
      <c r="N3" s="31"/>
      <c r="O3" s="131" t="s">
        <v>80</v>
      </c>
      <c r="P3"/>
    </row>
    <row r="4" spans="1:132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10</v>
      </c>
      <c r="N4" s="29" t="s">
        <v>46</v>
      </c>
      <c r="O4" s="11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1:132" ht="15.75">
      <c r="A5" s="18" t="s">
        <v>2</v>
      </c>
      <c r="B5" s="20"/>
      <c r="C5" s="20"/>
      <c r="D5" s="21">
        <f t="shared" ref="D5:M5" si="0">SUM(D6:D14)</f>
        <v>13905060</v>
      </c>
      <c r="E5" s="21">
        <f t="shared" si="0"/>
        <v>893277</v>
      </c>
      <c r="F5" s="21">
        <f t="shared" si="0"/>
        <v>1378009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2">
        <f>SUM(D5:M5)</f>
        <v>16176346</v>
      </c>
      <c r="O5" s="27">
        <f t="shared" ref="O5:O36" si="1">(N5/O$72)</f>
        <v>689.85227515032625</v>
      </c>
    </row>
    <row r="6" spans="1:132">
      <c r="A6" s="6"/>
      <c r="B6" s="19">
        <v>311</v>
      </c>
      <c r="C6" s="14" t="s">
        <v>3</v>
      </c>
      <c r="D6" s="46">
        <v>9482407</v>
      </c>
      <c r="E6" s="46">
        <v>893277</v>
      </c>
      <c r="F6" s="46">
        <v>1378009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11753693</v>
      </c>
      <c r="O6" s="47">
        <f t="shared" si="1"/>
        <v>501.24495714102949</v>
      </c>
    </row>
    <row r="7" spans="1:132">
      <c r="A7" s="6"/>
      <c r="B7" s="19">
        <v>312.41000000000003</v>
      </c>
      <c r="C7" s="14" t="s">
        <v>12</v>
      </c>
      <c r="D7" s="46">
        <v>424430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424430</v>
      </c>
      <c r="O7" s="47">
        <f t="shared" si="1"/>
        <v>18.100132201799649</v>
      </c>
    </row>
    <row r="8" spans="1:132">
      <c r="A8" s="6"/>
      <c r="B8" s="19">
        <v>312.42</v>
      </c>
      <c r="C8" s="14" t="s">
        <v>11</v>
      </c>
      <c r="D8" s="46">
        <v>319907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319907</v>
      </c>
      <c r="O8" s="47">
        <f t="shared" si="1"/>
        <v>13.642671329267772</v>
      </c>
    </row>
    <row r="9" spans="1:132">
      <c r="A9" s="6"/>
      <c r="B9" s="19">
        <v>312.51</v>
      </c>
      <c r="C9" s="14" t="s">
        <v>82</v>
      </c>
      <c r="D9" s="46">
        <v>263307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263307</v>
      </c>
      <c r="O9" s="47">
        <f t="shared" si="1"/>
        <v>11.228922342104141</v>
      </c>
    </row>
    <row r="10" spans="1:132">
      <c r="A10" s="6"/>
      <c r="B10" s="19">
        <v>312.52</v>
      </c>
      <c r="C10" s="14" t="s">
        <v>83</v>
      </c>
      <c r="D10" s="46">
        <v>156430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156430</v>
      </c>
      <c r="O10" s="47">
        <f t="shared" si="1"/>
        <v>6.6710733933216773</v>
      </c>
    </row>
    <row r="11" spans="1:132">
      <c r="A11" s="6"/>
      <c r="B11" s="19">
        <v>314.10000000000002</v>
      </c>
      <c r="C11" s="14" t="s">
        <v>13</v>
      </c>
      <c r="D11" s="46">
        <v>1705662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1705662</v>
      </c>
      <c r="O11" s="47">
        <f t="shared" si="1"/>
        <v>72.739221288754322</v>
      </c>
    </row>
    <row r="12" spans="1:132">
      <c r="A12" s="6"/>
      <c r="B12" s="19">
        <v>314.2</v>
      </c>
      <c r="C12" s="14" t="s">
        <v>14</v>
      </c>
      <c r="D12" s="46">
        <v>1313811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1313811</v>
      </c>
      <c r="O12" s="47">
        <f t="shared" si="1"/>
        <v>56.028444709795728</v>
      </c>
    </row>
    <row r="13" spans="1:132">
      <c r="A13" s="6"/>
      <c r="B13" s="19">
        <v>314.39999999999998</v>
      </c>
      <c r="C13" s="14" t="s">
        <v>15</v>
      </c>
      <c r="D13" s="46">
        <v>67833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67833</v>
      </c>
      <c r="O13" s="47">
        <f t="shared" si="1"/>
        <v>2.8927886050577851</v>
      </c>
    </row>
    <row r="14" spans="1:132">
      <c r="A14" s="6"/>
      <c r="B14" s="19">
        <v>316</v>
      </c>
      <c r="C14" s="14" t="s">
        <v>16</v>
      </c>
      <c r="D14" s="46">
        <v>171273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171273</v>
      </c>
      <c r="O14" s="47">
        <f t="shared" si="1"/>
        <v>7.3040641391957015</v>
      </c>
    </row>
    <row r="15" spans="1:132" ht="15.75">
      <c r="A15" s="23" t="s">
        <v>17</v>
      </c>
      <c r="B15" s="24"/>
      <c r="C15" s="25"/>
      <c r="D15" s="26">
        <f t="shared" ref="D15:M15" si="3">SUM(D16:D26)</f>
        <v>4242247</v>
      </c>
      <c r="E15" s="26">
        <f t="shared" si="3"/>
        <v>624280</v>
      </c>
      <c r="F15" s="26">
        <f t="shared" si="3"/>
        <v>0</v>
      </c>
      <c r="G15" s="26">
        <f t="shared" si="3"/>
        <v>0</v>
      </c>
      <c r="H15" s="26">
        <f t="shared" si="3"/>
        <v>0</v>
      </c>
      <c r="I15" s="26">
        <f t="shared" si="3"/>
        <v>0</v>
      </c>
      <c r="J15" s="26">
        <f t="shared" si="3"/>
        <v>0</v>
      </c>
      <c r="K15" s="26">
        <f t="shared" si="3"/>
        <v>0</v>
      </c>
      <c r="L15" s="26">
        <f t="shared" si="3"/>
        <v>0</v>
      </c>
      <c r="M15" s="26">
        <f t="shared" si="3"/>
        <v>0</v>
      </c>
      <c r="N15" s="38">
        <f>SUM(D15:M15)</f>
        <v>4866527</v>
      </c>
      <c r="O15" s="39">
        <f t="shared" si="1"/>
        <v>207.53665401509659</v>
      </c>
    </row>
    <row r="16" spans="1:132">
      <c r="A16" s="6"/>
      <c r="B16" s="19">
        <v>322</v>
      </c>
      <c r="C16" s="14" t="s">
        <v>0</v>
      </c>
      <c r="D16" s="46">
        <v>0</v>
      </c>
      <c r="E16" s="46">
        <v>439204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439204</v>
      </c>
      <c r="O16" s="47">
        <f t="shared" si="1"/>
        <v>18.730180391487909</v>
      </c>
    </row>
    <row r="17" spans="1:15">
      <c r="A17" s="6"/>
      <c r="B17" s="19">
        <v>323.10000000000002</v>
      </c>
      <c r="C17" s="14" t="s">
        <v>18</v>
      </c>
      <c r="D17" s="46">
        <v>2758741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2758741</v>
      </c>
      <c r="O17" s="47">
        <f t="shared" si="1"/>
        <v>117.6485564416393</v>
      </c>
    </row>
    <row r="18" spans="1:15">
      <c r="A18" s="6"/>
      <c r="B18" s="19">
        <v>323.3</v>
      </c>
      <c r="C18" s="14" t="s">
        <v>19</v>
      </c>
      <c r="D18" s="46">
        <v>410036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410036</v>
      </c>
      <c r="O18" s="47">
        <f t="shared" si="1"/>
        <v>17.486289394004007</v>
      </c>
    </row>
    <row r="19" spans="1:15">
      <c r="A19" s="6"/>
      <c r="B19" s="19">
        <v>323.39999999999998</v>
      </c>
      <c r="C19" s="14" t="s">
        <v>20</v>
      </c>
      <c r="D19" s="46">
        <v>78275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78275</v>
      </c>
      <c r="O19" s="47">
        <f t="shared" si="1"/>
        <v>3.3380954411701991</v>
      </c>
    </row>
    <row r="20" spans="1:15">
      <c r="A20" s="6"/>
      <c r="B20" s="19">
        <v>323.60000000000002</v>
      </c>
      <c r="C20" s="14" t="s">
        <v>21</v>
      </c>
      <c r="D20" s="46">
        <v>425147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425147</v>
      </c>
      <c r="O20" s="47">
        <f t="shared" si="1"/>
        <v>18.13070919868651</v>
      </c>
    </row>
    <row r="21" spans="1:15">
      <c r="A21" s="6"/>
      <c r="B21" s="19">
        <v>323.7</v>
      </c>
      <c r="C21" s="14" t="s">
        <v>22</v>
      </c>
      <c r="D21" s="46">
        <v>515012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515012</v>
      </c>
      <c r="O21" s="47">
        <f t="shared" si="1"/>
        <v>21.963068787581559</v>
      </c>
    </row>
    <row r="22" spans="1:15">
      <c r="A22" s="6"/>
      <c r="B22" s="19">
        <v>323.89999999999998</v>
      </c>
      <c r="C22" s="14" t="s">
        <v>23</v>
      </c>
      <c r="D22" s="46">
        <v>17266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17266</v>
      </c>
      <c r="O22" s="47">
        <f t="shared" si="1"/>
        <v>0.7363213783103757</v>
      </c>
    </row>
    <row r="23" spans="1:15">
      <c r="A23" s="6"/>
      <c r="B23" s="19">
        <v>324.11</v>
      </c>
      <c r="C23" s="14" t="s">
        <v>24</v>
      </c>
      <c r="D23" s="46">
        <v>0</v>
      </c>
      <c r="E23" s="46">
        <v>42394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42394</v>
      </c>
      <c r="O23" s="47">
        <f t="shared" si="1"/>
        <v>1.8079235788306538</v>
      </c>
    </row>
    <row r="24" spans="1:15">
      <c r="A24" s="6"/>
      <c r="B24" s="19">
        <v>324.31</v>
      </c>
      <c r="C24" s="14" t="s">
        <v>25</v>
      </c>
      <c r="D24" s="46">
        <v>0</v>
      </c>
      <c r="E24" s="46">
        <v>133492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133492</v>
      </c>
      <c r="O24" s="47">
        <f t="shared" si="1"/>
        <v>5.6928653673930656</v>
      </c>
    </row>
    <row r="25" spans="1:15">
      <c r="A25" s="6"/>
      <c r="B25" s="19">
        <v>324.61</v>
      </c>
      <c r="C25" s="14" t="s">
        <v>26</v>
      </c>
      <c r="D25" s="46">
        <v>0</v>
      </c>
      <c r="E25" s="46">
        <v>9190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9190</v>
      </c>
      <c r="O25" s="47">
        <f t="shared" si="1"/>
        <v>0.39191436735042007</v>
      </c>
    </row>
    <row r="26" spans="1:15">
      <c r="A26" s="6"/>
      <c r="B26" s="19">
        <v>329</v>
      </c>
      <c r="C26" s="14" t="s">
        <v>27</v>
      </c>
      <c r="D26" s="46">
        <v>37770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37770</v>
      </c>
      <c r="O26" s="47">
        <f t="shared" si="1"/>
        <v>1.610729668642586</v>
      </c>
    </row>
    <row r="27" spans="1:15" ht="15.75">
      <c r="A27" s="23" t="s">
        <v>29</v>
      </c>
      <c r="B27" s="24"/>
      <c r="C27" s="25"/>
      <c r="D27" s="26">
        <f t="shared" ref="D27:M27" si="5">SUM(D28:D42)</f>
        <v>3158354</v>
      </c>
      <c r="E27" s="26">
        <f t="shared" si="5"/>
        <v>3719490</v>
      </c>
      <c r="F27" s="26">
        <f t="shared" si="5"/>
        <v>0</v>
      </c>
      <c r="G27" s="26">
        <f t="shared" si="5"/>
        <v>0</v>
      </c>
      <c r="H27" s="26">
        <f t="shared" si="5"/>
        <v>0</v>
      </c>
      <c r="I27" s="26">
        <f t="shared" si="5"/>
        <v>0</v>
      </c>
      <c r="J27" s="26">
        <f t="shared" si="5"/>
        <v>0</v>
      </c>
      <c r="K27" s="26">
        <f t="shared" si="5"/>
        <v>0</v>
      </c>
      <c r="L27" s="26">
        <f t="shared" si="5"/>
        <v>0</v>
      </c>
      <c r="M27" s="26">
        <f t="shared" si="5"/>
        <v>0</v>
      </c>
      <c r="N27" s="38">
        <f>SUM(D27:M27)</f>
        <v>6877844</v>
      </c>
      <c r="O27" s="39">
        <f t="shared" si="1"/>
        <v>293.31075952066186</v>
      </c>
    </row>
    <row r="28" spans="1:15">
      <c r="A28" s="6"/>
      <c r="B28" s="19">
        <v>331.2</v>
      </c>
      <c r="C28" s="14" t="s">
        <v>28</v>
      </c>
      <c r="D28" s="46">
        <v>72690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0" si="6">SUM(D28:M28)</f>
        <v>72690</v>
      </c>
      <c r="O28" s="47">
        <f t="shared" si="1"/>
        <v>3.0999189730905368</v>
      </c>
    </row>
    <row r="29" spans="1:15">
      <c r="A29" s="6"/>
      <c r="B29" s="19">
        <v>331.39</v>
      </c>
      <c r="C29" s="14" t="s">
        <v>33</v>
      </c>
      <c r="D29" s="46">
        <v>11588</v>
      </c>
      <c r="E29" s="46">
        <v>737154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748742</v>
      </c>
      <c r="O29" s="47">
        <f t="shared" si="1"/>
        <v>31.930658023796322</v>
      </c>
    </row>
    <row r="30" spans="1:15">
      <c r="A30" s="6"/>
      <c r="B30" s="19">
        <v>331.41</v>
      </c>
      <c r="C30" s="14" t="s">
        <v>34</v>
      </c>
      <c r="D30" s="46">
        <v>0</v>
      </c>
      <c r="E30" s="46">
        <v>481211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481211</v>
      </c>
      <c r="O30" s="47">
        <f t="shared" si="1"/>
        <v>20.521600068233187</v>
      </c>
    </row>
    <row r="31" spans="1:15">
      <c r="A31" s="6"/>
      <c r="B31" s="19">
        <v>331.5</v>
      </c>
      <c r="C31" s="14" t="s">
        <v>30</v>
      </c>
      <c r="D31" s="46">
        <v>1239497</v>
      </c>
      <c r="E31" s="46">
        <v>212739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1452236</v>
      </c>
      <c r="O31" s="47">
        <f t="shared" si="1"/>
        <v>61.931681521600069</v>
      </c>
    </row>
    <row r="32" spans="1:15">
      <c r="A32" s="6"/>
      <c r="B32" s="19">
        <v>331.69</v>
      </c>
      <c r="C32" s="14" t="s">
        <v>35</v>
      </c>
      <c r="D32" s="46">
        <v>11890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11890</v>
      </c>
      <c r="O32" s="47">
        <f t="shared" si="1"/>
        <v>0.50705787027165339</v>
      </c>
    </row>
    <row r="33" spans="1:15">
      <c r="A33" s="6"/>
      <c r="B33" s="19">
        <v>331.9</v>
      </c>
      <c r="C33" s="14" t="s">
        <v>31</v>
      </c>
      <c r="D33" s="46">
        <v>149331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149331</v>
      </c>
      <c r="O33" s="47">
        <f t="shared" si="1"/>
        <v>6.3683312721224787</v>
      </c>
    </row>
    <row r="34" spans="1:15">
      <c r="A34" s="6"/>
      <c r="B34" s="19">
        <v>334.1</v>
      </c>
      <c r="C34" s="14" t="s">
        <v>32</v>
      </c>
      <c r="D34" s="46">
        <v>710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710</v>
      </c>
      <c r="O34" s="47">
        <f t="shared" si="1"/>
        <v>3.0278476694102094E-2</v>
      </c>
    </row>
    <row r="35" spans="1:15">
      <c r="A35" s="6"/>
      <c r="B35" s="19">
        <v>335.12</v>
      </c>
      <c r="C35" s="14" t="s">
        <v>36</v>
      </c>
      <c r="D35" s="46">
        <v>496303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496303</v>
      </c>
      <c r="O35" s="47">
        <f t="shared" si="1"/>
        <v>21.165209603821058</v>
      </c>
    </row>
    <row r="36" spans="1:15">
      <c r="A36" s="6"/>
      <c r="B36" s="19">
        <v>335.14</v>
      </c>
      <c r="C36" s="14" t="s">
        <v>37</v>
      </c>
      <c r="D36" s="46">
        <v>7379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7379</v>
      </c>
      <c r="O36" s="47">
        <f t="shared" si="1"/>
        <v>0.31468292890954835</v>
      </c>
    </row>
    <row r="37" spans="1:15">
      <c r="A37" s="6"/>
      <c r="B37" s="19">
        <v>335.15</v>
      </c>
      <c r="C37" s="14" t="s">
        <v>38</v>
      </c>
      <c r="D37" s="46">
        <v>24461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24461</v>
      </c>
      <c r="O37" s="47">
        <f t="shared" ref="O37:O68" si="7">(N37/O$72)</f>
        <v>1.0431574907245511</v>
      </c>
    </row>
    <row r="38" spans="1:15">
      <c r="A38" s="6"/>
      <c r="B38" s="19">
        <v>335.18</v>
      </c>
      <c r="C38" s="14" t="s">
        <v>39</v>
      </c>
      <c r="D38" s="46">
        <v>962699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962699</v>
      </c>
      <c r="O38" s="47">
        <f t="shared" si="7"/>
        <v>41.055013006951256</v>
      </c>
    </row>
    <row r="39" spans="1:15">
      <c r="A39" s="6"/>
      <c r="B39" s="19">
        <v>335.21</v>
      </c>
      <c r="C39" s="14" t="s">
        <v>40</v>
      </c>
      <c r="D39" s="46">
        <v>12242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12242</v>
      </c>
      <c r="O39" s="47">
        <f t="shared" si="7"/>
        <v>0.52206917139323639</v>
      </c>
    </row>
    <row r="40" spans="1:15">
      <c r="A40" s="6"/>
      <c r="B40" s="19">
        <v>335.49</v>
      </c>
      <c r="C40" s="14" t="s">
        <v>41</v>
      </c>
      <c r="D40" s="46">
        <v>140565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140565</v>
      </c>
      <c r="O40" s="47">
        <f t="shared" si="7"/>
        <v>5.9944986993048746</v>
      </c>
    </row>
    <row r="41" spans="1:15">
      <c r="A41" s="6"/>
      <c r="B41" s="19">
        <v>337.3</v>
      </c>
      <c r="C41" s="14" t="s">
        <v>42</v>
      </c>
      <c r="D41" s="46">
        <v>28999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28999</v>
      </c>
      <c r="O41" s="47">
        <f t="shared" si="7"/>
        <v>1.2366838671158684</v>
      </c>
    </row>
    <row r="42" spans="1:15">
      <c r="A42" s="6"/>
      <c r="B42" s="19">
        <v>338</v>
      </c>
      <c r="C42" s="14" t="s">
        <v>43</v>
      </c>
      <c r="D42" s="46">
        <v>0</v>
      </c>
      <c r="E42" s="46">
        <v>2288386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2288386</v>
      </c>
      <c r="O42" s="47">
        <f t="shared" si="7"/>
        <v>97.589918546633115</v>
      </c>
    </row>
    <row r="43" spans="1:15" ht="15.75">
      <c r="A43" s="23" t="s">
        <v>48</v>
      </c>
      <c r="B43" s="24"/>
      <c r="C43" s="25"/>
      <c r="D43" s="26">
        <f t="shared" ref="D43:M43" si="8">SUM(D44:D55)</f>
        <v>370192</v>
      </c>
      <c r="E43" s="26">
        <f t="shared" si="8"/>
        <v>1806860</v>
      </c>
      <c r="F43" s="26">
        <f t="shared" si="8"/>
        <v>0</v>
      </c>
      <c r="G43" s="26">
        <f t="shared" si="8"/>
        <v>0</v>
      </c>
      <c r="H43" s="26">
        <f t="shared" si="8"/>
        <v>0</v>
      </c>
      <c r="I43" s="26">
        <f t="shared" si="8"/>
        <v>6177266</v>
      </c>
      <c r="J43" s="26">
        <f t="shared" si="8"/>
        <v>874707</v>
      </c>
      <c r="K43" s="26">
        <f t="shared" si="8"/>
        <v>0</v>
      </c>
      <c r="L43" s="26">
        <f t="shared" si="8"/>
        <v>0</v>
      </c>
      <c r="M43" s="26">
        <f t="shared" si="8"/>
        <v>56146191</v>
      </c>
      <c r="N43" s="26">
        <f>SUM(D43:M43)</f>
        <v>65375216</v>
      </c>
      <c r="O43" s="39">
        <f t="shared" si="7"/>
        <v>2787.9745831378737</v>
      </c>
    </row>
    <row r="44" spans="1:15">
      <c r="A44" s="6"/>
      <c r="B44" s="19">
        <v>341.2</v>
      </c>
      <c r="C44" s="14" t="s">
        <v>51</v>
      </c>
      <c r="D44" s="46">
        <v>85421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874707</v>
      </c>
      <c r="K44" s="46">
        <v>0</v>
      </c>
      <c r="L44" s="46">
        <v>0</v>
      </c>
      <c r="M44" s="46">
        <v>0</v>
      </c>
      <c r="N44" s="46">
        <f>SUM(D44:M44)</f>
        <v>960128</v>
      </c>
      <c r="O44" s="47">
        <f t="shared" si="7"/>
        <v>40.945370804725151</v>
      </c>
    </row>
    <row r="45" spans="1:15">
      <c r="A45" s="6"/>
      <c r="B45" s="19">
        <v>342.1</v>
      </c>
      <c r="C45" s="14" t="s">
        <v>52</v>
      </c>
      <c r="D45" s="46">
        <v>32895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4" si="9">SUM(D45:M45)</f>
        <v>32895</v>
      </c>
      <c r="O45" s="47">
        <f t="shared" si="7"/>
        <v>1.402831677257026</v>
      </c>
    </row>
    <row r="46" spans="1:15">
      <c r="A46" s="6"/>
      <c r="B46" s="19">
        <v>343.1</v>
      </c>
      <c r="C46" s="14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42145939</v>
      </c>
      <c r="N46" s="46">
        <f t="shared" si="9"/>
        <v>42145939</v>
      </c>
      <c r="O46" s="47">
        <f t="shared" si="7"/>
        <v>1797.3448334683783</v>
      </c>
    </row>
    <row r="47" spans="1:15">
      <c r="A47" s="6"/>
      <c r="B47" s="19">
        <v>343.3</v>
      </c>
      <c r="C47" s="14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6478906</v>
      </c>
      <c r="N47" s="46">
        <f t="shared" si="9"/>
        <v>6478906</v>
      </c>
      <c r="O47" s="47">
        <f t="shared" si="7"/>
        <v>276.29775256940593</v>
      </c>
    </row>
    <row r="48" spans="1:15">
      <c r="A48" s="6"/>
      <c r="B48" s="19">
        <v>343.4</v>
      </c>
      <c r="C48" s="14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4943920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4943920</v>
      </c>
      <c r="O48" s="47">
        <f t="shared" si="7"/>
        <v>210.83713591197917</v>
      </c>
    </row>
    <row r="49" spans="1:15">
      <c r="A49" s="6"/>
      <c r="B49" s="19">
        <v>343.5</v>
      </c>
      <c r="C49" s="14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7390058</v>
      </c>
      <c r="N49" s="46">
        <f t="shared" si="9"/>
        <v>7390058</v>
      </c>
      <c r="O49" s="47">
        <f t="shared" si="7"/>
        <v>315.15450552262354</v>
      </c>
    </row>
    <row r="50" spans="1:15">
      <c r="A50" s="6"/>
      <c r="B50" s="19">
        <v>343.9</v>
      </c>
      <c r="C50" s="14" t="s">
        <v>57</v>
      </c>
      <c r="D50" s="46">
        <v>21784</v>
      </c>
      <c r="E50" s="46">
        <v>1201382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131288</v>
      </c>
      <c r="N50" s="46">
        <f t="shared" si="9"/>
        <v>1354454</v>
      </c>
      <c r="O50" s="47">
        <f t="shared" si="7"/>
        <v>57.761695594694871</v>
      </c>
    </row>
    <row r="51" spans="1:15">
      <c r="A51" s="6"/>
      <c r="B51" s="19">
        <v>344.2</v>
      </c>
      <c r="C51" s="14" t="s">
        <v>58</v>
      </c>
      <c r="D51" s="46">
        <v>0</v>
      </c>
      <c r="E51" s="46">
        <v>244115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244115</v>
      </c>
      <c r="O51" s="47">
        <f t="shared" si="7"/>
        <v>10.410465265043285</v>
      </c>
    </row>
    <row r="52" spans="1:15">
      <c r="A52" s="6"/>
      <c r="B52" s="19">
        <v>347.2</v>
      </c>
      <c r="C52" s="14" t="s">
        <v>59</v>
      </c>
      <c r="D52" s="46">
        <v>221973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221973</v>
      </c>
      <c r="O52" s="47">
        <f t="shared" si="7"/>
        <v>9.4662032496055275</v>
      </c>
    </row>
    <row r="53" spans="1:15">
      <c r="A53" s="6"/>
      <c r="B53" s="19">
        <v>347.3</v>
      </c>
      <c r="C53" s="14" t="s">
        <v>60</v>
      </c>
      <c r="D53" s="46">
        <v>0</v>
      </c>
      <c r="E53" s="46">
        <v>279805</v>
      </c>
      <c r="F53" s="46">
        <v>0</v>
      </c>
      <c r="G53" s="46">
        <v>0</v>
      </c>
      <c r="H53" s="46">
        <v>0</v>
      </c>
      <c r="I53" s="46">
        <v>1233346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1513151</v>
      </c>
      <c r="O53" s="47">
        <f t="shared" si="7"/>
        <v>64.529446884728557</v>
      </c>
    </row>
    <row r="54" spans="1:15">
      <c r="A54" s="6"/>
      <c r="B54" s="19">
        <v>347.4</v>
      </c>
      <c r="C54" s="14" t="s">
        <v>61</v>
      </c>
      <c r="D54" s="46">
        <v>0</v>
      </c>
      <c r="E54" s="46">
        <v>81558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81558</v>
      </c>
      <c r="O54" s="47">
        <f t="shared" si="7"/>
        <v>3.4781014115740545</v>
      </c>
    </row>
    <row r="55" spans="1:15">
      <c r="A55" s="6"/>
      <c r="B55" s="19">
        <v>349</v>
      </c>
      <c r="C55" s="14" t="s">
        <v>1</v>
      </c>
      <c r="D55" s="46">
        <v>8119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70" si="10">SUM(D55:M55)</f>
        <v>8119</v>
      </c>
      <c r="O55" s="47">
        <f t="shared" si="7"/>
        <v>0.34624077785833085</v>
      </c>
    </row>
    <row r="56" spans="1:15" ht="15.75">
      <c r="A56" s="23" t="s">
        <v>49</v>
      </c>
      <c r="B56" s="24"/>
      <c r="C56" s="25"/>
      <c r="D56" s="26">
        <f t="shared" ref="D56:M56" si="11">SUM(D57:D58)</f>
        <v>73270</v>
      </c>
      <c r="E56" s="26">
        <f t="shared" si="11"/>
        <v>0</v>
      </c>
      <c r="F56" s="26">
        <f t="shared" si="11"/>
        <v>0</v>
      </c>
      <c r="G56" s="26">
        <f t="shared" si="11"/>
        <v>0</v>
      </c>
      <c r="H56" s="26">
        <f t="shared" si="11"/>
        <v>0</v>
      </c>
      <c r="I56" s="26">
        <f t="shared" si="11"/>
        <v>0</v>
      </c>
      <c r="J56" s="26">
        <f t="shared" si="11"/>
        <v>0</v>
      </c>
      <c r="K56" s="26">
        <f t="shared" si="11"/>
        <v>0</v>
      </c>
      <c r="L56" s="26">
        <f t="shared" si="11"/>
        <v>0</v>
      </c>
      <c r="M56" s="26">
        <f t="shared" si="11"/>
        <v>0</v>
      </c>
      <c r="N56" s="26">
        <f t="shared" si="10"/>
        <v>73270</v>
      </c>
      <c r="O56" s="39">
        <f t="shared" si="7"/>
        <v>3.1246535033476905</v>
      </c>
    </row>
    <row r="57" spans="1:15">
      <c r="A57" s="7"/>
      <c r="B57" s="33">
        <v>351.1</v>
      </c>
      <c r="C57" s="15" t="s">
        <v>64</v>
      </c>
      <c r="D57" s="46">
        <v>60654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60654</v>
      </c>
      <c r="O57" s="47">
        <f t="shared" si="7"/>
        <v>2.5866348245127724</v>
      </c>
    </row>
    <row r="58" spans="1:15">
      <c r="A58" s="7"/>
      <c r="B58" s="33">
        <v>354</v>
      </c>
      <c r="C58" s="15" t="s">
        <v>65</v>
      </c>
      <c r="D58" s="46">
        <v>12616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12616</v>
      </c>
      <c r="O58" s="47">
        <f t="shared" si="7"/>
        <v>0.53801867883491838</v>
      </c>
    </row>
    <row r="59" spans="1:15" ht="15.75">
      <c r="A59" s="23" t="s">
        <v>4</v>
      </c>
      <c r="B59" s="24"/>
      <c r="C59" s="25"/>
      <c r="D59" s="26">
        <f t="shared" ref="D59:M59" si="12">SUM(D60:D65)</f>
        <v>627905</v>
      </c>
      <c r="E59" s="26">
        <f t="shared" si="12"/>
        <v>663544</v>
      </c>
      <c r="F59" s="26">
        <f t="shared" si="12"/>
        <v>4488</v>
      </c>
      <c r="G59" s="26">
        <f t="shared" si="12"/>
        <v>68503</v>
      </c>
      <c r="H59" s="26">
        <f t="shared" si="12"/>
        <v>0</v>
      </c>
      <c r="I59" s="26">
        <f t="shared" si="12"/>
        <v>12207</v>
      </c>
      <c r="J59" s="26">
        <f t="shared" si="12"/>
        <v>2785</v>
      </c>
      <c r="K59" s="26">
        <f t="shared" si="12"/>
        <v>2806107</v>
      </c>
      <c r="L59" s="26">
        <f t="shared" si="12"/>
        <v>0</v>
      </c>
      <c r="M59" s="26">
        <f t="shared" si="12"/>
        <v>2075122</v>
      </c>
      <c r="N59" s="26">
        <f t="shared" si="10"/>
        <v>6260661</v>
      </c>
      <c r="O59" s="39">
        <f t="shared" si="7"/>
        <v>266.99053264531534</v>
      </c>
    </row>
    <row r="60" spans="1:15">
      <c r="A60" s="6"/>
      <c r="B60" s="19">
        <v>361.1</v>
      </c>
      <c r="C60" s="14" t="s">
        <v>66</v>
      </c>
      <c r="D60" s="46">
        <v>98503</v>
      </c>
      <c r="E60" s="46">
        <v>76681</v>
      </c>
      <c r="F60" s="46">
        <v>4488</v>
      </c>
      <c r="G60" s="46">
        <v>68503</v>
      </c>
      <c r="H60" s="46">
        <v>0</v>
      </c>
      <c r="I60" s="46">
        <v>10969</v>
      </c>
      <c r="J60" s="46">
        <v>1425</v>
      </c>
      <c r="K60" s="46">
        <v>205651</v>
      </c>
      <c r="L60" s="46">
        <v>0</v>
      </c>
      <c r="M60" s="46">
        <v>116472</v>
      </c>
      <c r="N60" s="46">
        <f t="shared" si="10"/>
        <v>582692</v>
      </c>
      <c r="O60" s="47">
        <f t="shared" si="7"/>
        <v>24.849332594140474</v>
      </c>
    </row>
    <row r="61" spans="1:15">
      <c r="A61" s="6"/>
      <c r="B61" s="19">
        <v>361.3</v>
      </c>
      <c r="C61" s="14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485328</v>
      </c>
      <c r="L61" s="46">
        <v>0</v>
      </c>
      <c r="M61" s="46">
        <v>0</v>
      </c>
      <c r="N61" s="46">
        <f t="shared" si="10"/>
        <v>485328</v>
      </c>
      <c r="O61" s="47">
        <f t="shared" si="7"/>
        <v>20.697172587317155</v>
      </c>
    </row>
    <row r="62" spans="1:15">
      <c r="A62" s="6"/>
      <c r="B62" s="19">
        <v>362</v>
      </c>
      <c r="C62" s="14" t="s">
        <v>68</v>
      </c>
      <c r="D62" s="46">
        <v>386414</v>
      </c>
      <c r="E62" s="46">
        <v>462410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848824</v>
      </c>
      <c r="O62" s="47">
        <f t="shared" si="7"/>
        <v>36.198729156893684</v>
      </c>
    </row>
    <row r="63" spans="1:15">
      <c r="A63" s="6"/>
      <c r="B63" s="19">
        <v>366</v>
      </c>
      <c r="C63" s="14" t="s">
        <v>69</v>
      </c>
      <c r="D63" s="46">
        <v>3435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3435</v>
      </c>
      <c r="O63" s="47">
        <f t="shared" si="7"/>
        <v>0.14648812316090237</v>
      </c>
    </row>
    <row r="64" spans="1:15">
      <c r="A64" s="6"/>
      <c r="B64" s="19">
        <v>368</v>
      </c>
      <c r="C64" s="14" t="s">
        <v>70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2115128</v>
      </c>
      <c r="L64" s="46">
        <v>0</v>
      </c>
      <c r="M64" s="46">
        <v>0</v>
      </c>
      <c r="N64" s="46">
        <f t="shared" si="10"/>
        <v>2115128</v>
      </c>
      <c r="O64" s="47">
        <f t="shared" si="7"/>
        <v>90.201202609919406</v>
      </c>
    </row>
    <row r="65" spans="1:118">
      <c r="A65" s="6"/>
      <c r="B65" s="19">
        <v>369.9</v>
      </c>
      <c r="C65" s="14" t="s">
        <v>71</v>
      </c>
      <c r="D65" s="46">
        <v>139553</v>
      </c>
      <c r="E65" s="46">
        <v>124453</v>
      </c>
      <c r="F65" s="46">
        <v>0</v>
      </c>
      <c r="G65" s="46">
        <v>0</v>
      </c>
      <c r="H65" s="46">
        <v>0</v>
      </c>
      <c r="I65" s="46">
        <v>1238</v>
      </c>
      <c r="J65" s="46">
        <v>1360</v>
      </c>
      <c r="K65" s="46">
        <v>0</v>
      </c>
      <c r="L65" s="46">
        <v>0</v>
      </c>
      <c r="M65" s="46">
        <v>1958650</v>
      </c>
      <c r="N65" s="46">
        <f t="shared" si="10"/>
        <v>2225254</v>
      </c>
      <c r="O65" s="47">
        <f t="shared" si="7"/>
        <v>94.897607573883747</v>
      </c>
    </row>
    <row r="66" spans="1:118" ht="15.75">
      <c r="A66" s="23" t="s">
        <v>50</v>
      </c>
      <c r="B66" s="24"/>
      <c r="C66" s="25"/>
      <c r="D66" s="26">
        <f t="shared" ref="D66:M66" si="13">SUM(D67:D69)</f>
        <v>79943</v>
      </c>
      <c r="E66" s="26">
        <f t="shared" si="13"/>
        <v>332739</v>
      </c>
      <c r="F66" s="26">
        <f t="shared" si="13"/>
        <v>1310158</v>
      </c>
      <c r="G66" s="26">
        <f t="shared" si="13"/>
        <v>0</v>
      </c>
      <c r="H66" s="26">
        <f t="shared" si="13"/>
        <v>0</v>
      </c>
      <c r="I66" s="26">
        <f t="shared" si="13"/>
        <v>10480</v>
      </c>
      <c r="J66" s="26">
        <f t="shared" si="13"/>
        <v>0</v>
      </c>
      <c r="K66" s="26">
        <f t="shared" si="13"/>
        <v>0</v>
      </c>
      <c r="L66" s="26">
        <f t="shared" si="13"/>
        <v>0</v>
      </c>
      <c r="M66" s="26">
        <f t="shared" si="13"/>
        <v>0</v>
      </c>
      <c r="N66" s="26">
        <f t="shared" si="10"/>
        <v>1733320</v>
      </c>
      <c r="O66" s="39">
        <f t="shared" si="7"/>
        <v>73.91871721608598</v>
      </c>
    </row>
    <row r="67" spans="1:118">
      <c r="A67" s="6"/>
      <c r="B67" s="19">
        <v>381</v>
      </c>
      <c r="C67" s="14" t="s">
        <v>72</v>
      </c>
      <c r="D67" s="46">
        <v>79943</v>
      </c>
      <c r="E67" s="46">
        <v>0</v>
      </c>
      <c r="F67" s="46">
        <v>1310158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1390101</v>
      </c>
      <c r="O67" s="47">
        <f t="shared" si="7"/>
        <v>59.281888353447911</v>
      </c>
    </row>
    <row r="68" spans="1:118">
      <c r="A68" s="6"/>
      <c r="B68" s="19">
        <v>384</v>
      </c>
      <c r="C68" s="14" t="s">
        <v>73</v>
      </c>
      <c r="D68" s="46">
        <v>0</v>
      </c>
      <c r="E68" s="46">
        <v>332739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332739</v>
      </c>
      <c r="O68" s="47">
        <f t="shared" si="7"/>
        <v>14.189901488336389</v>
      </c>
    </row>
    <row r="69" spans="1:118" ht="15.75" thickBot="1">
      <c r="A69" s="6"/>
      <c r="B69" s="19">
        <v>389.7</v>
      </c>
      <c r="C69" s="14" t="s">
        <v>74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10480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10480</v>
      </c>
      <c r="O69" s="47">
        <f>(N69/O$72)</f>
        <v>0.44692737430167595</v>
      </c>
    </row>
    <row r="70" spans="1:118" ht="16.5" thickBot="1">
      <c r="A70" s="8" t="s">
        <v>62</v>
      </c>
      <c r="B70" s="17"/>
      <c r="C70" s="16"/>
      <c r="D70" s="9">
        <f t="shared" ref="D70:M70" si="14">SUM(D5,D15,D27,D43,D56,D59,D66)</f>
        <v>22456971</v>
      </c>
      <c r="E70" s="9">
        <f t="shared" si="14"/>
        <v>8040190</v>
      </c>
      <c r="F70" s="9">
        <f t="shared" si="14"/>
        <v>2692655</v>
      </c>
      <c r="G70" s="9">
        <f t="shared" si="14"/>
        <v>68503</v>
      </c>
      <c r="H70" s="9">
        <f t="shared" si="14"/>
        <v>0</v>
      </c>
      <c r="I70" s="9">
        <f t="shared" si="14"/>
        <v>6199953</v>
      </c>
      <c r="J70" s="9">
        <f t="shared" si="14"/>
        <v>877492</v>
      </c>
      <c r="K70" s="9">
        <f t="shared" si="14"/>
        <v>2806107</v>
      </c>
      <c r="L70" s="9">
        <f t="shared" si="14"/>
        <v>0</v>
      </c>
      <c r="M70" s="9">
        <f t="shared" si="14"/>
        <v>58221313</v>
      </c>
      <c r="N70" s="9">
        <f t="shared" si="10"/>
        <v>101363184</v>
      </c>
      <c r="O70" s="32">
        <f>(N70/O$72)</f>
        <v>4322.7081751887072</v>
      </c>
      <c r="P70" s="2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</row>
    <row r="71" spans="1:118">
      <c r="A71" s="10"/>
      <c r="B71" s="12"/>
      <c r="C71" s="12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3"/>
    </row>
    <row r="72" spans="1:118">
      <c r="A72" s="34"/>
      <c r="B72" s="35"/>
      <c r="C72" s="35"/>
      <c r="D72" s="36"/>
      <c r="E72" s="36"/>
      <c r="F72" s="36"/>
      <c r="G72" s="36"/>
      <c r="H72" s="36"/>
      <c r="I72" s="36"/>
      <c r="J72" s="36"/>
      <c r="K72" s="36"/>
      <c r="L72" s="118" t="s">
        <v>81</v>
      </c>
      <c r="M72" s="118"/>
      <c r="N72" s="118"/>
      <c r="O72" s="37">
        <v>23449</v>
      </c>
    </row>
    <row r="73" spans="1:118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8" ht="15.75" thickBot="1">
      <c r="A74" s="120" t="s">
        <v>88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A74:O74"/>
    <mergeCell ref="A73:O73"/>
    <mergeCell ref="L72:N7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0"/>
      <c r="Q1"/>
    </row>
    <row r="2" spans="1:133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0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0"/>
      <c r="N3" s="31"/>
      <c r="O3" s="131" t="s">
        <v>80</v>
      </c>
      <c r="P3" s="41"/>
      <c r="Q3"/>
    </row>
    <row r="4" spans="1:133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10</v>
      </c>
      <c r="N4" s="29" t="s">
        <v>46</v>
      </c>
      <c r="O4" s="117"/>
      <c r="P4" s="4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18" t="s">
        <v>2</v>
      </c>
      <c r="B5" s="20"/>
      <c r="C5" s="20"/>
      <c r="D5" s="21">
        <f t="shared" ref="D5:M5" si="0">SUM(D6:D14)</f>
        <v>14570926</v>
      </c>
      <c r="E5" s="21">
        <f t="shared" si="0"/>
        <v>977397</v>
      </c>
      <c r="F5" s="21">
        <f t="shared" si="0"/>
        <v>1369784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2">
        <f>SUM(D5:M5)</f>
        <v>16918107</v>
      </c>
      <c r="O5" s="27">
        <f t="shared" ref="O5:O36" si="1">(N5/O$73)</f>
        <v>713.36258222297181</v>
      </c>
      <c r="P5" s="43"/>
    </row>
    <row r="6" spans="1:133">
      <c r="A6" s="6"/>
      <c r="B6" s="19">
        <v>311</v>
      </c>
      <c r="C6" s="14" t="s">
        <v>3</v>
      </c>
      <c r="D6" s="46">
        <v>10258990</v>
      </c>
      <c r="E6" s="46">
        <v>977397</v>
      </c>
      <c r="F6" s="46">
        <v>1369784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12606171</v>
      </c>
      <c r="O6" s="47">
        <f t="shared" si="1"/>
        <v>531.54709900489127</v>
      </c>
      <c r="P6" s="44"/>
    </row>
    <row r="7" spans="1:133">
      <c r="A7" s="6"/>
      <c r="B7" s="19">
        <v>312.41000000000003</v>
      </c>
      <c r="C7" s="14" t="s">
        <v>12</v>
      </c>
      <c r="D7" s="46">
        <v>425942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425942</v>
      </c>
      <c r="O7" s="47">
        <f t="shared" si="1"/>
        <v>17.960111317254174</v>
      </c>
      <c r="P7" s="44"/>
    </row>
    <row r="8" spans="1:133">
      <c r="A8" s="6"/>
      <c r="B8" s="19">
        <v>312.42</v>
      </c>
      <c r="C8" s="14" t="s">
        <v>11</v>
      </c>
      <c r="D8" s="46">
        <v>315021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315021</v>
      </c>
      <c r="O8" s="47">
        <f t="shared" si="1"/>
        <v>13.28305785123967</v>
      </c>
      <c r="P8" s="44"/>
    </row>
    <row r="9" spans="1:133">
      <c r="A9" s="6"/>
      <c r="B9" s="19">
        <v>312.51</v>
      </c>
      <c r="C9" s="14" t="s">
        <v>82</v>
      </c>
      <c r="D9" s="46">
        <v>335204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335204</v>
      </c>
      <c r="O9" s="47">
        <f t="shared" si="1"/>
        <v>14.134086692528252</v>
      </c>
      <c r="P9" s="44"/>
    </row>
    <row r="10" spans="1:133">
      <c r="A10" s="6"/>
      <c r="B10" s="19">
        <v>312.52</v>
      </c>
      <c r="C10" s="14" t="s">
        <v>83</v>
      </c>
      <c r="D10" s="46">
        <v>155377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155377</v>
      </c>
      <c r="O10" s="47">
        <f t="shared" si="1"/>
        <v>6.5515685613088213</v>
      </c>
      <c r="P10" s="44"/>
    </row>
    <row r="11" spans="1:133">
      <c r="A11" s="6"/>
      <c r="B11" s="19">
        <v>314.10000000000002</v>
      </c>
      <c r="C11" s="14" t="s">
        <v>13</v>
      </c>
      <c r="D11" s="46">
        <v>1648500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1648500</v>
      </c>
      <c r="O11" s="47">
        <f t="shared" si="1"/>
        <v>69.510035419126325</v>
      </c>
      <c r="P11" s="44"/>
    </row>
    <row r="12" spans="1:133">
      <c r="A12" s="6"/>
      <c r="B12" s="19">
        <v>314.2</v>
      </c>
      <c r="C12" s="14" t="s">
        <v>14</v>
      </c>
      <c r="D12" s="46">
        <v>1157202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1157202</v>
      </c>
      <c r="O12" s="47">
        <f t="shared" si="1"/>
        <v>48.794147411030529</v>
      </c>
      <c r="P12" s="44"/>
    </row>
    <row r="13" spans="1:133">
      <c r="A13" s="6"/>
      <c r="B13" s="19">
        <v>314.39999999999998</v>
      </c>
      <c r="C13" s="14" t="s">
        <v>15</v>
      </c>
      <c r="D13" s="46">
        <v>68874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68874</v>
      </c>
      <c r="O13" s="47">
        <f t="shared" si="1"/>
        <v>2.9041153651543263</v>
      </c>
      <c r="P13" s="44"/>
    </row>
    <row r="14" spans="1:133">
      <c r="A14" s="6"/>
      <c r="B14" s="19">
        <v>316</v>
      </c>
      <c r="C14" s="14" t="s">
        <v>16</v>
      </c>
      <c r="D14" s="46">
        <v>205816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205816</v>
      </c>
      <c r="O14" s="47">
        <f t="shared" si="1"/>
        <v>8.6783606004385216</v>
      </c>
      <c r="P14" s="44"/>
    </row>
    <row r="15" spans="1:133" ht="15.75">
      <c r="A15" s="23" t="s">
        <v>118</v>
      </c>
      <c r="B15" s="24"/>
      <c r="C15" s="25"/>
      <c r="D15" s="26">
        <f t="shared" ref="D15:M15" si="3">SUM(D16:D23)</f>
        <v>4221208</v>
      </c>
      <c r="E15" s="26">
        <f t="shared" si="3"/>
        <v>621241</v>
      </c>
      <c r="F15" s="26">
        <f t="shared" si="3"/>
        <v>0</v>
      </c>
      <c r="G15" s="26">
        <f t="shared" si="3"/>
        <v>0</v>
      </c>
      <c r="H15" s="26">
        <f t="shared" si="3"/>
        <v>0</v>
      </c>
      <c r="I15" s="26">
        <f t="shared" si="3"/>
        <v>0</v>
      </c>
      <c r="J15" s="26">
        <f t="shared" si="3"/>
        <v>0</v>
      </c>
      <c r="K15" s="26">
        <f t="shared" si="3"/>
        <v>0</v>
      </c>
      <c r="L15" s="26">
        <f t="shared" si="3"/>
        <v>0</v>
      </c>
      <c r="M15" s="26">
        <f t="shared" si="3"/>
        <v>0</v>
      </c>
      <c r="N15" s="38">
        <f>SUM(D15:M15)</f>
        <v>4842449</v>
      </c>
      <c r="O15" s="39">
        <f t="shared" si="1"/>
        <v>204.1848962725586</v>
      </c>
      <c r="P15" s="45"/>
    </row>
    <row r="16" spans="1:133">
      <c r="A16" s="6"/>
      <c r="B16" s="19">
        <v>322</v>
      </c>
      <c r="C16" s="14" t="s">
        <v>0</v>
      </c>
      <c r="D16" s="46">
        <v>0</v>
      </c>
      <c r="E16" s="46">
        <v>621241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621241</v>
      </c>
      <c r="O16" s="47">
        <f t="shared" si="1"/>
        <v>26.195016022938102</v>
      </c>
      <c r="P16" s="44"/>
    </row>
    <row r="17" spans="1:16">
      <c r="A17" s="6"/>
      <c r="B17" s="19">
        <v>323.10000000000002</v>
      </c>
      <c r="C17" s="14" t="s">
        <v>18</v>
      </c>
      <c r="D17" s="46">
        <v>2763854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2763854</v>
      </c>
      <c r="O17" s="47">
        <f t="shared" si="1"/>
        <v>116.53963568898634</v>
      </c>
      <c r="P17" s="44"/>
    </row>
    <row r="18" spans="1:16">
      <c r="A18" s="6"/>
      <c r="B18" s="19">
        <v>323.3</v>
      </c>
      <c r="C18" s="14" t="s">
        <v>19</v>
      </c>
      <c r="D18" s="46">
        <v>395640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395640</v>
      </c>
      <c r="O18" s="47">
        <f t="shared" si="1"/>
        <v>16.68240850059032</v>
      </c>
      <c r="P18" s="44"/>
    </row>
    <row r="19" spans="1:16">
      <c r="A19" s="6"/>
      <c r="B19" s="19">
        <v>323.39999999999998</v>
      </c>
      <c r="C19" s="14" t="s">
        <v>20</v>
      </c>
      <c r="D19" s="46">
        <v>86710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86710</v>
      </c>
      <c r="O19" s="47">
        <f t="shared" si="1"/>
        <v>3.6561814808568056</v>
      </c>
      <c r="P19" s="44"/>
    </row>
    <row r="20" spans="1:16">
      <c r="A20" s="6"/>
      <c r="B20" s="19">
        <v>323.60000000000002</v>
      </c>
      <c r="C20" s="14" t="s">
        <v>21</v>
      </c>
      <c r="D20" s="46">
        <v>427163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427163</v>
      </c>
      <c r="O20" s="47">
        <f t="shared" si="1"/>
        <v>18.011595547309835</v>
      </c>
      <c r="P20" s="44"/>
    </row>
    <row r="21" spans="1:16">
      <c r="A21" s="6"/>
      <c r="B21" s="19">
        <v>323.7</v>
      </c>
      <c r="C21" s="14" t="s">
        <v>22</v>
      </c>
      <c r="D21" s="46">
        <v>502089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502089</v>
      </c>
      <c r="O21" s="47">
        <f t="shared" si="1"/>
        <v>21.170897284533648</v>
      </c>
      <c r="P21" s="44"/>
    </row>
    <row r="22" spans="1:16">
      <c r="A22" s="6"/>
      <c r="B22" s="19">
        <v>323.89999999999998</v>
      </c>
      <c r="C22" s="14" t="s">
        <v>23</v>
      </c>
      <c r="D22" s="46">
        <v>44924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44924</v>
      </c>
      <c r="O22" s="47">
        <f t="shared" si="1"/>
        <v>1.8942486085343229</v>
      </c>
      <c r="P22" s="44"/>
    </row>
    <row r="23" spans="1:16">
      <c r="A23" s="6"/>
      <c r="B23" s="19">
        <v>329</v>
      </c>
      <c r="C23" s="14" t="s">
        <v>119</v>
      </c>
      <c r="D23" s="46">
        <v>828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828</v>
      </c>
      <c r="O23" s="47">
        <f t="shared" si="1"/>
        <v>3.4913138809242704E-2</v>
      </c>
      <c r="P23" s="44"/>
    </row>
    <row r="24" spans="1:16" ht="15.75">
      <c r="A24" s="23" t="s">
        <v>29</v>
      </c>
      <c r="B24" s="24"/>
      <c r="C24" s="25"/>
      <c r="D24" s="26">
        <f t="shared" ref="D24:M24" si="5">SUM(D25:D40)</f>
        <v>5580262</v>
      </c>
      <c r="E24" s="26">
        <f t="shared" si="5"/>
        <v>3087843</v>
      </c>
      <c r="F24" s="26">
        <f t="shared" si="5"/>
        <v>0</v>
      </c>
      <c r="G24" s="26">
        <f t="shared" si="5"/>
        <v>128796</v>
      </c>
      <c r="H24" s="26">
        <f t="shared" si="5"/>
        <v>0</v>
      </c>
      <c r="I24" s="26">
        <f t="shared" si="5"/>
        <v>0</v>
      </c>
      <c r="J24" s="26">
        <f t="shared" si="5"/>
        <v>0</v>
      </c>
      <c r="K24" s="26">
        <f t="shared" si="5"/>
        <v>0</v>
      </c>
      <c r="L24" s="26">
        <f t="shared" si="5"/>
        <v>0</v>
      </c>
      <c r="M24" s="26">
        <f t="shared" si="5"/>
        <v>0</v>
      </c>
      <c r="N24" s="38">
        <f>SUM(D24:M24)</f>
        <v>8796901</v>
      </c>
      <c r="O24" s="39">
        <f t="shared" si="1"/>
        <v>370.92684263788158</v>
      </c>
      <c r="P24" s="45"/>
    </row>
    <row r="25" spans="1:16">
      <c r="A25" s="6"/>
      <c r="B25" s="19">
        <v>331.2</v>
      </c>
      <c r="C25" s="14" t="s">
        <v>28</v>
      </c>
      <c r="D25" s="46">
        <v>100690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8" si="6">SUM(D25:M25)</f>
        <v>100690</v>
      </c>
      <c r="O25" s="47">
        <f t="shared" si="1"/>
        <v>4.2456569404621352</v>
      </c>
      <c r="P25" s="44"/>
    </row>
    <row r="26" spans="1:16">
      <c r="A26" s="6"/>
      <c r="B26" s="19">
        <v>331.39</v>
      </c>
      <c r="C26" s="14" t="s">
        <v>33</v>
      </c>
      <c r="D26" s="46">
        <v>992670</v>
      </c>
      <c r="E26" s="46">
        <v>421367</v>
      </c>
      <c r="F26" s="46">
        <v>0</v>
      </c>
      <c r="G26" s="46">
        <v>128796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1542833</v>
      </c>
      <c r="O26" s="47">
        <f t="shared" si="1"/>
        <v>65.054520155169513</v>
      </c>
      <c r="P26" s="44"/>
    </row>
    <row r="27" spans="1:16">
      <c r="A27" s="6"/>
      <c r="B27" s="19">
        <v>331.41</v>
      </c>
      <c r="C27" s="14" t="s">
        <v>34</v>
      </c>
      <c r="D27" s="46">
        <v>0</v>
      </c>
      <c r="E27" s="46">
        <v>141778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141778</v>
      </c>
      <c r="O27" s="47">
        <f t="shared" si="1"/>
        <v>5.9781582054309323</v>
      </c>
      <c r="P27" s="44"/>
    </row>
    <row r="28" spans="1:16">
      <c r="A28" s="6"/>
      <c r="B28" s="19">
        <v>331.49</v>
      </c>
      <c r="C28" s="14" t="s">
        <v>94</v>
      </c>
      <c r="D28" s="46">
        <v>0</v>
      </c>
      <c r="E28" s="46">
        <v>201312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201312</v>
      </c>
      <c r="O28" s="47">
        <f t="shared" si="1"/>
        <v>8.4884466183167486</v>
      </c>
      <c r="P28" s="44"/>
    </row>
    <row r="29" spans="1:16">
      <c r="A29" s="6"/>
      <c r="B29" s="19">
        <v>334.1</v>
      </c>
      <c r="C29" s="14" t="s">
        <v>32</v>
      </c>
      <c r="D29" s="46">
        <v>16140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16140</v>
      </c>
      <c r="O29" s="47">
        <f t="shared" si="1"/>
        <v>0.68055321302074545</v>
      </c>
      <c r="P29" s="44"/>
    </row>
    <row r="30" spans="1:16">
      <c r="A30" s="6"/>
      <c r="B30" s="19">
        <v>334.39</v>
      </c>
      <c r="C30" s="14" t="s">
        <v>96</v>
      </c>
      <c r="D30" s="46">
        <v>2689423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2689423</v>
      </c>
      <c r="O30" s="47">
        <f t="shared" si="1"/>
        <v>113.40120593692022</v>
      </c>
      <c r="P30" s="44"/>
    </row>
    <row r="31" spans="1:16">
      <c r="A31" s="6"/>
      <c r="B31" s="19">
        <v>334.41</v>
      </c>
      <c r="C31" s="14" t="s">
        <v>97</v>
      </c>
      <c r="D31" s="46">
        <v>0</v>
      </c>
      <c r="E31" s="46">
        <v>53603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53603</v>
      </c>
      <c r="O31" s="47">
        <f t="shared" si="1"/>
        <v>2.260204081632653</v>
      </c>
      <c r="P31" s="44"/>
    </row>
    <row r="32" spans="1:16">
      <c r="A32" s="6"/>
      <c r="B32" s="19">
        <v>334.49</v>
      </c>
      <c r="C32" s="14" t="s">
        <v>120</v>
      </c>
      <c r="D32" s="46">
        <v>0</v>
      </c>
      <c r="E32" s="46">
        <v>191821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191821</v>
      </c>
      <c r="O32" s="47">
        <f t="shared" si="1"/>
        <v>8.0882526564344754</v>
      </c>
      <c r="P32" s="44"/>
    </row>
    <row r="33" spans="1:16">
      <c r="A33" s="6"/>
      <c r="B33" s="19">
        <v>335.12</v>
      </c>
      <c r="C33" s="14" t="s">
        <v>36</v>
      </c>
      <c r="D33" s="46">
        <v>547163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547163</v>
      </c>
      <c r="O33" s="47">
        <f t="shared" si="1"/>
        <v>23.071470737055154</v>
      </c>
      <c r="P33" s="44"/>
    </row>
    <row r="34" spans="1:16">
      <c r="A34" s="6"/>
      <c r="B34" s="19">
        <v>335.14</v>
      </c>
      <c r="C34" s="14" t="s">
        <v>37</v>
      </c>
      <c r="D34" s="46">
        <v>7066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7066</v>
      </c>
      <c r="O34" s="47">
        <f t="shared" si="1"/>
        <v>0.29794231742283689</v>
      </c>
      <c r="P34" s="44"/>
    </row>
    <row r="35" spans="1:16">
      <c r="A35" s="6"/>
      <c r="B35" s="19">
        <v>335.15</v>
      </c>
      <c r="C35" s="14" t="s">
        <v>38</v>
      </c>
      <c r="D35" s="46">
        <v>24623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24623</v>
      </c>
      <c r="O35" s="47">
        <f t="shared" si="1"/>
        <v>1.0382442233091584</v>
      </c>
      <c r="P35" s="44"/>
    </row>
    <row r="36" spans="1:16">
      <c r="A36" s="6"/>
      <c r="B36" s="19">
        <v>335.18</v>
      </c>
      <c r="C36" s="14" t="s">
        <v>39</v>
      </c>
      <c r="D36" s="46">
        <v>1049366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1049366</v>
      </c>
      <c r="O36" s="47">
        <f t="shared" si="1"/>
        <v>44.247174903019058</v>
      </c>
      <c r="P36" s="44"/>
    </row>
    <row r="37" spans="1:16">
      <c r="A37" s="6"/>
      <c r="B37" s="19">
        <v>335.21</v>
      </c>
      <c r="C37" s="14" t="s">
        <v>40</v>
      </c>
      <c r="D37" s="46">
        <v>12845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12845</v>
      </c>
      <c r="O37" s="47">
        <f t="shared" ref="O37:O68" si="7">(N37/O$73)</f>
        <v>0.54161747343565525</v>
      </c>
      <c r="P37" s="44"/>
    </row>
    <row r="38" spans="1:16">
      <c r="A38" s="6"/>
      <c r="B38" s="19">
        <v>335.49</v>
      </c>
      <c r="C38" s="14" t="s">
        <v>41</v>
      </c>
      <c r="D38" s="46">
        <v>138143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138143</v>
      </c>
      <c r="O38" s="47">
        <f t="shared" si="7"/>
        <v>5.8248861528082303</v>
      </c>
      <c r="P38" s="44"/>
    </row>
    <row r="39" spans="1:16">
      <c r="A39" s="6"/>
      <c r="B39" s="19">
        <v>337.3</v>
      </c>
      <c r="C39" s="14" t="s">
        <v>42</v>
      </c>
      <c r="D39" s="46">
        <v>2133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2133</v>
      </c>
      <c r="O39" s="47">
        <f t="shared" si="7"/>
        <v>8.9939281497723053E-2</v>
      </c>
      <c r="P39" s="44"/>
    </row>
    <row r="40" spans="1:16">
      <c r="A40" s="6"/>
      <c r="B40" s="19">
        <v>338</v>
      </c>
      <c r="C40" s="14" t="s">
        <v>43</v>
      </c>
      <c r="D40" s="46">
        <v>0</v>
      </c>
      <c r="E40" s="46">
        <v>2077962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2077962</v>
      </c>
      <c r="O40" s="47">
        <f t="shared" si="7"/>
        <v>87.618569741946359</v>
      </c>
      <c r="P40" s="44"/>
    </row>
    <row r="41" spans="1:16" ht="15.75">
      <c r="A41" s="23" t="s">
        <v>48</v>
      </c>
      <c r="B41" s="24"/>
      <c r="C41" s="25"/>
      <c r="D41" s="26">
        <f t="shared" ref="D41:M41" si="8">SUM(D42:D53)</f>
        <v>414148</v>
      </c>
      <c r="E41" s="26">
        <f t="shared" si="8"/>
        <v>1799558</v>
      </c>
      <c r="F41" s="26">
        <f t="shared" si="8"/>
        <v>0</v>
      </c>
      <c r="G41" s="26">
        <f t="shared" si="8"/>
        <v>0</v>
      </c>
      <c r="H41" s="26">
        <f t="shared" si="8"/>
        <v>0</v>
      </c>
      <c r="I41" s="26">
        <f t="shared" si="8"/>
        <v>6450681</v>
      </c>
      <c r="J41" s="26">
        <f t="shared" si="8"/>
        <v>1084452</v>
      </c>
      <c r="K41" s="26">
        <f t="shared" si="8"/>
        <v>0</v>
      </c>
      <c r="L41" s="26">
        <f t="shared" si="8"/>
        <v>0</v>
      </c>
      <c r="M41" s="26">
        <f t="shared" si="8"/>
        <v>62297291</v>
      </c>
      <c r="N41" s="26">
        <f>SUM(D41:M41)</f>
        <v>72046130</v>
      </c>
      <c r="O41" s="39">
        <f t="shared" si="7"/>
        <v>3037.8702142013831</v>
      </c>
      <c r="P41" s="45"/>
    </row>
    <row r="42" spans="1:16">
      <c r="A42" s="6"/>
      <c r="B42" s="19">
        <v>341.2</v>
      </c>
      <c r="C42" s="14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1084452</v>
      </c>
      <c r="K42" s="46">
        <v>0</v>
      </c>
      <c r="L42" s="46">
        <v>0</v>
      </c>
      <c r="M42" s="46">
        <v>0</v>
      </c>
      <c r="N42" s="46">
        <f>SUM(D42:M42)</f>
        <v>1084452</v>
      </c>
      <c r="O42" s="47">
        <f t="shared" si="7"/>
        <v>45.726598077247431</v>
      </c>
      <c r="P42" s="44"/>
    </row>
    <row r="43" spans="1:16">
      <c r="A43" s="6"/>
      <c r="B43" s="19">
        <v>341.3</v>
      </c>
      <c r="C43" s="14" t="s">
        <v>121</v>
      </c>
      <c r="D43" s="46">
        <v>114442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5" si="9">SUM(D43:M43)</f>
        <v>114442</v>
      </c>
      <c r="O43" s="47">
        <f t="shared" si="7"/>
        <v>4.8255186372069492</v>
      </c>
      <c r="P43" s="44"/>
    </row>
    <row r="44" spans="1:16">
      <c r="A44" s="6"/>
      <c r="B44" s="19">
        <v>341.9</v>
      </c>
      <c r="C44" s="14" t="s">
        <v>102</v>
      </c>
      <c r="D44" s="46">
        <v>0</v>
      </c>
      <c r="E44" s="46">
        <v>1206083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1206083</v>
      </c>
      <c r="O44" s="47">
        <f t="shared" si="7"/>
        <v>50.855245403946704</v>
      </c>
      <c r="P44" s="44"/>
    </row>
    <row r="45" spans="1:16">
      <c r="A45" s="6"/>
      <c r="B45" s="19">
        <v>342.1</v>
      </c>
      <c r="C45" s="14" t="s">
        <v>52</v>
      </c>
      <c r="D45" s="46">
        <v>34118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34118</v>
      </c>
      <c r="O45" s="47">
        <f t="shared" si="7"/>
        <v>1.4386068476977567</v>
      </c>
      <c r="P45" s="44"/>
    </row>
    <row r="46" spans="1:16">
      <c r="A46" s="6"/>
      <c r="B46" s="19">
        <v>343.1</v>
      </c>
      <c r="C46" s="14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48241274</v>
      </c>
      <c r="N46" s="46">
        <f t="shared" si="9"/>
        <v>48241274</v>
      </c>
      <c r="O46" s="47">
        <f t="shared" si="7"/>
        <v>2034.123545285883</v>
      </c>
      <c r="P46" s="44"/>
    </row>
    <row r="47" spans="1:16">
      <c r="A47" s="6"/>
      <c r="B47" s="19">
        <v>343.3</v>
      </c>
      <c r="C47" s="14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6459294</v>
      </c>
      <c r="N47" s="46">
        <f t="shared" si="9"/>
        <v>6459294</v>
      </c>
      <c r="O47" s="47">
        <f t="shared" si="7"/>
        <v>272.3601787822567</v>
      </c>
      <c r="P47" s="44"/>
    </row>
    <row r="48" spans="1:16">
      <c r="A48" s="6"/>
      <c r="B48" s="19">
        <v>343.4</v>
      </c>
      <c r="C48" s="14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5031777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5031777</v>
      </c>
      <c r="O48" s="47">
        <f t="shared" si="7"/>
        <v>212.16803002192611</v>
      </c>
      <c r="P48" s="44"/>
    </row>
    <row r="49" spans="1:16">
      <c r="A49" s="6"/>
      <c r="B49" s="19">
        <v>343.5</v>
      </c>
      <c r="C49" s="14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7409412</v>
      </c>
      <c r="N49" s="46">
        <f t="shared" si="9"/>
        <v>7409412</v>
      </c>
      <c r="O49" s="47">
        <f t="shared" si="7"/>
        <v>312.42249957834372</v>
      </c>
      <c r="P49" s="44"/>
    </row>
    <row r="50" spans="1:16">
      <c r="A50" s="6"/>
      <c r="B50" s="19">
        <v>343.9</v>
      </c>
      <c r="C50" s="14" t="s">
        <v>57</v>
      </c>
      <c r="D50" s="46">
        <v>37481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187311</v>
      </c>
      <c r="N50" s="46">
        <f t="shared" si="9"/>
        <v>224792</v>
      </c>
      <c r="O50" s="47">
        <f t="shared" si="7"/>
        <v>9.478495530443583</v>
      </c>
      <c r="P50" s="44"/>
    </row>
    <row r="51" spans="1:16">
      <c r="A51" s="6"/>
      <c r="B51" s="19">
        <v>344.2</v>
      </c>
      <c r="C51" s="14" t="s">
        <v>58</v>
      </c>
      <c r="D51" s="46">
        <v>0</v>
      </c>
      <c r="E51" s="46">
        <v>275918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275918</v>
      </c>
      <c r="O51" s="47">
        <f t="shared" si="7"/>
        <v>11.634255355034576</v>
      </c>
      <c r="P51" s="44"/>
    </row>
    <row r="52" spans="1:16">
      <c r="A52" s="6"/>
      <c r="B52" s="19">
        <v>344.9</v>
      </c>
      <c r="C52" s="14" t="s">
        <v>122</v>
      </c>
      <c r="D52" s="46">
        <v>0</v>
      </c>
      <c r="E52" s="46">
        <v>231252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231252</v>
      </c>
      <c r="O52" s="47">
        <f t="shared" si="7"/>
        <v>9.7508854781582048</v>
      </c>
      <c r="P52" s="44"/>
    </row>
    <row r="53" spans="1:16">
      <c r="A53" s="6"/>
      <c r="B53" s="19">
        <v>347.2</v>
      </c>
      <c r="C53" s="14" t="s">
        <v>59</v>
      </c>
      <c r="D53" s="46">
        <v>228107</v>
      </c>
      <c r="E53" s="46">
        <v>86305</v>
      </c>
      <c r="F53" s="46">
        <v>0</v>
      </c>
      <c r="G53" s="46">
        <v>0</v>
      </c>
      <c r="H53" s="46">
        <v>0</v>
      </c>
      <c r="I53" s="46">
        <v>1418904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1733316</v>
      </c>
      <c r="O53" s="47">
        <f t="shared" si="7"/>
        <v>73.086355203238327</v>
      </c>
      <c r="P53" s="44"/>
    </row>
    <row r="54" spans="1:16" ht="15.75">
      <c r="A54" s="23" t="s">
        <v>49</v>
      </c>
      <c r="B54" s="24"/>
      <c r="C54" s="25"/>
      <c r="D54" s="26">
        <f t="shared" ref="D54:M54" si="10">SUM(D55:D57)</f>
        <v>133337</v>
      </c>
      <c r="E54" s="26">
        <f t="shared" si="10"/>
        <v>17214</v>
      </c>
      <c r="F54" s="26">
        <f t="shared" si="10"/>
        <v>0</v>
      </c>
      <c r="G54" s="26">
        <f t="shared" si="10"/>
        <v>0</v>
      </c>
      <c r="H54" s="26">
        <f t="shared" si="10"/>
        <v>0</v>
      </c>
      <c r="I54" s="26">
        <f t="shared" si="10"/>
        <v>0</v>
      </c>
      <c r="J54" s="26">
        <f t="shared" si="10"/>
        <v>0</v>
      </c>
      <c r="K54" s="26">
        <f t="shared" si="10"/>
        <v>0</v>
      </c>
      <c r="L54" s="26">
        <f t="shared" si="10"/>
        <v>0</v>
      </c>
      <c r="M54" s="26">
        <f t="shared" si="10"/>
        <v>0</v>
      </c>
      <c r="N54" s="26">
        <f t="shared" si="9"/>
        <v>150551</v>
      </c>
      <c r="O54" s="39">
        <f t="shared" si="7"/>
        <v>6.3480772474278968</v>
      </c>
      <c r="P54" s="45"/>
    </row>
    <row r="55" spans="1:16">
      <c r="A55" s="7"/>
      <c r="B55" s="33">
        <v>351.1</v>
      </c>
      <c r="C55" s="15" t="s">
        <v>64</v>
      </c>
      <c r="D55" s="46">
        <v>100837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100837</v>
      </c>
      <c r="O55" s="47">
        <f t="shared" si="7"/>
        <v>4.2518552875695734</v>
      </c>
      <c r="P55" s="44"/>
    </row>
    <row r="56" spans="1:16">
      <c r="A56" s="7"/>
      <c r="B56" s="33">
        <v>354</v>
      </c>
      <c r="C56" s="15" t="s">
        <v>65</v>
      </c>
      <c r="D56" s="46">
        <v>32500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32500</v>
      </c>
      <c r="O56" s="47">
        <f t="shared" si="7"/>
        <v>1.3703828638893574</v>
      </c>
      <c r="P56" s="44"/>
    </row>
    <row r="57" spans="1:16">
      <c r="A57" s="7"/>
      <c r="B57" s="33">
        <v>359</v>
      </c>
      <c r="C57" s="15" t="s">
        <v>115</v>
      </c>
      <c r="D57" s="46">
        <v>0</v>
      </c>
      <c r="E57" s="46">
        <v>17214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17214</v>
      </c>
      <c r="O57" s="47">
        <f t="shared" si="7"/>
        <v>0.72583909596896612</v>
      </c>
      <c r="P57" s="44"/>
    </row>
    <row r="58" spans="1:16" ht="15.75">
      <c r="A58" s="23" t="s">
        <v>4</v>
      </c>
      <c r="B58" s="24"/>
      <c r="C58" s="25"/>
      <c r="D58" s="26">
        <f t="shared" ref="D58:M58" si="11">SUM(D59:D67)</f>
        <v>945187</v>
      </c>
      <c r="E58" s="26">
        <f t="shared" si="11"/>
        <v>1511314</v>
      </c>
      <c r="F58" s="26">
        <f t="shared" si="11"/>
        <v>13354</v>
      </c>
      <c r="G58" s="26">
        <f t="shared" si="11"/>
        <v>396290</v>
      </c>
      <c r="H58" s="26">
        <f t="shared" si="11"/>
        <v>0</v>
      </c>
      <c r="I58" s="26">
        <f t="shared" si="11"/>
        <v>50656</v>
      </c>
      <c r="J58" s="26">
        <f t="shared" si="11"/>
        <v>6667</v>
      </c>
      <c r="K58" s="26">
        <f t="shared" si="11"/>
        <v>-1389366</v>
      </c>
      <c r="L58" s="26">
        <f t="shared" si="11"/>
        <v>0</v>
      </c>
      <c r="M58" s="26">
        <f t="shared" si="11"/>
        <v>1681125</v>
      </c>
      <c r="N58" s="26">
        <f>SUM(D58:M58)</f>
        <v>3215227</v>
      </c>
      <c r="O58" s="39">
        <f t="shared" si="7"/>
        <v>135.57206105582728</v>
      </c>
      <c r="P58" s="45"/>
    </row>
    <row r="59" spans="1:16">
      <c r="A59" s="6"/>
      <c r="B59" s="19">
        <v>361.1</v>
      </c>
      <c r="C59" s="14" t="s">
        <v>66</v>
      </c>
      <c r="D59" s="46">
        <v>334626</v>
      </c>
      <c r="E59" s="46">
        <v>298277</v>
      </c>
      <c r="F59" s="46">
        <v>13354</v>
      </c>
      <c r="G59" s="46">
        <v>387890</v>
      </c>
      <c r="H59" s="46">
        <v>0</v>
      </c>
      <c r="I59" s="46">
        <v>44651</v>
      </c>
      <c r="J59" s="46">
        <v>4387</v>
      </c>
      <c r="K59" s="46">
        <v>335899</v>
      </c>
      <c r="L59" s="46">
        <v>0</v>
      </c>
      <c r="M59" s="46">
        <v>627067</v>
      </c>
      <c r="N59" s="46">
        <f>SUM(D59:M59)</f>
        <v>2046151</v>
      </c>
      <c r="O59" s="47">
        <f t="shared" si="7"/>
        <v>86.277238994771466</v>
      </c>
      <c r="P59" s="44"/>
    </row>
    <row r="60" spans="1:16">
      <c r="A60" s="6"/>
      <c r="B60" s="19">
        <v>361.3</v>
      </c>
      <c r="C60" s="14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-3753936</v>
      </c>
      <c r="L60" s="46">
        <v>0</v>
      </c>
      <c r="M60" s="46">
        <v>0</v>
      </c>
      <c r="N60" s="46">
        <f t="shared" ref="N60:N67" si="12">SUM(D60:M60)</f>
        <v>-3753936</v>
      </c>
      <c r="O60" s="47">
        <f t="shared" si="7"/>
        <v>-158.28706358576488</v>
      </c>
      <c r="P60" s="44"/>
    </row>
    <row r="61" spans="1:16">
      <c r="A61" s="6"/>
      <c r="B61" s="19">
        <v>362</v>
      </c>
      <c r="C61" s="14" t="s">
        <v>68</v>
      </c>
      <c r="D61" s="46">
        <v>344792</v>
      </c>
      <c r="E61" s="46">
        <v>658043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1002835</v>
      </c>
      <c r="O61" s="47">
        <f t="shared" si="7"/>
        <v>42.285166132568733</v>
      </c>
      <c r="P61" s="44"/>
    </row>
    <row r="62" spans="1:16">
      <c r="A62" s="6"/>
      <c r="B62" s="19">
        <v>363.22</v>
      </c>
      <c r="C62" s="14" t="s">
        <v>123</v>
      </c>
      <c r="D62" s="46">
        <v>0</v>
      </c>
      <c r="E62" s="46">
        <v>212069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212069</v>
      </c>
      <c r="O62" s="47">
        <f t="shared" si="7"/>
        <v>8.9420222634508342</v>
      </c>
      <c r="P62" s="44"/>
    </row>
    <row r="63" spans="1:16">
      <c r="A63" s="6"/>
      <c r="B63" s="19">
        <v>363.24</v>
      </c>
      <c r="C63" s="14" t="s">
        <v>124</v>
      </c>
      <c r="D63" s="46">
        <v>0</v>
      </c>
      <c r="E63" s="46">
        <v>273155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273155</v>
      </c>
      <c r="O63" s="47">
        <f t="shared" si="7"/>
        <v>11.517751728790691</v>
      </c>
      <c r="P63" s="44"/>
    </row>
    <row r="64" spans="1:16">
      <c r="A64" s="6"/>
      <c r="B64" s="19">
        <v>363.27</v>
      </c>
      <c r="C64" s="14" t="s">
        <v>125</v>
      </c>
      <c r="D64" s="46">
        <v>0</v>
      </c>
      <c r="E64" s="46">
        <v>24549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24549</v>
      </c>
      <c r="O64" s="47">
        <f t="shared" si="7"/>
        <v>1.0351239669421488</v>
      </c>
      <c r="P64" s="44"/>
    </row>
    <row r="65" spans="1:119">
      <c r="A65" s="6"/>
      <c r="B65" s="19">
        <v>364</v>
      </c>
      <c r="C65" s="14" t="s">
        <v>110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-115037</v>
      </c>
      <c r="N65" s="46">
        <f t="shared" si="12"/>
        <v>-115037</v>
      </c>
      <c r="O65" s="47">
        <f t="shared" si="7"/>
        <v>-4.8506071850227697</v>
      </c>
      <c r="P65" s="44"/>
    </row>
    <row r="66" spans="1:119">
      <c r="A66" s="6"/>
      <c r="B66" s="19">
        <v>368</v>
      </c>
      <c r="C66" s="14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2028671</v>
      </c>
      <c r="L66" s="46">
        <v>0</v>
      </c>
      <c r="M66" s="46">
        <v>0</v>
      </c>
      <c r="N66" s="46">
        <f t="shared" si="12"/>
        <v>2028671</v>
      </c>
      <c r="O66" s="47">
        <f t="shared" si="7"/>
        <v>85.540183842131896</v>
      </c>
      <c r="P66" s="44"/>
    </row>
    <row r="67" spans="1:119">
      <c r="A67" s="6"/>
      <c r="B67" s="19">
        <v>369.9</v>
      </c>
      <c r="C67" s="14" t="s">
        <v>71</v>
      </c>
      <c r="D67" s="46">
        <v>265769</v>
      </c>
      <c r="E67" s="46">
        <v>45221</v>
      </c>
      <c r="F67" s="46">
        <v>0</v>
      </c>
      <c r="G67" s="46">
        <v>8400</v>
      </c>
      <c r="H67" s="46">
        <v>0</v>
      </c>
      <c r="I67" s="46">
        <v>6005</v>
      </c>
      <c r="J67" s="46">
        <v>2280</v>
      </c>
      <c r="K67" s="46">
        <v>0</v>
      </c>
      <c r="L67" s="46">
        <v>0</v>
      </c>
      <c r="M67" s="46">
        <v>1169095</v>
      </c>
      <c r="N67" s="46">
        <f t="shared" si="12"/>
        <v>1496770</v>
      </c>
      <c r="O67" s="47">
        <f t="shared" si="7"/>
        <v>63.112244897959187</v>
      </c>
      <c r="P67" s="44"/>
    </row>
    <row r="68" spans="1:119" ht="15.75">
      <c r="A68" s="23" t="s">
        <v>50</v>
      </c>
      <c r="B68" s="24"/>
      <c r="C68" s="25"/>
      <c r="D68" s="26">
        <f t="shared" ref="D68:M68" si="13">SUM(D69:D70)</f>
        <v>2674995</v>
      </c>
      <c r="E68" s="26">
        <f t="shared" si="13"/>
        <v>1316687</v>
      </c>
      <c r="F68" s="26">
        <f t="shared" si="13"/>
        <v>1219191</v>
      </c>
      <c r="G68" s="26">
        <f t="shared" si="13"/>
        <v>1454025</v>
      </c>
      <c r="H68" s="26">
        <f t="shared" si="13"/>
        <v>0</v>
      </c>
      <c r="I68" s="26">
        <f t="shared" si="13"/>
        <v>0</v>
      </c>
      <c r="J68" s="26">
        <f t="shared" si="13"/>
        <v>0</v>
      </c>
      <c r="K68" s="26">
        <f t="shared" si="13"/>
        <v>0</v>
      </c>
      <c r="L68" s="26">
        <f t="shared" si="13"/>
        <v>0</v>
      </c>
      <c r="M68" s="26">
        <f t="shared" si="13"/>
        <v>3847167</v>
      </c>
      <c r="N68" s="26">
        <f>SUM(D68:M68)</f>
        <v>10512065</v>
      </c>
      <c r="O68" s="39">
        <f t="shared" si="7"/>
        <v>443.24780738741777</v>
      </c>
      <c r="P68" s="44"/>
    </row>
    <row r="69" spans="1:119">
      <c r="A69" s="6"/>
      <c r="B69" s="19">
        <v>381</v>
      </c>
      <c r="C69" s="14" t="s">
        <v>72</v>
      </c>
      <c r="D69" s="46">
        <v>2674995</v>
      </c>
      <c r="E69" s="46">
        <v>1316687</v>
      </c>
      <c r="F69" s="46">
        <v>1219191</v>
      </c>
      <c r="G69" s="46">
        <v>1454025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6664898</v>
      </c>
      <c r="O69" s="47">
        <f>(N69/O$73)</f>
        <v>281.02960026986</v>
      </c>
      <c r="P69" s="44"/>
    </row>
    <row r="70" spans="1:119" ht="15.75" thickBot="1">
      <c r="A70" s="6"/>
      <c r="B70" s="19">
        <v>389.8</v>
      </c>
      <c r="C70" s="14" t="s">
        <v>126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3847167</v>
      </c>
      <c r="N70" s="46">
        <f>SUM(D70:M70)</f>
        <v>3847167</v>
      </c>
      <c r="O70" s="47">
        <f>(N70/O$73)</f>
        <v>162.21820711755777</v>
      </c>
      <c r="P70" s="44"/>
    </row>
    <row r="71" spans="1:119" ht="16.5" thickBot="1">
      <c r="A71" s="8" t="s">
        <v>62</v>
      </c>
      <c r="B71" s="17"/>
      <c r="C71" s="16"/>
      <c r="D71" s="9">
        <f t="shared" ref="D71:M71" si="14">SUM(D5,D15,D24,D41,D54,D58,D68)</f>
        <v>28540063</v>
      </c>
      <c r="E71" s="9">
        <f t="shared" si="14"/>
        <v>9331254</v>
      </c>
      <c r="F71" s="9">
        <f t="shared" si="14"/>
        <v>2602329</v>
      </c>
      <c r="G71" s="9">
        <f t="shared" si="14"/>
        <v>1979111</v>
      </c>
      <c r="H71" s="9">
        <f t="shared" si="14"/>
        <v>0</v>
      </c>
      <c r="I71" s="9">
        <f t="shared" si="14"/>
        <v>6501337</v>
      </c>
      <c r="J71" s="9">
        <f t="shared" si="14"/>
        <v>1091119</v>
      </c>
      <c r="K71" s="9">
        <f t="shared" si="14"/>
        <v>-1389366</v>
      </c>
      <c r="L71" s="9">
        <f t="shared" si="14"/>
        <v>0</v>
      </c>
      <c r="M71" s="9">
        <f t="shared" si="14"/>
        <v>67825583</v>
      </c>
      <c r="N71" s="9">
        <f>SUM(D71:M71)</f>
        <v>116481430</v>
      </c>
      <c r="O71" s="32">
        <f>(N71/O$73)</f>
        <v>4911.5124810254683</v>
      </c>
      <c r="P71" s="43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0"/>
      <c r="B72" s="12"/>
      <c r="C72" s="12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3"/>
    </row>
    <row r="73" spans="1:119">
      <c r="A73" s="34"/>
      <c r="B73" s="35"/>
      <c r="C73" s="35"/>
      <c r="D73" s="36"/>
      <c r="E73" s="36"/>
      <c r="F73" s="36"/>
      <c r="G73" s="36"/>
      <c r="H73" s="36"/>
      <c r="I73" s="36"/>
      <c r="J73" s="36"/>
      <c r="K73" s="36"/>
      <c r="L73" s="118" t="s">
        <v>127</v>
      </c>
      <c r="M73" s="118"/>
      <c r="N73" s="118"/>
      <c r="O73" s="37">
        <v>23716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88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40"/>
      <c r="R1"/>
    </row>
    <row r="2" spans="1:134" ht="24" thickBot="1">
      <c r="A2" s="124" t="s">
        <v>195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40"/>
      <c r="R2"/>
    </row>
    <row r="3" spans="1:134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29"/>
      <c r="M3" s="130"/>
      <c r="N3" s="30"/>
      <c r="O3" s="31"/>
      <c r="P3" s="131" t="s">
        <v>181</v>
      </c>
      <c r="Q3" s="41"/>
      <c r="R3"/>
    </row>
    <row r="4" spans="1:134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182</v>
      </c>
      <c r="N4" s="29" t="s">
        <v>10</v>
      </c>
      <c r="O4" s="29" t="s">
        <v>183</v>
      </c>
      <c r="P4" s="117"/>
      <c r="Q4" s="42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18" t="s">
        <v>184</v>
      </c>
      <c r="B5" s="20"/>
      <c r="C5" s="20"/>
      <c r="D5" s="21">
        <f t="shared" ref="D5:N5" si="0">SUM(D6:D13)</f>
        <v>23081783</v>
      </c>
      <c r="E5" s="21">
        <f t="shared" si="0"/>
        <v>1156102</v>
      </c>
      <c r="F5" s="21">
        <f t="shared" si="0"/>
        <v>1816180</v>
      </c>
      <c r="G5" s="21">
        <f t="shared" si="0"/>
        <v>351089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1">
        <f t="shared" si="0"/>
        <v>0</v>
      </c>
      <c r="O5" s="22">
        <f>SUM(D5:N5)</f>
        <v>26405154</v>
      </c>
      <c r="P5" s="27">
        <f t="shared" ref="P5:P36" si="1">(O5/P$82)</f>
        <v>841.46443594646269</v>
      </c>
      <c r="Q5" s="43"/>
    </row>
    <row r="6" spans="1:134">
      <c r="A6" s="6"/>
      <c r="B6" s="19">
        <v>311</v>
      </c>
      <c r="C6" s="14" t="s">
        <v>3</v>
      </c>
      <c r="D6" s="46">
        <v>17101807</v>
      </c>
      <c r="E6" s="46">
        <v>0</v>
      </c>
      <c r="F6" s="46">
        <v>1816180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18917987</v>
      </c>
      <c r="P6" s="47">
        <f t="shared" si="1"/>
        <v>602.86765455704267</v>
      </c>
      <c r="Q6" s="44"/>
    </row>
    <row r="7" spans="1:134">
      <c r="A7" s="6"/>
      <c r="B7" s="19">
        <v>312.41000000000003</v>
      </c>
      <c r="C7" s="14" t="s">
        <v>185</v>
      </c>
      <c r="D7" s="46">
        <v>486931</v>
      </c>
      <c r="E7" s="46">
        <v>0</v>
      </c>
      <c r="F7" s="46">
        <v>0</v>
      </c>
      <c r="G7" s="46">
        <v>351089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838020</v>
      </c>
      <c r="P7" s="47">
        <f t="shared" si="1"/>
        <v>26.705544933078393</v>
      </c>
      <c r="Q7" s="44"/>
    </row>
    <row r="8" spans="1:134">
      <c r="A8" s="6"/>
      <c r="B8" s="19">
        <v>312.51</v>
      </c>
      <c r="C8" s="14" t="s">
        <v>82</v>
      </c>
      <c r="D8" s="46">
        <v>303669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303669</v>
      </c>
      <c r="P8" s="47">
        <f t="shared" si="1"/>
        <v>9.6771510516252395</v>
      </c>
      <c r="Q8" s="44"/>
    </row>
    <row r="9" spans="1:134">
      <c r="A9" s="6"/>
      <c r="B9" s="19">
        <v>312.52</v>
      </c>
      <c r="C9" s="14" t="s">
        <v>129</v>
      </c>
      <c r="D9" s="46">
        <v>313314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313314</v>
      </c>
      <c r="P9" s="47">
        <f t="shared" si="1"/>
        <v>9.9845124282982791</v>
      </c>
      <c r="Q9" s="44"/>
    </row>
    <row r="10" spans="1:134">
      <c r="A10" s="6"/>
      <c r="B10" s="19">
        <v>314.39999999999998</v>
      </c>
      <c r="C10" s="14" t="s">
        <v>15</v>
      </c>
      <c r="D10" s="46">
        <v>266286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266286</v>
      </c>
      <c r="P10" s="47">
        <f t="shared" si="1"/>
        <v>8.4858508604206495</v>
      </c>
      <c r="Q10" s="44"/>
    </row>
    <row r="11" spans="1:134">
      <c r="A11" s="6"/>
      <c r="B11" s="19">
        <v>314.89999999999998</v>
      </c>
      <c r="C11" s="14" t="s">
        <v>172</v>
      </c>
      <c r="D11" s="46">
        <v>4304086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4304086</v>
      </c>
      <c r="P11" s="47">
        <f t="shared" si="1"/>
        <v>137.16016571064372</v>
      </c>
      <c r="Q11" s="44"/>
    </row>
    <row r="12" spans="1:134">
      <c r="A12" s="6"/>
      <c r="B12" s="19">
        <v>316</v>
      </c>
      <c r="C12" s="14" t="s">
        <v>131</v>
      </c>
      <c r="D12" s="46">
        <v>305690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305690</v>
      </c>
      <c r="P12" s="47">
        <f t="shared" si="1"/>
        <v>9.7415551306564687</v>
      </c>
      <c r="Q12" s="44"/>
    </row>
    <row r="13" spans="1:134">
      <c r="A13" s="6"/>
      <c r="B13" s="19">
        <v>319.89999999999998</v>
      </c>
      <c r="C13" s="14" t="s">
        <v>173</v>
      </c>
      <c r="D13" s="46">
        <v>0</v>
      </c>
      <c r="E13" s="46">
        <v>1156102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1156102</v>
      </c>
      <c r="P13" s="47">
        <f t="shared" si="1"/>
        <v>36.84200127469726</v>
      </c>
      <c r="Q13" s="44"/>
    </row>
    <row r="14" spans="1:134" ht="15.75">
      <c r="A14" s="23" t="s">
        <v>17</v>
      </c>
      <c r="B14" s="24"/>
      <c r="C14" s="25"/>
      <c r="D14" s="26">
        <f t="shared" ref="D14:N14" si="3">SUM(D15:D29)</f>
        <v>4929691</v>
      </c>
      <c r="E14" s="26">
        <f t="shared" si="3"/>
        <v>4495686</v>
      </c>
      <c r="F14" s="26">
        <f t="shared" si="3"/>
        <v>0</v>
      </c>
      <c r="G14" s="26">
        <f t="shared" si="3"/>
        <v>2200938</v>
      </c>
      <c r="H14" s="26">
        <f t="shared" si="3"/>
        <v>0</v>
      </c>
      <c r="I14" s="26">
        <f t="shared" si="3"/>
        <v>0</v>
      </c>
      <c r="J14" s="26">
        <f t="shared" si="3"/>
        <v>0</v>
      </c>
      <c r="K14" s="26">
        <f t="shared" si="3"/>
        <v>0</v>
      </c>
      <c r="L14" s="26">
        <f t="shared" si="3"/>
        <v>0</v>
      </c>
      <c r="M14" s="26">
        <f t="shared" si="3"/>
        <v>0</v>
      </c>
      <c r="N14" s="26">
        <f t="shared" si="3"/>
        <v>0</v>
      </c>
      <c r="O14" s="38">
        <f>SUM(D14:N14)</f>
        <v>11626315</v>
      </c>
      <c r="P14" s="39">
        <f t="shared" si="1"/>
        <v>370.50079668578712</v>
      </c>
      <c r="Q14" s="45"/>
    </row>
    <row r="15" spans="1:134">
      <c r="A15" s="6"/>
      <c r="B15" s="19">
        <v>322</v>
      </c>
      <c r="C15" s="14" t="s">
        <v>186</v>
      </c>
      <c r="D15" s="46">
        <v>0</v>
      </c>
      <c r="E15" s="46">
        <v>1872406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1872406</v>
      </c>
      <c r="P15" s="47">
        <f t="shared" si="1"/>
        <v>59.668769917144679</v>
      </c>
      <c r="Q15" s="44"/>
    </row>
    <row r="16" spans="1:134">
      <c r="A16" s="6"/>
      <c r="B16" s="19">
        <v>323.10000000000002</v>
      </c>
      <c r="C16" s="14" t="s">
        <v>18</v>
      </c>
      <c r="D16" s="46">
        <v>2769610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9" si="4">SUM(D16:N16)</f>
        <v>2769610</v>
      </c>
      <c r="P16" s="47">
        <f t="shared" si="1"/>
        <v>88.260356915232634</v>
      </c>
      <c r="Q16" s="44"/>
    </row>
    <row r="17" spans="1:17">
      <c r="A17" s="6"/>
      <c r="B17" s="19">
        <v>323.3</v>
      </c>
      <c r="C17" s="14" t="s">
        <v>19</v>
      </c>
      <c r="D17" s="46">
        <v>605127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605127</v>
      </c>
      <c r="P17" s="47">
        <f t="shared" si="1"/>
        <v>19.283843212237095</v>
      </c>
      <c r="Q17" s="44"/>
    </row>
    <row r="18" spans="1:17">
      <c r="A18" s="6"/>
      <c r="B18" s="19">
        <v>323.39999999999998</v>
      </c>
      <c r="C18" s="14" t="s">
        <v>20</v>
      </c>
      <c r="D18" s="46">
        <v>166629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166629</v>
      </c>
      <c r="P18" s="47">
        <f t="shared" si="1"/>
        <v>5.3100382409177822</v>
      </c>
      <c r="Q18" s="44"/>
    </row>
    <row r="19" spans="1:17">
      <c r="A19" s="6"/>
      <c r="B19" s="19">
        <v>323.60000000000002</v>
      </c>
      <c r="C19" s="14" t="s">
        <v>21</v>
      </c>
      <c r="D19" s="46">
        <v>629620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629620</v>
      </c>
      <c r="P19" s="47">
        <f t="shared" si="1"/>
        <v>20.064372211599746</v>
      </c>
      <c r="Q19" s="44"/>
    </row>
    <row r="20" spans="1:17">
      <c r="A20" s="6"/>
      <c r="B20" s="19">
        <v>323.7</v>
      </c>
      <c r="C20" s="14" t="s">
        <v>22</v>
      </c>
      <c r="D20" s="46">
        <v>685633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685633</v>
      </c>
      <c r="P20" s="47">
        <f t="shared" si="1"/>
        <v>21.849362651370299</v>
      </c>
      <c r="Q20" s="44"/>
    </row>
    <row r="21" spans="1:17">
      <c r="A21" s="6"/>
      <c r="B21" s="19">
        <v>323.89999999999998</v>
      </c>
      <c r="C21" s="14" t="s">
        <v>23</v>
      </c>
      <c r="D21" s="46">
        <v>68750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68750</v>
      </c>
      <c r="P21" s="47">
        <f t="shared" si="1"/>
        <v>2.1908859145952837</v>
      </c>
      <c r="Q21" s="44"/>
    </row>
    <row r="22" spans="1:17">
      <c r="A22" s="6"/>
      <c r="B22" s="19">
        <v>324.11</v>
      </c>
      <c r="C22" s="14" t="s">
        <v>24</v>
      </c>
      <c r="D22" s="46">
        <v>0</v>
      </c>
      <c r="E22" s="46">
        <v>0</v>
      </c>
      <c r="F22" s="46">
        <v>0</v>
      </c>
      <c r="G22" s="46">
        <v>169430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169430</v>
      </c>
      <c r="P22" s="47">
        <f t="shared" si="1"/>
        <v>5.3992989165073295</v>
      </c>
      <c r="Q22" s="44"/>
    </row>
    <row r="23" spans="1:17">
      <c r="A23" s="6"/>
      <c r="B23" s="19">
        <v>324.12</v>
      </c>
      <c r="C23" s="14" t="s">
        <v>91</v>
      </c>
      <c r="D23" s="46">
        <v>0</v>
      </c>
      <c r="E23" s="46">
        <v>0</v>
      </c>
      <c r="F23" s="46">
        <v>0</v>
      </c>
      <c r="G23" s="46">
        <v>440805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440805</v>
      </c>
      <c r="P23" s="47">
        <f t="shared" si="1"/>
        <v>14.047323135755258</v>
      </c>
      <c r="Q23" s="44"/>
    </row>
    <row r="24" spans="1:17">
      <c r="A24" s="6"/>
      <c r="B24" s="19">
        <v>324.31</v>
      </c>
      <c r="C24" s="14" t="s">
        <v>25</v>
      </c>
      <c r="D24" s="46">
        <v>0</v>
      </c>
      <c r="E24" s="46">
        <v>0</v>
      </c>
      <c r="F24" s="46">
        <v>0</v>
      </c>
      <c r="G24" s="46">
        <v>749187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749187</v>
      </c>
      <c r="P24" s="47">
        <f t="shared" si="1"/>
        <v>23.874665391969408</v>
      </c>
      <c r="Q24" s="44"/>
    </row>
    <row r="25" spans="1:17">
      <c r="A25" s="6"/>
      <c r="B25" s="19">
        <v>324.32</v>
      </c>
      <c r="C25" s="14" t="s">
        <v>92</v>
      </c>
      <c r="D25" s="46">
        <v>0</v>
      </c>
      <c r="E25" s="46">
        <v>0</v>
      </c>
      <c r="F25" s="46">
        <v>0</v>
      </c>
      <c r="G25" s="46">
        <v>262568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262568</v>
      </c>
      <c r="P25" s="47">
        <f t="shared" si="1"/>
        <v>8.3673677501593371</v>
      </c>
      <c r="Q25" s="44"/>
    </row>
    <row r="26" spans="1:17">
      <c r="A26" s="6"/>
      <c r="B26" s="19">
        <v>324.61</v>
      </c>
      <c r="C26" s="14" t="s">
        <v>26</v>
      </c>
      <c r="D26" s="46">
        <v>0</v>
      </c>
      <c r="E26" s="46">
        <v>0</v>
      </c>
      <c r="F26" s="46">
        <v>0</v>
      </c>
      <c r="G26" s="46">
        <v>578948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578948</v>
      </c>
      <c r="P26" s="47">
        <f t="shared" si="1"/>
        <v>18.449585723390694</v>
      </c>
      <c r="Q26" s="44"/>
    </row>
    <row r="27" spans="1:17">
      <c r="A27" s="6"/>
      <c r="B27" s="19">
        <v>325.10000000000002</v>
      </c>
      <c r="C27" s="14" t="s">
        <v>174</v>
      </c>
      <c r="D27" s="46">
        <v>2077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2077</v>
      </c>
      <c r="P27" s="47">
        <f t="shared" si="1"/>
        <v>6.6188655194391335E-2</v>
      </c>
      <c r="Q27" s="44"/>
    </row>
    <row r="28" spans="1:17">
      <c r="A28" s="6"/>
      <c r="B28" s="19">
        <v>329.2</v>
      </c>
      <c r="C28" s="14" t="s">
        <v>188</v>
      </c>
      <c r="D28" s="46">
        <v>0</v>
      </c>
      <c r="E28" s="46">
        <v>2618805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2618805</v>
      </c>
      <c r="P28" s="47">
        <f t="shared" si="1"/>
        <v>83.45458891013385</v>
      </c>
      <c r="Q28" s="44"/>
    </row>
    <row r="29" spans="1:17">
      <c r="A29" s="6"/>
      <c r="B29" s="19">
        <v>329.5</v>
      </c>
      <c r="C29" s="14" t="s">
        <v>196</v>
      </c>
      <c r="D29" s="46">
        <v>2245</v>
      </c>
      <c r="E29" s="46">
        <v>4475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6720</v>
      </c>
      <c r="P29" s="47">
        <f t="shared" si="1"/>
        <v>0.21414913957934992</v>
      </c>
      <c r="Q29" s="44"/>
    </row>
    <row r="30" spans="1:17" ht="15.75">
      <c r="A30" s="23" t="s">
        <v>189</v>
      </c>
      <c r="B30" s="24"/>
      <c r="C30" s="25"/>
      <c r="D30" s="26">
        <f t="shared" ref="D30:N30" si="5">SUM(D31:D47)</f>
        <v>3836841</v>
      </c>
      <c r="E30" s="26">
        <f t="shared" si="5"/>
        <v>14593939</v>
      </c>
      <c r="F30" s="26">
        <f t="shared" si="5"/>
        <v>0</v>
      </c>
      <c r="G30" s="26">
        <f t="shared" si="5"/>
        <v>94874</v>
      </c>
      <c r="H30" s="26">
        <f t="shared" si="5"/>
        <v>0</v>
      </c>
      <c r="I30" s="26">
        <f t="shared" si="5"/>
        <v>32316</v>
      </c>
      <c r="J30" s="26">
        <f t="shared" si="5"/>
        <v>0</v>
      </c>
      <c r="K30" s="26">
        <f t="shared" si="5"/>
        <v>0</v>
      </c>
      <c r="L30" s="26">
        <f t="shared" si="5"/>
        <v>0</v>
      </c>
      <c r="M30" s="26">
        <f t="shared" si="5"/>
        <v>0</v>
      </c>
      <c r="N30" s="26">
        <f t="shared" si="5"/>
        <v>0</v>
      </c>
      <c r="O30" s="38">
        <f>SUM(D30:N30)</f>
        <v>18557970</v>
      </c>
      <c r="P30" s="39">
        <f t="shared" si="1"/>
        <v>591.39483747609938</v>
      </c>
      <c r="Q30" s="45"/>
    </row>
    <row r="31" spans="1:17">
      <c r="A31" s="6"/>
      <c r="B31" s="19">
        <v>331.1</v>
      </c>
      <c r="C31" s="14" t="s">
        <v>93</v>
      </c>
      <c r="D31" s="46">
        <v>99265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99265</v>
      </c>
      <c r="P31" s="47">
        <f t="shared" si="1"/>
        <v>3.1633205863607392</v>
      </c>
      <c r="Q31" s="44"/>
    </row>
    <row r="32" spans="1:17">
      <c r="A32" s="6"/>
      <c r="B32" s="19">
        <v>331.2</v>
      </c>
      <c r="C32" s="14" t="s">
        <v>28</v>
      </c>
      <c r="D32" s="46">
        <v>91181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91181</v>
      </c>
      <c r="P32" s="47">
        <f t="shared" si="1"/>
        <v>2.9057042702358191</v>
      </c>
      <c r="Q32" s="44"/>
    </row>
    <row r="33" spans="1:17">
      <c r="A33" s="6"/>
      <c r="B33" s="19">
        <v>331.39</v>
      </c>
      <c r="C33" s="14" t="s">
        <v>33</v>
      </c>
      <c r="D33" s="46">
        <v>60377</v>
      </c>
      <c r="E33" s="46">
        <v>352443</v>
      </c>
      <c r="F33" s="46">
        <v>0</v>
      </c>
      <c r="G33" s="46">
        <v>49753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3" si="6">SUM(D33:N33)</f>
        <v>462573</v>
      </c>
      <c r="P33" s="47">
        <f t="shared" si="1"/>
        <v>14.741013384321224</v>
      </c>
      <c r="Q33" s="44"/>
    </row>
    <row r="34" spans="1:17">
      <c r="A34" s="6"/>
      <c r="B34" s="19">
        <v>331.41</v>
      </c>
      <c r="C34" s="14" t="s">
        <v>34</v>
      </c>
      <c r="D34" s="46">
        <v>0</v>
      </c>
      <c r="E34" s="46">
        <v>1970213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1970213</v>
      </c>
      <c r="P34" s="47">
        <f t="shared" si="1"/>
        <v>62.785627788400255</v>
      </c>
      <c r="Q34" s="44"/>
    </row>
    <row r="35" spans="1:17">
      <c r="A35" s="6"/>
      <c r="B35" s="19">
        <v>331.5</v>
      </c>
      <c r="C35" s="14" t="s">
        <v>30</v>
      </c>
      <c r="D35" s="46">
        <v>70005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70005</v>
      </c>
      <c r="P35" s="47">
        <f t="shared" si="1"/>
        <v>2.2308795411089868</v>
      </c>
      <c r="Q35" s="44"/>
    </row>
    <row r="36" spans="1:17">
      <c r="A36" s="6"/>
      <c r="B36" s="19">
        <v>331.51</v>
      </c>
      <c r="C36" s="14" t="s">
        <v>197</v>
      </c>
      <c r="D36" s="46">
        <v>0</v>
      </c>
      <c r="E36" s="46">
        <v>10135247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10135247</v>
      </c>
      <c r="P36" s="47">
        <f t="shared" si="1"/>
        <v>322.98428935627788</v>
      </c>
      <c r="Q36" s="44"/>
    </row>
    <row r="37" spans="1:17">
      <c r="A37" s="6"/>
      <c r="B37" s="19">
        <v>334.39</v>
      </c>
      <c r="C37" s="14" t="s">
        <v>96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32316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32316</v>
      </c>
      <c r="P37" s="47">
        <f t="shared" ref="P37:P68" si="7">(O37/P$82)</f>
        <v>1.0298279158699808</v>
      </c>
      <c r="Q37" s="44"/>
    </row>
    <row r="38" spans="1:17">
      <c r="A38" s="6"/>
      <c r="B38" s="19">
        <v>334.41</v>
      </c>
      <c r="C38" s="14" t="s">
        <v>97</v>
      </c>
      <c r="D38" s="46">
        <v>0</v>
      </c>
      <c r="E38" s="46">
        <v>2136036</v>
      </c>
      <c r="F38" s="46">
        <v>0</v>
      </c>
      <c r="G38" s="46">
        <v>45121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2181157</v>
      </c>
      <c r="P38" s="47">
        <f t="shared" si="7"/>
        <v>69.507871255576802</v>
      </c>
      <c r="Q38" s="44"/>
    </row>
    <row r="39" spans="1:17">
      <c r="A39" s="6"/>
      <c r="B39" s="19">
        <v>335.125</v>
      </c>
      <c r="C39" s="14" t="s">
        <v>190</v>
      </c>
      <c r="D39" s="46">
        <v>227276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227276</v>
      </c>
      <c r="P39" s="47">
        <f t="shared" si="7"/>
        <v>7.2427023581899297</v>
      </c>
      <c r="Q39" s="44"/>
    </row>
    <row r="40" spans="1:17">
      <c r="A40" s="6"/>
      <c r="B40" s="19">
        <v>335.14</v>
      </c>
      <c r="C40" s="14" t="s">
        <v>133</v>
      </c>
      <c r="D40" s="46">
        <v>14913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14913</v>
      </c>
      <c r="P40" s="47">
        <f t="shared" si="7"/>
        <v>0.47523900573613764</v>
      </c>
      <c r="Q40" s="44"/>
    </row>
    <row r="41" spans="1:17">
      <c r="A41" s="6"/>
      <c r="B41" s="19">
        <v>335.15</v>
      </c>
      <c r="C41" s="14" t="s">
        <v>134</v>
      </c>
      <c r="D41" s="46">
        <v>44958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44958</v>
      </c>
      <c r="P41" s="47">
        <f t="shared" si="7"/>
        <v>1.4326959847036329</v>
      </c>
      <c r="Q41" s="44"/>
    </row>
    <row r="42" spans="1:17">
      <c r="A42" s="6"/>
      <c r="B42" s="19">
        <v>335.18</v>
      </c>
      <c r="C42" s="14" t="s">
        <v>191</v>
      </c>
      <c r="D42" s="46">
        <v>2017282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2017282</v>
      </c>
      <c r="P42" s="47">
        <f t="shared" si="7"/>
        <v>64.285595920968774</v>
      </c>
      <c r="Q42" s="44"/>
    </row>
    <row r="43" spans="1:17">
      <c r="A43" s="6"/>
      <c r="B43" s="19">
        <v>335.21</v>
      </c>
      <c r="C43" s="14" t="s">
        <v>40</v>
      </c>
      <c r="D43" s="46">
        <v>30857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30857</v>
      </c>
      <c r="P43" s="47">
        <f t="shared" si="7"/>
        <v>0.98333333333333328</v>
      </c>
      <c r="Q43" s="44"/>
    </row>
    <row r="44" spans="1:17">
      <c r="A44" s="6"/>
      <c r="B44" s="19">
        <v>335.45</v>
      </c>
      <c r="C44" s="14" t="s">
        <v>192</v>
      </c>
      <c r="D44" s="46">
        <v>21147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5" si="8">SUM(D44:N44)</f>
        <v>21147</v>
      </c>
      <c r="P44" s="47">
        <f t="shared" si="7"/>
        <v>0.67390057361376676</v>
      </c>
      <c r="Q44" s="44"/>
    </row>
    <row r="45" spans="1:17">
      <c r="A45" s="6"/>
      <c r="B45" s="19">
        <v>335.48</v>
      </c>
      <c r="C45" s="14" t="s">
        <v>41</v>
      </c>
      <c r="D45" s="46">
        <v>206719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206719</v>
      </c>
      <c r="P45" s="47">
        <f t="shared" si="7"/>
        <v>6.5876035691523267</v>
      </c>
      <c r="Q45" s="44"/>
    </row>
    <row r="46" spans="1:17">
      <c r="A46" s="6"/>
      <c r="B46" s="19">
        <v>338</v>
      </c>
      <c r="C46" s="14" t="s">
        <v>43</v>
      </c>
      <c r="D46" s="46">
        <v>893626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893626</v>
      </c>
      <c r="P46" s="47">
        <f t="shared" si="7"/>
        <v>28.477565328234544</v>
      </c>
      <c r="Q46" s="44"/>
    </row>
    <row r="47" spans="1:17">
      <c r="A47" s="6"/>
      <c r="B47" s="19">
        <v>339</v>
      </c>
      <c r="C47" s="14" t="s">
        <v>136</v>
      </c>
      <c r="D47" s="46">
        <v>59235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59235</v>
      </c>
      <c r="P47" s="47">
        <f t="shared" si="7"/>
        <v>1.8876673040152965</v>
      </c>
      <c r="Q47" s="44"/>
    </row>
    <row r="48" spans="1:17" ht="15.75">
      <c r="A48" s="23" t="s">
        <v>48</v>
      </c>
      <c r="B48" s="24"/>
      <c r="C48" s="25"/>
      <c r="D48" s="26">
        <f t="shared" ref="D48:N48" si="9">SUM(D49:D61)</f>
        <v>4392990</v>
      </c>
      <c r="E48" s="26">
        <f t="shared" si="9"/>
        <v>3590023</v>
      </c>
      <c r="F48" s="26">
        <f t="shared" si="9"/>
        <v>0</v>
      </c>
      <c r="G48" s="26">
        <f t="shared" si="9"/>
        <v>0</v>
      </c>
      <c r="H48" s="26">
        <f t="shared" si="9"/>
        <v>0</v>
      </c>
      <c r="I48" s="26">
        <f t="shared" si="9"/>
        <v>7649940</v>
      </c>
      <c r="J48" s="26">
        <f t="shared" si="9"/>
        <v>1440176</v>
      </c>
      <c r="K48" s="26">
        <f t="shared" si="9"/>
        <v>0</v>
      </c>
      <c r="L48" s="26">
        <f t="shared" si="9"/>
        <v>0</v>
      </c>
      <c r="M48" s="26">
        <f t="shared" si="9"/>
        <v>0</v>
      </c>
      <c r="N48" s="26">
        <f t="shared" si="9"/>
        <v>78797041</v>
      </c>
      <c r="O48" s="26">
        <f>SUM(D48:N48)</f>
        <v>95870170</v>
      </c>
      <c r="P48" s="39">
        <f t="shared" si="7"/>
        <v>3055.1360739324409</v>
      </c>
      <c r="Q48" s="45"/>
    </row>
    <row r="49" spans="1:17">
      <c r="A49" s="6"/>
      <c r="B49" s="19">
        <v>341.2</v>
      </c>
      <c r="C49" s="14" t="s">
        <v>137</v>
      </c>
      <c r="D49" s="46">
        <v>848575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1421530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60" si="10">SUM(D49:N49)</f>
        <v>2270105</v>
      </c>
      <c r="P49" s="47">
        <f t="shared" si="7"/>
        <v>72.342415551306559</v>
      </c>
      <c r="Q49" s="44"/>
    </row>
    <row r="50" spans="1:17">
      <c r="A50" s="6"/>
      <c r="B50" s="19">
        <v>341.3</v>
      </c>
      <c r="C50" s="14" t="s">
        <v>175</v>
      </c>
      <c r="D50" s="46">
        <v>434920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434920</v>
      </c>
      <c r="P50" s="47">
        <f t="shared" si="7"/>
        <v>13.859783301465901</v>
      </c>
      <c r="Q50" s="44"/>
    </row>
    <row r="51" spans="1:17">
      <c r="A51" s="6"/>
      <c r="B51" s="19">
        <v>342.1</v>
      </c>
      <c r="C51" s="14" t="s">
        <v>52</v>
      </c>
      <c r="D51" s="46">
        <v>32106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32106</v>
      </c>
      <c r="P51" s="47">
        <f t="shared" si="7"/>
        <v>1.0231357552581262</v>
      </c>
      <c r="Q51" s="44"/>
    </row>
    <row r="52" spans="1:17">
      <c r="A52" s="6"/>
      <c r="B52" s="19">
        <v>342.2</v>
      </c>
      <c r="C52" s="14" t="s">
        <v>103</v>
      </c>
      <c r="D52" s="46">
        <v>685045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685045</v>
      </c>
      <c r="P52" s="47">
        <f t="shared" si="7"/>
        <v>21.830624601657107</v>
      </c>
      <c r="Q52" s="44"/>
    </row>
    <row r="53" spans="1:17">
      <c r="A53" s="6"/>
      <c r="B53" s="19">
        <v>343.1</v>
      </c>
      <c r="C53" s="14" t="s">
        <v>53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56568770</v>
      </c>
      <c r="O53" s="46">
        <f t="shared" si="10"/>
        <v>56568770</v>
      </c>
      <c r="P53" s="47">
        <f t="shared" si="7"/>
        <v>1802.7014021669854</v>
      </c>
      <c r="Q53" s="44"/>
    </row>
    <row r="54" spans="1:17">
      <c r="A54" s="6"/>
      <c r="B54" s="19">
        <v>343.3</v>
      </c>
      <c r="C54" s="14" t="s">
        <v>54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10094355</v>
      </c>
      <c r="O54" s="46">
        <f t="shared" si="10"/>
        <v>10094355</v>
      </c>
      <c r="P54" s="47">
        <f t="shared" si="7"/>
        <v>321.68116634799236</v>
      </c>
      <c r="Q54" s="44"/>
    </row>
    <row r="55" spans="1:17">
      <c r="A55" s="6"/>
      <c r="B55" s="19">
        <v>343.4</v>
      </c>
      <c r="C55" s="14" t="s">
        <v>55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7649940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7649940</v>
      </c>
      <c r="P55" s="47">
        <f t="shared" si="7"/>
        <v>243.78393881453155</v>
      </c>
      <c r="Q55" s="44"/>
    </row>
    <row r="56" spans="1:17">
      <c r="A56" s="6"/>
      <c r="B56" s="19">
        <v>343.5</v>
      </c>
      <c r="C56" s="14" t="s">
        <v>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11666832</v>
      </c>
      <c r="O56" s="46">
        <f t="shared" si="10"/>
        <v>11666832</v>
      </c>
      <c r="P56" s="47">
        <f t="shared" si="7"/>
        <v>371.79196940726575</v>
      </c>
      <c r="Q56" s="44"/>
    </row>
    <row r="57" spans="1:17">
      <c r="A57" s="6"/>
      <c r="B57" s="19">
        <v>344.1</v>
      </c>
      <c r="C57" s="14" t="s">
        <v>140</v>
      </c>
      <c r="D57" s="46">
        <v>0</v>
      </c>
      <c r="E57" s="46">
        <v>2215736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2215736</v>
      </c>
      <c r="P57" s="47">
        <f t="shared" si="7"/>
        <v>70.609815168897384</v>
      </c>
      <c r="Q57" s="44"/>
    </row>
    <row r="58" spans="1:17">
      <c r="A58" s="6"/>
      <c r="B58" s="19">
        <v>344.5</v>
      </c>
      <c r="C58" s="14" t="s">
        <v>177</v>
      </c>
      <c r="D58" s="46">
        <v>0</v>
      </c>
      <c r="E58" s="46">
        <v>1371278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1371278</v>
      </c>
      <c r="P58" s="47">
        <f t="shared" si="7"/>
        <v>43.699107711918423</v>
      </c>
      <c r="Q58" s="44"/>
    </row>
    <row r="59" spans="1:17">
      <c r="A59" s="6"/>
      <c r="B59" s="19">
        <v>347.2</v>
      </c>
      <c r="C59" s="14" t="s">
        <v>59</v>
      </c>
      <c r="D59" s="46">
        <v>2141959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2141959</v>
      </c>
      <c r="P59" s="47">
        <f t="shared" si="7"/>
        <v>68.258731676226901</v>
      </c>
      <c r="Q59" s="44"/>
    </row>
    <row r="60" spans="1:17">
      <c r="A60" s="6"/>
      <c r="B60" s="19">
        <v>347.5</v>
      </c>
      <c r="C60" s="14" t="s">
        <v>105</v>
      </c>
      <c r="D60" s="46">
        <v>177758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177758</v>
      </c>
      <c r="P60" s="47">
        <f t="shared" si="7"/>
        <v>5.6646908859145952</v>
      </c>
      <c r="Q60" s="44"/>
    </row>
    <row r="61" spans="1:17">
      <c r="A61" s="6"/>
      <c r="B61" s="19">
        <v>349</v>
      </c>
      <c r="C61" s="14" t="s">
        <v>193</v>
      </c>
      <c r="D61" s="46">
        <v>72627</v>
      </c>
      <c r="E61" s="46">
        <v>3009</v>
      </c>
      <c r="F61" s="46">
        <v>0</v>
      </c>
      <c r="G61" s="46">
        <v>0</v>
      </c>
      <c r="H61" s="46">
        <v>0</v>
      </c>
      <c r="I61" s="46">
        <v>0</v>
      </c>
      <c r="J61" s="46">
        <v>18646</v>
      </c>
      <c r="K61" s="46">
        <v>0</v>
      </c>
      <c r="L61" s="46">
        <v>0</v>
      </c>
      <c r="M61" s="46">
        <v>0</v>
      </c>
      <c r="N61" s="46">
        <v>467084</v>
      </c>
      <c r="O61" s="46">
        <f>SUM(D61:N61)</f>
        <v>561366</v>
      </c>
      <c r="P61" s="47">
        <f t="shared" si="7"/>
        <v>17.889292543021032</v>
      </c>
      <c r="Q61" s="44"/>
    </row>
    <row r="62" spans="1:17" ht="15.75">
      <c r="A62" s="23" t="s">
        <v>49</v>
      </c>
      <c r="B62" s="24"/>
      <c r="C62" s="25"/>
      <c r="D62" s="26">
        <f t="shared" ref="D62:N62" si="11">SUM(D63:D66)</f>
        <v>699487</v>
      </c>
      <c r="E62" s="26">
        <f t="shared" si="11"/>
        <v>37500</v>
      </c>
      <c r="F62" s="26">
        <f t="shared" si="11"/>
        <v>0</v>
      </c>
      <c r="G62" s="26">
        <f t="shared" si="11"/>
        <v>0</v>
      </c>
      <c r="H62" s="26">
        <f t="shared" si="11"/>
        <v>0</v>
      </c>
      <c r="I62" s="26">
        <f t="shared" si="11"/>
        <v>0</v>
      </c>
      <c r="J62" s="26">
        <f t="shared" si="11"/>
        <v>0</v>
      </c>
      <c r="K62" s="26">
        <f t="shared" si="11"/>
        <v>0</v>
      </c>
      <c r="L62" s="26">
        <f t="shared" si="11"/>
        <v>0</v>
      </c>
      <c r="M62" s="26">
        <f t="shared" si="11"/>
        <v>0</v>
      </c>
      <c r="N62" s="26">
        <f t="shared" si="11"/>
        <v>0</v>
      </c>
      <c r="O62" s="26">
        <f>SUM(D62:N62)</f>
        <v>736987</v>
      </c>
      <c r="P62" s="39">
        <f t="shared" si="7"/>
        <v>23.485882727852136</v>
      </c>
      <c r="Q62" s="45"/>
    </row>
    <row r="63" spans="1:17">
      <c r="A63" s="7"/>
      <c r="B63" s="33">
        <v>351.1</v>
      </c>
      <c r="C63" s="15" t="s">
        <v>64</v>
      </c>
      <c r="D63" s="46">
        <v>76892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76892</v>
      </c>
      <c r="P63" s="47">
        <f t="shared" si="7"/>
        <v>2.4503505417463352</v>
      </c>
      <c r="Q63" s="44"/>
    </row>
    <row r="64" spans="1:17">
      <c r="A64" s="7"/>
      <c r="B64" s="33">
        <v>351.3</v>
      </c>
      <c r="C64" s="15" t="s">
        <v>178</v>
      </c>
      <c r="D64" s="46">
        <v>8058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66" si="12">SUM(D64:N64)</f>
        <v>8058</v>
      </c>
      <c r="P64" s="47">
        <f t="shared" si="7"/>
        <v>0.25678776290630972</v>
      </c>
      <c r="Q64" s="44"/>
    </row>
    <row r="65" spans="1:120">
      <c r="A65" s="7"/>
      <c r="B65" s="33">
        <v>354</v>
      </c>
      <c r="C65" s="15" t="s">
        <v>65</v>
      </c>
      <c r="D65" s="46">
        <v>614537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614537</v>
      </c>
      <c r="P65" s="47">
        <f t="shared" si="7"/>
        <v>19.583715742511153</v>
      </c>
      <c r="Q65" s="44"/>
    </row>
    <row r="66" spans="1:120">
      <c r="A66" s="7"/>
      <c r="B66" s="33">
        <v>359</v>
      </c>
      <c r="C66" s="15" t="s">
        <v>115</v>
      </c>
      <c r="D66" s="46">
        <v>0</v>
      </c>
      <c r="E66" s="46">
        <v>37500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37500</v>
      </c>
      <c r="P66" s="47">
        <f t="shared" si="7"/>
        <v>1.1950286806883366</v>
      </c>
      <c r="Q66" s="44"/>
    </row>
    <row r="67" spans="1:120" ht="15.75">
      <c r="A67" s="23" t="s">
        <v>4</v>
      </c>
      <c r="B67" s="24"/>
      <c r="C67" s="25"/>
      <c r="D67" s="26">
        <f t="shared" ref="D67:N67" si="13">SUM(D68:D73)</f>
        <v>1477988</v>
      </c>
      <c r="E67" s="26">
        <f t="shared" si="13"/>
        <v>1405087</v>
      </c>
      <c r="F67" s="26">
        <f t="shared" si="13"/>
        <v>7350</v>
      </c>
      <c r="G67" s="26">
        <f t="shared" si="13"/>
        <v>46305</v>
      </c>
      <c r="H67" s="26">
        <f t="shared" si="13"/>
        <v>0</v>
      </c>
      <c r="I67" s="26">
        <f t="shared" si="13"/>
        <v>391451</v>
      </c>
      <c r="J67" s="26">
        <f t="shared" si="13"/>
        <v>1747</v>
      </c>
      <c r="K67" s="26">
        <f t="shared" si="13"/>
        <v>-4647802</v>
      </c>
      <c r="L67" s="26">
        <f t="shared" si="13"/>
        <v>0</v>
      </c>
      <c r="M67" s="26">
        <f t="shared" si="13"/>
        <v>0</v>
      </c>
      <c r="N67" s="26">
        <f t="shared" si="13"/>
        <v>-114516</v>
      </c>
      <c r="O67" s="26">
        <f>SUM(D67:N67)</f>
        <v>-1432390</v>
      </c>
      <c r="P67" s="39">
        <f t="shared" si="7"/>
        <v>-45.646590184831105</v>
      </c>
      <c r="Q67" s="45"/>
    </row>
    <row r="68" spans="1:120">
      <c r="A68" s="6"/>
      <c r="B68" s="19">
        <v>361.1</v>
      </c>
      <c r="C68" s="14" t="s">
        <v>66</v>
      </c>
      <c r="D68" s="46">
        <v>125152</v>
      </c>
      <c r="E68" s="46">
        <v>144313</v>
      </c>
      <c r="F68" s="46">
        <v>7350</v>
      </c>
      <c r="G68" s="46">
        <v>46305</v>
      </c>
      <c r="H68" s="46">
        <v>0</v>
      </c>
      <c r="I68" s="46">
        <v>5152</v>
      </c>
      <c r="J68" s="46">
        <v>0</v>
      </c>
      <c r="K68" s="46">
        <v>962893</v>
      </c>
      <c r="L68" s="46">
        <v>0</v>
      </c>
      <c r="M68" s="46">
        <v>0</v>
      </c>
      <c r="N68" s="46">
        <v>-1025145</v>
      </c>
      <c r="O68" s="46">
        <f>SUM(D68:N68)</f>
        <v>266020</v>
      </c>
      <c r="P68" s="47">
        <f t="shared" si="7"/>
        <v>8.4773741236456335</v>
      </c>
      <c r="Q68" s="44"/>
    </row>
    <row r="69" spans="1:120">
      <c r="A69" s="6"/>
      <c r="B69" s="19">
        <v>361.2</v>
      </c>
      <c r="C69" s="14" t="s">
        <v>165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-8202604</v>
      </c>
      <c r="L69" s="46">
        <v>0</v>
      </c>
      <c r="M69" s="46">
        <v>0</v>
      </c>
      <c r="N69" s="46">
        <v>0</v>
      </c>
      <c r="O69" s="46">
        <f t="shared" ref="O69:O79" si="14">SUM(D69:N69)</f>
        <v>-8202604</v>
      </c>
      <c r="P69" s="47">
        <f t="shared" ref="P69:P80" si="15">(O69/P$82)</f>
        <v>-261.39592096876993</v>
      </c>
      <c r="Q69" s="44"/>
    </row>
    <row r="70" spans="1:120">
      <c r="A70" s="6"/>
      <c r="B70" s="19">
        <v>362</v>
      </c>
      <c r="C70" s="14" t="s">
        <v>68</v>
      </c>
      <c r="D70" s="46">
        <v>187108</v>
      </c>
      <c r="E70" s="46">
        <v>1235544</v>
      </c>
      <c r="F70" s="46">
        <v>0</v>
      </c>
      <c r="G70" s="46">
        <v>0</v>
      </c>
      <c r="H70" s="46">
        <v>0</v>
      </c>
      <c r="I70" s="46">
        <v>345381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1768033</v>
      </c>
      <c r="P70" s="47">
        <f t="shared" si="15"/>
        <v>56.342670490758444</v>
      </c>
      <c r="Q70" s="44"/>
    </row>
    <row r="71" spans="1:120">
      <c r="A71" s="6"/>
      <c r="B71" s="19">
        <v>364</v>
      </c>
      <c r="C71" s="14" t="s">
        <v>141</v>
      </c>
      <c r="D71" s="46">
        <v>1140647</v>
      </c>
      <c r="E71" s="46">
        <v>16594</v>
      </c>
      <c r="F71" s="46">
        <v>0</v>
      </c>
      <c r="G71" s="46">
        <v>0</v>
      </c>
      <c r="H71" s="46">
        <v>0</v>
      </c>
      <c r="I71" s="46">
        <v>0</v>
      </c>
      <c r="J71" s="46">
        <v>1747</v>
      </c>
      <c r="K71" s="46">
        <v>0</v>
      </c>
      <c r="L71" s="46">
        <v>0</v>
      </c>
      <c r="M71" s="46">
        <v>0</v>
      </c>
      <c r="N71" s="46">
        <v>79052</v>
      </c>
      <c r="O71" s="46">
        <f t="shared" si="14"/>
        <v>1238040</v>
      </c>
      <c r="P71" s="47">
        <f t="shared" si="15"/>
        <v>39.453154875717019</v>
      </c>
      <c r="Q71" s="44"/>
    </row>
    <row r="72" spans="1:120">
      <c r="A72" s="6"/>
      <c r="B72" s="19">
        <v>368</v>
      </c>
      <c r="C72" s="14" t="s">
        <v>70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2591909</v>
      </c>
      <c r="L72" s="46">
        <v>0</v>
      </c>
      <c r="M72" s="46">
        <v>0</v>
      </c>
      <c r="N72" s="46">
        <v>0</v>
      </c>
      <c r="O72" s="46">
        <f t="shared" si="14"/>
        <v>2591909</v>
      </c>
      <c r="P72" s="47">
        <f t="shared" si="15"/>
        <v>82.597482472912688</v>
      </c>
      <c r="Q72" s="44"/>
    </row>
    <row r="73" spans="1:120">
      <c r="A73" s="6"/>
      <c r="B73" s="19">
        <v>369.9</v>
      </c>
      <c r="C73" s="14" t="s">
        <v>71</v>
      </c>
      <c r="D73" s="46">
        <v>25081</v>
      </c>
      <c r="E73" s="46">
        <v>8636</v>
      </c>
      <c r="F73" s="46">
        <v>0</v>
      </c>
      <c r="G73" s="46">
        <v>0</v>
      </c>
      <c r="H73" s="46">
        <v>0</v>
      </c>
      <c r="I73" s="46">
        <v>40918</v>
      </c>
      <c r="J73" s="46">
        <v>0</v>
      </c>
      <c r="K73" s="46">
        <v>0</v>
      </c>
      <c r="L73" s="46">
        <v>0</v>
      </c>
      <c r="M73" s="46">
        <v>0</v>
      </c>
      <c r="N73" s="46">
        <v>831577</v>
      </c>
      <c r="O73" s="46">
        <f t="shared" si="14"/>
        <v>906212</v>
      </c>
      <c r="P73" s="47">
        <f t="shared" si="15"/>
        <v>28.878648820905035</v>
      </c>
      <c r="Q73" s="44"/>
    </row>
    <row r="74" spans="1:120" ht="15.75">
      <c r="A74" s="23" t="s">
        <v>50</v>
      </c>
      <c r="B74" s="24"/>
      <c r="C74" s="25"/>
      <c r="D74" s="26">
        <f t="shared" ref="D74:N74" si="16">SUM(D75:D79)</f>
        <v>872856</v>
      </c>
      <c r="E74" s="26">
        <f t="shared" si="16"/>
        <v>3745650</v>
      </c>
      <c r="F74" s="26">
        <f t="shared" si="16"/>
        <v>7505019</v>
      </c>
      <c r="G74" s="26">
        <f t="shared" si="16"/>
        <v>8935612</v>
      </c>
      <c r="H74" s="26">
        <f t="shared" si="16"/>
        <v>0</v>
      </c>
      <c r="I74" s="26">
        <f t="shared" si="16"/>
        <v>0</v>
      </c>
      <c r="J74" s="26">
        <f t="shared" si="16"/>
        <v>0</v>
      </c>
      <c r="K74" s="26">
        <f t="shared" si="16"/>
        <v>0</v>
      </c>
      <c r="L74" s="26">
        <f t="shared" si="16"/>
        <v>0</v>
      </c>
      <c r="M74" s="26">
        <f t="shared" si="16"/>
        <v>0</v>
      </c>
      <c r="N74" s="26">
        <f t="shared" si="16"/>
        <v>4168850</v>
      </c>
      <c r="O74" s="26">
        <f t="shared" si="14"/>
        <v>25227987</v>
      </c>
      <c r="P74" s="39">
        <f t="shared" si="15"/>
        <v>803.95114722753351</v>
      </c>
      <c r="Q74" s="44"/>
    </row>
    <row r="75" spans="1:120">
      <c r="A75" s="6"/>
      <c r="B75" s="19">
        <v>381</v>
      </c>
      <c r="C75" s="14" t="s">
        <v>72</v>
      </c>
      <c r="D75" s="46">
        <v>624009</v>
      </c>
      <c r="E75" s="46">
        <v>3728534</v>
      </c>
      <c r="F75" s="46">
        <v>2805019</v>
      </c>
      <c r="G75" s="46">
        <v>8935612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16093174</v>
      </c>
      <c r="P75" s="47">
        <f t="shared" si="15"/>
        <v>512.84811982154235</v>
      </c>
      <c r="Q75" s="44"/>
    </row>
    <row r="76" spans="1:120">
      <c r="A76" s="6"/>
      <c r="B76" s="19">
        <v>382</v>
      </c>
      <c r="C76" s="14" t="s">
        <v>198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4168850</v>
      </c>
      <c r="O76" s="46">
        <f t="shared" si="14"/>
        <v>4168850</v>
      </c>
      <c r="P76" s="47">
        <f t="shared" si="15"/>
        <v>132.85054174633524</v>
      </c>
      <c r="Q76" s="44"/>
    </row>
    <row r="77" spans="1:120">
      <c r="A77" s="6"/>
      <c r="B77" s="19">
        <v>383.1</v>
      </c>
      <c r="C77" s="14" t="s">
        <v>200</v>
      </c>
      <c r="D77" s="46">
        <v>136426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136426</v>
      </c>
      <c r="P77" s="47">
        <f t="shared" si="15"/>
        <v>4.347546207775653</v>
      </c>
      <c r="Q77" s="44"/>
    </row>
    <row r="78" spans="1:120">
      <c r="A78" s="6"/>
      <c r="B78" s="19">
        <v>384</v>
      </c>
      <c r="C78" s="14" t="s">
        <v>73</v>
      </c>
      <c r="D78" s="46">
        <v>0</v>
      </c>
      <c r="E78" s="46">
        <v>0</v>
      </c>
      <c r="F78" s="46">
        <v>4700000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4700000</v>
      </c>
      <c r="P78" s="47">
        <f t="shared" si="15"/>
        <v>149.77692797960484</v>
      </c>
      <c r="Q78" s="44"/>
    </row>
    <row r="79" spans="1:120" ht="15.75" thickBot="1">
      <c r="A79" s="6"/>
      <c r="B79" s="19">
        <v>388.2</v>
      </c>
      <c r="C79" s="14" t="s">
        <v>166</v>
      </c>
      <c r="D79" s="46">
        <v>112421</v>
      </c>
      <c r="E79" s="46">
        <v>17116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4"/>
        <v>129537</v>
      </c>
      <c r="P79" s="47">
        <f t="shared" si="15"/>
        <v>4.1280114722753343</v>
      </c>
      <c r="Q79" s="44"/>
    </row>
    <row r="80" spans="1:120" ht="16.5" thickBot="1">
      <c r="A80" s="8" t="s">
        <v>62</v>
      </c>
      <c r="B80" s="17"/>
      <c r="C80" s="16"/>
      <c r="D80" s="9">
        <f t="shared" ref="D80:N80" si="17">SUM(D5,D14,D30,D48,D62,D67,D74)</f>
        <v>39291636</v>
      </c>
      <c r="E80" s="9">
        <f t="shared" si="17"/>
        <v>29023987</v>
      </c>
      <c r="F80" s="9">
        <f t="shared" si="17"/>
        <v>9328549</v>
      </c>
      <c r="G80" s="9">
        <f t="shared" si="17"/>
        <v>11628818</v>
      </c>
      <c r="H80" s="9">
        <f t="shared" si="17"/>
        <v>0</v>
      </c>
      <c r="I80" s="9">
        <f t="shared" si="17"/>
        <v>8073707</v>
      </c>
      <c r="J80" s="9">
        <f t="shared" si="17"/>
        <v>1441923</v>
      </c>
      <c r="K80" s="9">
        <f t="shared" si="17"/>
        <v>-4647802</v>
      </c>
      <c r="L80" s="9">
        <f t="shared" si="17"/>
        <v>0</v>
      </c>
      <c r="M80" s="9">
        <f t="shared" si="17"/>
        <v>0</v>
      </c>
      <c r="N80" s="9">
        <f t="shared" si="17"/>
        <v>82851375</v>
      </c>
      <c r="O80" s="9">
        <f>SUM(D80:N80)</f>
        <v>176992193</v>
      </c>
      <c r="P80" s="32">
        <f t="shared" si="15"/>
        <v>5640.2865838113448</v>
      </c>
      <c r="Q80" s="43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0"/>
      <c r="B81" s="12"/>
      <c r="C81" s="12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3"/>
    </row>
    <row r="82" spans="1:16">
      <c r="A82" s="34"/>
      <c r="B82" s="35"/>
      <c r="C82" s="35"/>
      <c r="D82" s="36"/>
      <c r="E82" s="36"/>
      <c r="F82" s="36"/>
      <c r="G82" s="36"/>
      <c r="H82" s="36"/>
      <c r="I82" s="36"/>
      <c r="J82" s="36"/>
      <c r="K82" s="36"/>
      <c r="L82" s="36"/>
      <c r="M82" s="118" t="s">
        <v>199</v>
      </c>
      <c r="N82" s="118"/>
      <c r="O82" s="118"/>
      <c r="P82" s="37">
        <v>31380</v>
      </c>
    </row>
    <row r="83" spans="1:16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7"/>
    </row>
    <row r="84" spans="1:16" ht="15.75" customHeight="1" thickBot="1">
      <c r="A84" s="120" t="s">
        <v>88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100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40"/>
      <c r="R1"/>
    </row>
    <row r="2" spans="1:134" ht="24" thickBot="1">
      <c r="A2" s="124" t="s">
        <v>180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40"/>
      <c r="R2"/>
    </row>
    <row r="3" spans="1:134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29"/>
      <c r="M3" s="130"/>
      <c r="N3" s="30"/>
      <c r="O3" s="31"/>
      <c r="P3" s="131" t="s">
        <v>181</v>
      </c>
      <c r="Q3" s="41"/>
      <c r="R3"/>
    </row>
    <row r="4" spans="1:134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182</v>
      </c>
      <c r="N4" s="29" t="s">
        <v>10</v>
      </c>
      <c r="O4" s="29" t="s">
        <v>183</v>
      </c>
      <c r="P4" s="117"/>
      <c r="Q4" s="42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18" t="s">
        <v>184</v>
      </c>
      <c r="B5" s="20"/>
      <c r="C5" s="20"/>
      <c r="D5" s="21">
        <f t="shared" ref="D5:N5" si="0">SUM(D6:D13)</f>
        <v>21127423</v>
      </c>
      <c r="E5" s="21">
        <f t="shared" si="0"/>
        <v>940263</v>
      </c>
      <c r="F5" s="21">
        <f t="shared" si="0"/>
        <v>1881325</v>
      </c>
      <c r="G5" s="21">
        <f t="shared" si="0"/>
        <v>371845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1">
        <f t="shared" si="0"/>
        <v>0</v>
      </c>
      <c r="O5" s="22">
        <f>SUM(D5:N5)</f>
        <v>24320856</v>
      </c>
      <c r="P5" s="27">
        <f t="shared" ref="P5:P36" si="1">(O5/P$75)</f>
        <v>785.50662101931403</v>
      </c>
      <c r="Q5" s="43"/>
    </row>
    <row r="6" spans="1:134">
      <c r="A6" s="6"/>
      <c r="B6" s="19">
        <v>311</v>
      </c>
      <c r="C6" s="14" t="s">
        <v>3</v>
      </c>
      <c r="D6" s="46">
        <v>15965720</v>
      </c>
      <c r="E6" s="46">
        <v>0</v>
      </c>
      <c r="F6" s="46">
        <v>1881325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17847045</v>
      </c>
      <c r="P6" s="47">
        <f t="shared" si="1"/>
        <v>576.41770557457528</v>
      </c>
      <c r="Q6" s="44"/>
    </row>
    <row r="7" spans="1:134">
      <c r="A7" s="6"/>
      <c r="B7" s="19">
        <v>312.41000000000003</v>
      </c>
      <c r="C7" s="14" t="s">
        <v>185</v>
      </c>
      <c r="D7" s="46">
        <v>506352</v>
      </c>
      <c r="E7" s="46">
        <v>0</v>
      </c>
      <c r="F7" s="46">
        <v>0</v>
      </c>
      <c r="G7" s="46">
        <v>371845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878197</v>
      </c>
      <c r="P7" s="47">
        <f t="shared" si="1"/>
        <v>28.363703895097217</v>
      </c>
      <c r="Q7" s="44"/>
    </row>
    <row r="8" spans="1:134">
      <c r="A8" s="6"/>
      <c r="B8" s="19">
        <v>312.51</v>
      </c>
      <c r="C8" s="14" t="s">
        <v>82</v>
      </c>
      <c r="D8" s="46">
        <v>305035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305035</v>
      </c>
      <c r="P8" s="47">
        <f t="shared" si="1"/>
        <v>9.8519152509527803</v>
      </c>
      <c r="Q8" s="44"/>
    </row>
    <row r="9" spans="1:134">
      <c r="A9" s="6"/>
      <c r="B9" s="19">
        <v>312.52</v>
      </c>
      <c r="C9" s="14" t="s">
        <v>129</v>
      </c>
      <c r="D9" s="46">
        <v>279195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279195</v>
      </c>
      <c r="P9" s="47">
        <f t="shared" si="1"/>
        <v>9.0173438408371549</v>
      </c>
      <c r="Q9" s="44"/>
    </row>
    <row r="10" spans="1:134">
      <c r="A10" s="6"/>
      <c r="B10" s="19">
        <v>314.39999999999998</v>
      </c>
      <c r="C10" s="14" t="s">
        <v>15</v>
      </c>
      <c r="D10" s="46">
        <v>275736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275736</v>
      </c>
      <c r="P10" s="47">
        <f t="shared" si="1"/>
        <v>8.9056262515341391</v>
      </c>
      <c r="Q10" s="44"/>
    </row>
    <row r="11" spans="1:134">
      <c r="A11" s="6"/>
      <c r="B11" s="19">
        <v>314.89999999999998</v>
      </c>
      <c r="C11" s="14" t="s">
        <v>172</v>
      </c>
      <c r="D11" s="46">
        <v>3504217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3504217</v>
      </c>
      <c r="P11" s="47">
        <f t="shared" si="1"/>
        <v>113.17799237775337</v>
      </c>
      <c r="Q11" s="44"/>
    </row>
    <row r="12" spans="1:134">
      <c r="A12" s="6"/>
      <c r="B12" s="19">
        <v>316</v>
      </c>
      <c r="C12" s="14" t="s">
        <v>131</v>
      </c>
      <c r="D12" s="46">
        <v>291168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291168</v>
      </c>
      <c r="P12" s="47">
        <f t="shared" si="1"/>
        <v>9.4040436664298177</v>
      </c>
      <c r="Q12" s="44"/>
    </row>
    <row r="13" spans="1:134">
      <c r="A13" s="6"/>
      <c r="B13" s="19">
        <v>319.89999999999998</v>
      </c>
      <c r="C13" s="14" t="s">
        <v>173</v>
      </c>
      <c r="D13" s="46">
        <v>0</v>
      </c>
      <c r="E13" s="46">
        <v>940263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940263</v>
      </c>
      <c r="P13" s="47">
        <f t="shared" si="1"/>
        <v>30.36829016213423</v>
      </c>
      <c r="Q13" s="44"/>
    </row>
    <row r="14" spans="1:134" ht="15.75">
      <c r="A14" s="23" t="s">
        <v>17</v>
      </c>
      <c r="B14" s="24"/>
      <c r="C14" s="25"/>
      <c r="D14" s="26">
        <f t="shared" ref="D14:N14" si="3">SUM(D15:D29)</f>
        <v>4761395</v>
      </c>
      <c r="E14" s="26">
        <f t="shared" si="3"/>
        <v>4165005</v>
      </c>
      <c r="F14" s="26">
        <f t="shared" si="3"/>
        <v>0</v>
      </c>
      <c r="G14" s="26">
        <f t="shared" si="3"/>
        <v>1321077</v>
      </c>
      <c r="H14" s="26">
        <f t="shared" si="3"/>
        <v>0</v>
      </c>
      <c r="I14" s="26">
        <f t="shared" si="3"/>
        <v>0</v>
      </c>
      <c r="J14" s="26">
        <f t="shared" si="3"/>
        <v>0</v>
      </c>
      <c r="K14" s="26">
        <f t="shared" si="3"/>
        <v>0</v>
      </c>
      <c r="L14" s="26">
        <f t="shared" si="3"/>
        <v>0</v>
      </c>
      <c r="M14" s="26">
        <f t="shared" si="3"/>
        <v>0</v>
      </c>
      <c r="N14" s="26">
        <f t="shared" si="3"/>
        <v>0</v>
      </c>
      <c r="O14" s="38">
        <f>SUM(D14:N14)</f>
        <v>10247477</v>
      </c>
      <c r="P14" s="39">
        <f t="shared" si="1"/>
        <v>330.96947871584524</v>
      </c>
      <c r="Q14" s="45"/>
    </row>
    <row r="15" spans="1:134">
      <c r="A15" s="6"/>
      <c r="B15" s="19">
        <v>322</v>
      </c>
      <c r="C15" s="14" t="s">
        <v>186</v>
      </c>
      <c r="D15" s="46">
        <v>0</v>
      </c>
      <c r="E15" s="46">
        <v>4161505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4161505</v>
      </c>
      <c r="P15" s="47">
        <f t="shared" si="1"/>
        <v>134.40685356243137</v>
      </c>
      <c r="Q15" s="44"/>
    </row>
    <row r="16" spans="1:134">
      <c r="A16" s="6"/>
      <c r="B16" s="19">
        <v>323.10000000000002</v>
      </c>
      <c r="C16" s="14" t="s">
        <v>18</v>
      </c>
      <c r="D16" s="46">
        <v>2669707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9" si="4">SUM(D16:N16)</f>
        <v>2669707</v>
      </c>
      <c r="P16" s="47">
        <f t="shared" si="1"/>
        <v>86.225276144951877</v>
      </c>
      <c r="Q16" s="44"/>
    </row>
    <row r="17" spans="1:17">
      <c r="A17" s="6"/>
      <c r="B17" s="19">
        <v>323.3</v>
      </c>
      <c r="C17" s="14" t="s">
        <v>19</v>
      </c>
      <c r="D17" s="46">
        <v>509879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509879</v>
      </c>
      <c r="P17" s="47">
        <f t="shared" si="1"/>
        <v>16.467896130740908</v>
      </c>
      <c r="Q17" s="44"/>
    </row>
    <row r="18" spans="1:17">
      <c r="A18" s="6"/>
      <c r="B18" s="19">
        <v>323.39999999999998</v>
      </c>
      <c r="C18" s="14" t="s">
        <v>20</v>
      </c>
      <c r="D18" s="46">
        <v>160835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160835</v>
      </c>
      <c r="P18" s="47">
        <f t="shared" si="1"/>
        <v>5.1945933725211546</v>
      </c>
      <c r="Q18" s="44"/>
    </row>
    <row r="19" spans="1:17">
      <c r="A19" s="6"/>
      <c r="B19" s="19">
        <v>323.60000000000002</v>
      </c>
      <c r="C19" s="14" t="s">
        <v>21</v>
      </c>
      <c r="D19" s="46">
        <v>586203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586203</v>
      </c>
      <c r="P19" s="47">
        <f t="shared" si="1"/>
        <v>18.932982365480267</v>
      </c>
      <c r="Q19" s="44"/>
    </row>
    <row r="20" spans="1:17">
      <c r="A20" s="6"/>
      <c r="B20" s="19">
        <v>323.7</v>
      </c>
      <c r="C20" s="14" t="s">
        <v>22</v>
      </c>
      <c r="D20" s="46">
        <v>709124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709124</v>
      </c>
      <c r="P20" s="47">
        <f t="shared" si="1"/>
        <v>22.90304243911892</v>
      </c>
      <c r="Q20" s="44"/>
    </row>
    <row r="21" spans="1:17">
      <c r="A21" s="6"/>
      <c r="B21" s="19">
        <v>323.89999999999998</v>
      </c>
      <c r="C21" s="14" t="s">
        <v>23</v>
      </c>
      <c r="D21" s="46">
        <v>61393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61393</v>
      </c>
      <c r="P21" s="47">
        <f t="shared" si="1"/>
        <v>1.9828499450939863</v>
      </c>
      <c r="Q21" s="44"/>
    </row>
    <row r="22" spans="1:17">
      <c r="A22" s="6"/>
      <c r="B22" s="19">
        <v>324.11</v>
      </c>
      <c r="C22" s="14" t="s">
        <v>24</v>
      </c>
      <c r="D22" s="46">
        <v>0</v>
      </c>
      <c r="E22" s="46">
        <v>0</v>
      </c>
      <c r="F22" s="46">
        <v>0</v>
      </c>
      <c r="G22" s="46">
        <v>206349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206349</v>
      </c>
      <c r="P22" s="47">
        <f t="shared" si="1"/>
        <v>6.6645888508494284</v>
      </c>
      <c r="Q22" s="44"/>
    </row>
    <row r="23" spans="1:17">
      <c r="A23" s="6"/>
      <c r="B23" s="19">
        <v>324.12</v>
      </c>
      <c r="C23" s="14" t="s">
        <v>91</v>
      </c>
      <c r="D23" s="46">
        <v>0</v>
      </c>
      <c r="E23" s="46">
        <v>0</v>
      </c>
      <c r="F23" s="46">
        <v>0</v>
      </c>
      <c r="G23" s="46">
        <v>87710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87710</v>
      </c>
      <c r="P23" s="47">
        <f t="shared" si="1"/>
        <v>2.8328273367353529</v>
      </c>
      <c r="Q23" s="44"/>
    </row>
    <row r="24" spans="1:17">
      <c r="A24" s="6"/>
      <c r="B24" s="19">
        <v>324.31</v>
      </c>
      <c r="C24" s="14" t="s">
        <v>25</v>
      </c>
      <c r="D24" s="46">
        <v>0</v>
      </c>
      <c r="E24" s="46">
        <v>0</v>
      </c>
      <c r="F24" s="46">
        <v>0</v>
      </c>
      <c r="G24" s="46">
        <v>757913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757913</v>
      </c>
      <c r="P24" s="47">
        <f t="shared" si="1"/>
        <v>24.478812738195206</v>
      </c>
      <c r="Q24" s="44"/>
    </row>
    <row r="25" spans="1:17">
      <c r="A25" s="6"/>
      <c r="B25" s="19">
        <v>324.32</v>
      </c>
      <c r="C25" s="14" t="s">
        <v>92</v>
      </c>
      <c r="D25" s="46">
        <v>0</v>
      </c>
      <c r="E25" s="46">
        <v>0</v>
      </c>
      <c r="F25" s="46">
        <v>0</v>
      </c>
      <c r="G25" s="46">
        <v>97014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97014</v>
      </c>
      <c r="P25" s="47">
        <f t="shared" si="1"/>
        <v>3.1333247206252826</v>
      </c>
      <c r="Q25" s="44"/>
    </row>
    <row r="26" spans="1:17">
      <c r="A26" s="6"/>
      <c r="B26" s="19">
        <v>324.61</v>
      </c>
      <c r="C26" s="14" t="s">
        <v>26</v>
      </c>
      <c r="D26" s="46">
        <v>0</v>
      </c>
      <c r="E26" s="46">
        <v>0</v>
      </c>
      <c r="F26" s="46">
        <v>0</v>
      </c>
      <c r="G26" s="46">
        <v>172091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172091</v>
      </c>
      <c r="P26" s="47">
        <f t="shared" si="1"/>
        <v>5.55813577934242</v>
      </c>
      <c r="Q26" s="44"/>
    </row>
    <row r="27" spans="1:17">
      <c r="A27" s="6"/>
      <c r="B27" s="19">
        <v>325.10000000000002</v>
      </c>
      <c r="C27" s="14" t="s">
        <v>174</v>
      </c>
      <c r="D27" s="46">
        <v>62334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62334</v>
      </c>
      <c r="P27" s="47">
        <f t="shared" si="1"/>
        <v>2.0132420386279954</v>
      </c>
      <c r="Q27" s="44"/>
    </row>
    <row r="28" spans="1:17">
      <c r="A28" s="6"/>
      <c r="B28" s="19">
        <v>329.1</v>
      </c>
      <c r="C28" s="14" t="s">
        <v>187</v>
      </c>
      <c r="D28" s="46">
        <v>1920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1920</v>
      </c>
      <c r="P28" s="47">
        <f t="shared" si="1"/>
        <v>6.2011497965247721E-2</v>
      </c>
      <c r="Q28" s="44"/>
    </row>
    <row r="29" spans="1:17">
      <c r="A29" s="6"/>
      <c r="B29" s="19">
        <v>329.2</v>
      </c>
      <c r="C29" s="14" t="s">
        <v>188</v>
      </c>
      <c r="D29" s="46">
        <v>0</v>
      </c>
      <c r="E29" s="46">
        <v>3500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3500</v>
      </c>
      <c r="P29" s="47">
        <f t="shared" si="1"/>
        <v>0.11304179316581617</v>
      </c>
      <c r="Q29" s="44"/>
    </row>
    <row r="30" spans="1:17" ht="15.75">
      <c r="A30" s="23" t="s">
        <v>189</v>
      </c>
      <c r="B30" s="24"/>
      <c r="C30" s="25"/>
      <c r="D30" s="26">
        <f t="shared" ref="D30:N30" si="5">SUM(D31:D44)</f>
        <v>3332290</v>
      </c>
      <c r="E30" s="26">
        <f t="shared" si="5"/>
        <v>1257186</v>
      </c>
      <c r="F30" s="26">
        <f t="shared" si="5"/>
        <v>0</v>
      </c>
      <c r="G30" s="26">
        <f t="shared" si="5"/>
        <v>954302</v>
      </c>
      <c r="H30" s="26">
        <f t="shared" si="5"/>
        <v>0</v>
      </c>
      <c r="I30" s="26">
        <f t="shared" si="5"/>
        <v>2103</v>
      </c>
      <c r="J30" s="26">
        <f t="shared" si="5"/>
        <v>0</v>
      </c>
      <c r="K30" s="26">
        <f t="shared" si="5"/>
        <v>0</v>
      </c>
      <c r="L30" s="26">
        <f t="shared" si="5"/>
        <v>0</v>
      </c>
      <c r="M30" s="26">
        <f t="shared" si="5"/>
        <v>0</v>
      </c>
      <c r="N30" s="26">
        <f t="shared" si="5"/>
        <v>0</v>
      </c>
      <c r="O30" s="38">
        <f>SUM(D30:N30)</f>
        <v>5545881</v>
      </c>
      <c r="P30" s="39">
        <f t="shared" si="1"/>
        <v>179.11895226406563</v>
      </c>
      <c r="Q30" s="45"/>
    </row>
    <row r="31" spans="1:17">
      <c r="A31" s="6"/>
      <c r="B31" s="19">
        <v>331.41</v>
      </c>
      <c r="C31" s="14" t="s">
        <v>34</v>
      </c>
      <c r="D31" s="46">
        <v>0</v>
      </c>
      <c r="E31" s="46">
        <v>268519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0" si="6">SUM(D31:N31)</f>
        <v>268519</v>
      </c>
      <c r="P31" s="47">
        <f t="shared" si="1"/>
        <v>8.6725340740262258</v>
      </c>
      <c r="Q31" s="44"/>
    </row>
    <row r="32" spans="1:17">
      <c r="A32" s="6"/>
      <c r="B32" s="19">
        <v>331.5</v>
      </c>
      <c r="C32" s="14" t="s">
        <v>30</v>
      </c>
      <c r="D32" s="46">
        <v>356408</v>
      </c>
      <c r="E32" s="46">
        <v>0</v>
      </c>
      <c r="F32" s="46">
        <v>0</v>
      </c>
      <c r="G32" s="46">
        <v>477049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833457</v>
      </c>
      <c r="P32" s="47">
        <f t="shared" si="1"/>
        <v>26.918706801886184</v>
      </c>
      <c r="Q32" s="44"/>
    </row>
    <row r="33" spans="1:17">
      <c r="A33" s="6"/>
      <c r="B33" s="19">
        <v>331.9</v>
      </c>
      <c r="C33" s="14" t="s">
        <v>31</v>
      </c>
      <c r="D33" s="46">
        <v>5244</v>
      </c>
      <c r="E33" s="46">
        <v>116162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121406</v>
      </c>
      <c r="P33" s="47">
        <f t="shared" si="1"/>
        <v>3.9211291260254506</v>
      </c>
      <c r="Q33" s="44"/>
    </row>
    <row r="34" spans="1:17">
      <c r="A34" s="6"/>
      <c r="B34" s="19">
        <v>334.39</v>
      </c>
      <c r="C34" s="14" t="s">
        <v>96</v>
      </c>
      <c r="D34" s="46">
        <v>15904</v>
      </c>
      <c r="E34" s="46">
        <v>0</v>
      </c>
      <c r="F34" s="46">
        <v>0</v>
      </c>
      <c r="G34" s="46">
        <v>0</v>
      </c>
      <c r="H34" s="46">
        <v>0</v>
      </c>
      <c r="I34" s="46">
        <v>2103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18007</v>
      </c>
      <c r="P34" s="47">
        <f t="shared" si="1"/>
        <v>0.58158387701052905</v>
      </c>
      <c r="Q34" s="44"/>
    </row>
    <row r="35" spans="1:17">
      <c r="A35" s="6"/>
      <c r="B35" s="19">
        <v>334.41</v>
      </c>
      <c r="C35" s="14" t="s">
        <v>97</v>
      </c>
      <c r="D35" s="46">
        <v>0</v>
      </c>
      <c r="E35" s="46">
        <v>872505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872505</v>
      </c>
      <c r="P35" s="47">
        <f t="shared" si="1"/>
        <v>28.179865641754407</v>
      </c>
      <c r="Q35" s="44"/>
    </row>
    <row r="36" spans="1:17">
      <c r="A36" s="6"/>
      <c r="B36" s="19">
        <v>335.125</v>
      </c>
      <c r="C36" s="14" t="s">
        <v>190</v>
      </c>
      <c r="D36" s="46">
        <v>186518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186518</v>
      </c>
      <c r="P36" s="47">
        <f t="shared" si="1"/>
        <v>6.0240940507719136</v>
      </c>
      <c r="Q36" s="44"/>
    </row>
    <row r="37" spans="1:17">
      <c r="A37" s="6"/>
      <c r="B37" s="19">
        <v>335.14</v>
      </c>
      <c r="C37" s="14" t="s">
        <v>133</v>
      </c>
      <c r="D37" s="46">
        <v>13082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13082</v>
      </c>
      <c r="P37" s="47">
        <f t="shared" ref="P37:P68" si="7">(O37/P$75)</f>
        <v>0.42251792519863057</v>
      </c>
      <c r="Q37" s="44"/>
    </row>
    <row r="38" spans="1:17">
      <c r="A38" s="6"/>
      <c r="B38" s="19">
        <v>335.15</v>
      </c>
      <c r="C38" s="14" t="s">
        <v>134</v>
      </c>
      <c r="D38" s="46">
        <v>42545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42545</v>
      </c>
      <c r="P38" s="47">
        <f t="shared" si="7"/>
        <v>1.374103740068471</v>
      </c>
      <c r="Q38" s="44"/>
    </row>
    <row r="39" spans="1:17">
      <c r="A39" s="6"/>
      <c r="B39" s="19">
        <v>335.18</v>
      </c>
      <c r="C39" s="14" t="s">
        <v>191</v>
      </c>
      <c r="D39" s="46">
        <v>1766680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1766680</v>
      </c>
      <c r="P39" s="47">
        <f t="shared" si="7"/>
        <v>57.059621471481172</v>
      </c>
      <c r="Q39" s="44"/>
    </row>
    <row r="40" spans="1:17">
      <c r="A40" s="6"/>
      <c r="B40" s="19">
        <v>335.21</v>
      </c>
      <c r="C40" s="14" t="s">
        <v>40</v>
      </c>
      <c r="D40" s="46">
        <v>21652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21652</v>
      </c>
      <c r="P40" s="47">
        <f t="shared" si="7"/>
        <v>0.69930883017892898</v>
      </c>
      <c r="Q40" s="44"/>
    </row>
    <row r="41" spans="1:17">
      <c r="A41" s="6"/>
      <c r="B41" s="19">
        <v>335.45</v>
      </c>
      <c r="C41" s="14" t="s">
        <v>192</v>
      </c>
      <c r="D41" s="46">
        <v>224703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224703</v>
      </c>
      <c r="P41" s="47">
        <f t="shared" si="7"/>
        <v>7.2573800142109679</v>
      </c>
      <c r="Q41" s="44"/>
    </row>
    <row r="42" spans="1:17">
      <c r="A42" s="6"/>
      <c r="B42" s="19">
        <v>337.7</v>
      </c>
      <c r="C42" s="14" t="s">
        <v>114</v>
      </c>
      <c r="D42" s="46">
        <v>0</v>
      </c>
      <c r="E42" s="46">
        <v>0</v>
      </c>
      <c r="F42" s="46">
        <v>0</v>
      </c>
      <c r="G42" s="46">
        <v>477253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477253</v>
      </c>
      <c r="P42" s="47">
        <f t="shared" si="7"/>
        <v>15.41415283250436</v>
      </c>
      <c r="Q42" s="44"/>
    </row>
    <row r="43" spans="1:17">
      <c r="A43" s="6"/>
      <c r="B43" s="19">
        <v>338</v>
      </c>
      <c r="C43" s="14" t="s">
        <v>43</v>
      </c>
      <c r="D43" s="46">
        <v>661726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661726</v>
      </c>
      <c r="P43" s="47">
        <f t="shared" si="7"/>
        <v>21.372198178412248</v>
      </c>
      <c r="Q43" s="44"/>
    </row>
    <row r="44" spans="1:17">
      <c r="A44" s="6"/>
      <c r="B44" s="19">
        <v>339</v>
      </c>
      <c r="C44" s="14" t="s">
        <v>136</v>
      </c>
      <c r="D44" s="46">
        <v>37828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37828</v>
      </c>
      <c r="P44" s="47">
        <f t="shared" si="7"/>
        <v>1.221755700536141</v>
      </c>
      <c r="Q44" s="44"/>
    </row>
    <row r="45" spans="1:17" ht="15.75">
      <c r="A45" s="23" t="s">
        <v>48</v>
      </c>
      <c r="B45" s="24"/>
      <c r="C45" s="25"/>
      <c r="D45" s="26">
        <f t="shared" ref="D45:N45" si="8">SUM(D46:D56)</f>
        <v>4320050</v>
      </c>
      <c r="E45" s="26">
        <f t="shared" si="8"/>
        <v>2725456</v>
      </c>
      <c r="F45" s="26">
        <f t="shared" si="8"/>
        <v>0</v>
      </c>
      <c r="G45" s="26">
        <f t="shared" si="8"/>
        <v>0</v>
      </c>
      <c r="H45" s="26">
        <f t="shared" si="8"/>
        <v>0</v>
      </c>
      <c r="I45" s="26">
        <f t="shared" si="8"/>
        <v>7456223</v>
      </c>
      <c r="J45" s="26">
        <f t="shared" si="8"/>
        <v>1119714</v>
      </c>
      <c r="K45" s="26">
        <f t="shared" si="8"/>
        <v>0</v>
      </c>
      <c r="L45" s="26">
        <f t="shared" si="8"/>
        <v>0</v>
      </c>
      <c r="M45" s="26">
        <f t="shared" si="8"/>
        <v>0</v>
      </c>
      <c r="N45" s="26">
        <f t="shared" si="8"/>
        <v>0</v>
      </c>
      <c r="O45" s="26">
        <f>SUM(D45:N45)</f>
        <v>15621443</v>
      </c>
      <c r="P45" s="39">
        <f t="shared" si="7"/>
        <v>504.53597958788191</v>
      </c>
      <c r="Q45" s="45"/>
    </row>
    <row r="46" spans="1:17">
      <c r="A46" s="6"/>
      <c r="B46" s="19">
        <v>341.2</v>
      </c>
      <c r="C46" s="14" t="s">
        <v>137</v>
      </c>
      <c r="D46" s="46">
        <v>1120662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1108517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6" si="9">SUM(D46:N46)</f>
        <v>2229179</v>
      </c>
      <c r="P46" s="47">
        <f t="shared" si="7"/>
        <v>71.997254699308826</v>
      </c>
      <c r="Q46" s="44"/>
    </row>
    <row r="47" spans="1:17">
      <c r="A47" s="6"/>
      <c r="B47" s="19">
        <v>341.3</v>
      </c>
      <c r="C47" s="14" t="s">
        <v>175</v>
      </c>
      <c r="D47" s="46">
        <v>421133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421133</v>
      </c>
      <c r="P47" s="47">
        <f t="shared" si="7"/>
        <v>13.601608423228473</v>
      </c>
      <c r="Q47" s="44"/>
    </row>
    <row r="48" spans="1:17">
      <c r="A48" s="6"/>
      <c r="B48" s="19">
        <v>342.1</v>
      </c>
      <c r="C48" s="14" t="s">
        <v>52</v>
      </c>
      <c r="D48" s="46">
        <v>21160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21160</v>
      </c>
      <c r="P48" s="47">
        <f t="shared" si="7"/>
        <v>0.68341838382533426</v>
      </c>
      <c r="Q48" s="44"/>
    </row>
    <row r="49" spans="1:17">
      <c r="A49" s="6"/>
      <c r="B49" s="19">
        <v>342.2</v>
      </c>
      <c r="C49" s="14" t="s">
        <v>103</v>
      </c>
      <c r="D49" s="46">
        <v>694212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694212</v>
      </c>
      <c r="P49" s="47">
        <f t="shared" si="7"/>
        <v>22.421419804922163</v>
      </c>
      <c r="Q49" s="44"/>
    </row>
    <row r="50" spans="1:17">
      <c r="A50" s="6"/>
      <c r="B50" s="19">
        <v>343.4</v>
      </c>
      <c r="C50" s="14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7460950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7460950</v>
      </c>
      <c r="P50" s="47">
        <f t="shared" si="7"/>
        <v>240.97119049157033</v>
      </c>
      <c r="Q50" s="44"/>
    </row>
    <row r="51" spans="1:17">
      <c r="A51" s="6"/>
      <c r="B51" s="19">
        <v>343.6</v>
      </c>
      <c r="C51" s="14" t="s">
        <v>176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65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65</v>
      </c>
      <c r="P51" s="47">
        <f t="shared" si="7"/>
        <v>2.0993475873651575E-3</v>
      </c>
      <c r="Q51" s="44"/>
    </row>
    <row r="52" spans="1:17">
      <c r="A52" s="6"/>
      <c r="B52" s="19">
        <v>344.1</v>
      </c>
      <c r="C52" s="14" t="s">
        <v>140</v>
      </c>
      <c r="D52" s="46">
        <v>0</v>
      </c>
      <c r="E52" s="46">
        <v>1395941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1395941</v>
      </c>
      <c r="P52" s="47">
        <f t="shared" si="7"/>
        <v>45.085621083909309</v>
      </c>
      <c r="Q52" s="44"/>
    </row>
    <row r="53" spans="1:17">
      <c r="A53" s="6"/>
      <c r="B53" s="19">
        <v>344.5</v>
      </c>
      <c r="C53" s="14" t="s">
        <v>177</v>
      </c>
      <c r="D53" s="46">
        <v>0</v>
      </c>
      <c r="E53" s="46">
        <v>1411347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1411347</v>
      </c>
      <c r="P53" s="47">
        <f t="shared" si="7"/>
        <v>45.583198759770042</v>
      </c>
      <c r="Q53" s="44"/>
    </row>
    <row r="54" spans="1:17">
      <c r="A54" s="6"/>
      <c r="B54" s="19">
        <v>347.2</v>
      </c>
      <c r="C54" s="14" t="s">
        <v>59</v>
      </c>
      <c r="D54" s="46">
        <v>1988532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1988532</v>
      </c>
      <c r="P54" s="47">
        <f t="shared" si="7"/>
        <v>64.224920870744782</v>
      </c>
      <c r="Q54" s="44"/>
    </row>
    <row r="55" spans="1:17">
      <c r="A55" s="6"/>
      <c r="B55" s="19">
        <v>347.5</v>
      </c>
      <c r="C55" s="14" t="s">
        <v>105</v>
      </c>
      <c r="D55" s="46">
        <v>195072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195072</v>
      </c>
      <c r="P55" s="47">
        <f t="shared" si="7"/>
        <v>6.3003681932691684</v>
      </c>
      <c r="Q55" s="44"/>
    </row>
    <row r="56" spans="1:17">
      <c r="A56" s="6"/>
      <c r="B56" s="19">
        <v>349</v>
      </c>
      <c r="C56" s="14" t="s">
        <v>193</v>
      </c>
      <c r="D56" s="46">
        <v>-120721</v>
      </c>
      <c r="E56" s="46">
        <v>-81832</v>
      </c>
      <c r="F56" s="46">
        <v>0</v>
      </c>
      <c r="G56" s="46">
        <v>0</v>
      </c>
      <c r="H56" s="46">
        <v>0</v>
      </c>
      <c r="I56" s="46">
        <v>-4792</v>
      </c>
      <c r="J56" s="46">
        <v>11197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-196148</v>
      </c>
      <c r="P56" s="47">
        <f t="shared" si="7"/>
        <v>-6.3351204702538597</v>
      </c>
      <c r="Q56" s="44"/>
    </row>
    <row r="57" spans="1:17" ht="15.75">
      <c r="A57" s="23" t="s">
        <v>49</v>
      </c>
      <c r="B57" s="24"/>
      <c r="C57" s="25"/>
      <c r="D57" s="26">
        <f t="shared" ref="D57:N57" si="10">SUM(D58:D61)</f>
        <v>817283</v>
      </c>
      <c r="E57" s="26">
        <f t="shared" si="10"/>
        <v>4718</v>
      </c>
      <c r="F57" s="26">
        <f t="shared" si="10"/>
        <v>0</v>
      </c>
      <c r="G57" s="26">
        <f t="shared" si="10"/>
        <v>0</v>
      </c>
      <c r="H57" s="26">
        <f t="shared" si="10"/>
        <v>0</v>
      </c>
      <c r="I57" s="26">
        <f t="shared" si="10"/>
        <v>0</v>
      </c>
      <c r="J57" s="26">
        <f t="shared" si="10"/>
        <v>0</v>
      </c>
      <c r="K57" s="26">
        <f t="shared" si="10"/>
        <v>0</v>
      </c>
      <c r="L57" s="26">
        <f t="shared" si="10"/>
        <v>0</v>
      </c>
      <c r="M57" s="26">
        <f t="shared" si="10"/>
        <v>0</v>
      </c>
      <c r="N57" s="26">
        <f t="shared" si="10"/>
        <v>0</v>
      </c>
      <c r="O57" s="26">
        <f t="shared" ref="O57:O73" si="11">SUM(D57:N57)</f>
        <v>822001</v>
      </c>
      <c r="P57" s="39">
        <f t="shared" si="7"/>
        <v>26.54870486402687</v>
      </c>
      <c r="Q57" s="45"/>
    </row>
    <row r="58" spans="1:17">
      <c r="A58" s="7"/>
      <c r="B58" s="33">
        <v>351.1</v>
      </c>
      <c r="C58" s="15" t="s">
        <v>64</v>
      </c>
      <c r="D58" s="46">
        <v>67405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1"/>
        <v>67405</v>
      </c>
      <c r="P58" s="47">
        <f t="shared" si="7"/>
        <v>2.177023448097668</v>
      </c>
      <c r="Q58" s="44"/>
    </row>
    <row r="59" spans="1:17">
      <c r="A59" s="7"/>
      <c r="B59" s="33">
        <v>351.3</v>
      </c>
      <c r="C59" s="15" t="s">
        <v>178</v>
      </c>
      <c r="D59" s="46">
        <v>5532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5532</v>
      </c>
      <c r="P59" s="47">
        <f t="shared" si="7"/>
        <v>0.17867062851237001</v>
      </c>
      <c r="Q59" s="44"/>
    </row>
    <row r="60" spans="1:17">
      <c r="A60" s="7"/>
      <c r="B60" s="33">
        <v>354</v>
      </c>
      <c r="C60" s="15" t="s">
        <v>65</v>
      </c>
      <c r="D60" s="46">
        <v>744346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744346</v>
      </c>
      <c r="P60" s="47">
        <f t="shared" si="7"/>
        <v>24.040630450229312</v>
      </c>
      <c r="Q60" s="44"/>
    </row>
    <row r="61" spans="1:17">
      <c r="A61" s="7"/>
      <c r="B61" s="33">
        <v>359</v>
      </c>
      <c r="C61" s="15" t="s">
        <v>115</v>
      </c>
      <c r="D61" s="46">
        <v>0</v>
      </c>
      <c r="E61" s="46">
        <v>4718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4718</v>
      </c>
      <c r="P61" s="47">
        <f t="shared" si="7"/>
        <v>0.1523803371875202</v>
      </c>
      <c r="Q61" s="44"/>
    </row>
    <row r="62" spans="1:17" ht="15.75">
      <c r="A62" s="23" t="s">
        <v>4</v>
      </c>
      <c r="B62" s="24"/>
      <c r="C62" s="25"/>
      <c r="D62" s="26">
        <f t="shared" ref="D62:N62" si="12">SUM(D63:D68)</f>
        <v>177127</v>
      </c>
      <c r="E62" s="26">
        <f t="shared" si="12"/>
        <v>1082119</v>
      </c>
      <c r="F62" s="26">
        <f t="shared" si="12"/>
        <v>2617</v>
      </c>
      <c r="G62" s="26">
        <f t="shared" si="12"/>
        <v>24799</v>
      </c>
      <c r="H62" s="26">
        <f t="shared" si="12"/>
        <v>0</v>
      </c>
      <c r="I62" s="26">
        <f t="shared" si="12"/>
        <v>349454</v>
      </c>
      <c r="J62" s="26">
        <f t="shared" si="12"/>
        <v>170</v>
      </c>
      <c r="K62" s="26">
        <f t="shared" si="12"/>
        <v>10478355</v>
      </c>
      <c r="L62" s="26">
        <f t="shared" si="12"/>
        <v>0</v>
      </c>
      <c r="M62" s="26">
        <f t="shared" si="12"/>
        <v>0</v>
      </c>
      <c r="N62" s="26">
        <f t="shared" si="12"/>
        <v>0</v>
      </c>
      <c r="O62" s="26">
        <f t="shared" si="11"/>
        <v>12114641</v>
      </c>
      <c r="P62" s="39">
        <f t="shared" si="7"/>
        <v>391.27449777146177</v>
      </c>
      <c r="Q62" s="45"/>
    </row>
    <row r="63" spans="1:17">
      <c r="A63" s="6"/>
      <c r="B63" s="19">
        <v>361.1</v>
      </c>
      <c r="C63" s="14" t="s">
        <v>66</v>
      </c>
      <c r="D63" s="46">
        <v>33107</v>
      </c>
      <c r="E63" s="46">
        <v>33824</v>
      </c>
      <c r="F63" s="46">
        <v>2617</v>
      </c>
      <c r="G63" s="46">
        <v>24799</v>
      </c>
      <c r="H63" s="46">
        <v>0</v>
      </c>
      <c r="I63" s="46">
        <v>3527</v>
      </c>
      <c r="J63" s="46">
        <v>170</v>
      </c>
      <c r="K63" s="46">
        <v>857509</v>
      </c>
      <c r="L63" s="46">
        <v>0</v>
      </c>
      <c r="M63" s="46">
        <v>0</v>
      </c>
      <c r="N63" s="46">
        <v>0</v>
      </c>
      <c r="O63" s="46">
        <f t="shared" si="11"/>
        <v>955553</v>
      </c>
      <c r="P63" s="47">
        <f t="shared" si="7"/>
        <v>30.862121309992894</v>
      </c>
      <c r="Q63" s="44"/>
    </row>
    <row r="64" spans="1:17">
      <c r="A64" s="6"/>
      <c r="B64" s="19">
        <v>361.3</v>
      </c>
      <c r="C64" s="14" t="s">
        <v>67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7211712</v>
      </c>
      <c r="L64" s="46">
        <v>0</v>
      </c>
      <c r="M64" s="46">
        <v>0</v>
      </c>
      <c r="N64" s="46">
        <v>0</v>
      </c>
      <c r="O64" s="46">
        <f t="shared" si="11"/>
        <v>7211712</v>
      </c>
      <c r="P64" s="47">
        <f t="shared" si="7"/>
        <v>232.92138750726699</v>
      </c>
      <c r="Q64" s="44"/>
    </row>
    <row r="65" spans="1:120">
      <c r="A65" s="6"/>
      <c r="B65" s="19">
        <v>362</v>
      </c>
      <c r="C65" s="14" t="s">
        <v>68</v>
      </c>
      <c r="D65" s="46">
        <v>47657</v>
      </c>
      <c r="E65" s="46">
        <v>1043245</v>
      </c>
      <c r="F65" s="46">
        <v>0</v>
      </c>
      <c r="G65" s="46">
        <v>0</v>
      </c>
      <c r="H65" s="46">
        <v>0</v>
      </c>
      <c r="I65" s="46">
        <v>320150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1"/>
        <v>1411052</v>
      </c>
      <c r="P65" s="47">
        <f t="shared" si="7"/>
        <v>45.573670951488921</v>
      </c>
      <c r="Q65" s="44"/>
    </row>
    <row r="66" spans="1:120">
      <c r="A66" s="6"/>
      <c r="B66" s="19">
        <v>364</v>
      </c>
      <c r="C66" s="14" t="s">
        <v>141</v>
      </c>
      <c r="D66" s="46">
        <v>10089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1"/>
        <v>10089</v>
      </c>
      <c r="P66" s="47">
        <f t="shared" si="7"/>
        <v>0.32585104321426267</v>
      </c>
      <c r="Q66" s="44"/>
    </row>
    <row r="67" spans="1:120">
      <c r="A67" s="6"/>
      <c r="B67" s="19">
        <v>368</v>
      </c>
      <c r="C67" s="14" t="s">
        <v>70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2409134</v>
      </c>
      <c r="L67" s="46">
        <v>0</v>
      </c>
      <c r="M67" s="46">
        <v>0</v>
      </c>
      <c r="N67" s="46">
        <v>0</v>
      </c>
      <c r="O67" s="46">
        <f t="shared" si="11"/>
        <v>2409134</v>
      </c>
      <c r="P67" s="47">
        <f t="shared" si="7"/>
        <v>77.809379239067241</v>
      </c>
      <c r="Q67" s="44"/>
    </row>
    <row r="68" spans="1:120">
      <c r="A68" s="6"/>
      <c r="B68" s="19">
        <v>369.9</v>
      </c>
      <c r="C68" s="14" t="s">
        <v>71</v>
      </c>
      <c r="D68" s="46">
        <v>86274</v>
      </c>
      <c r="E68" s="46">
        <v>5050</v>
      </c>
      <c r="F68" s="46">
        <v>0</v>
      </c>
      <c r="G68" s="46">
        <v>0</v>
      </c>
      <c r="H68" s="46">
        <v>0</v>
      </c>
      <c r="I68" s="46">
        <v>25777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1"/>
        <v>117101</v>
      </c>
      <c r="P68" s="47">
        <f t="shared" si="7"/>
        <v>3.7820877204314969</v>
      </c>
      <c r="Q68" s="44"/>
    </row>
    <row r="69" spans="1:120" ht="15.75">
      <c r="A69" s="23" t="s">
        <v>50</v>
      </c>
      <c r="B69" s="24"/>
      <c r="C69" s="25"/>
      <c r="D69" s="26">
        <f t="shared" ref="D69:N69" si="13">SUM(D70:D72)</f>
        <v>610757</v>
      </c>
      <c r="E69" s="26">
        <f t="shared" si="13"/>
        <v>9445</v>
      </c>
      <c r="F69" s="26">
        <f t="shared" si="13"/>
        <v>2385508</v>
      </c>
      <c r="G69" s="26">
        <f t="shared" si="13"/>
        <v>3891946</v>
      </c>
      <c r="H69" s="26">
        <f t="shared" si="13"/>
        <v>0</v>
      </c>
      <c r="I69" s="26">
        <f t="shared" si="13"/>
        <v>0</v>
      </c>
      <c r="J69" s="26">
        <f t="shared" si="13"/>
        <v>0</v>
      </c>
      <c r="K69" s="26">
        <f t="shared" si="13"/>
        <v>0</v>
      </c>
      <c r="L69" s="26">
        <f t="shared" si="13"/>
        <v>0</v>
      </c>
      <c r="M69" s="26">
        <f t="shared" si="13"/>
        <v>0</v>
      </c>
      <c r="N69" s="26">
        <f t="shared" si="13"/>
        <v>0</v>
      </c>
      <c r="O69" s="26">
        <f t="shared" si="11"/>
        <v>6897656</v>
      </c>
      <c r="P69" s="39">
        <f>(O69/P$75)</f>
        <v>222.77811510884311</v>
      </c>
      <c r="Q69" s="44"/>
    </row>
    <row r="70" spans="1:120">
      <c r="A70" s="6"/>
      <c r="B70" s="19">
        <v>381</v>
      </c>
      <c r="C70" s="14" t="s">
        <v>72</v>
      </c>
      <c r="D70" s="46">
        <v>530637</v>
      </c>
      <c r="E70" s="46">
        <v>0</v>
      </c>
      <c r="F70" s="46">
        <v>2035507</v>
      </c>
      <c r="G70" s="46">
        <v>3891946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1"/>
        <v>6458090</v>
      </c>
      <c r="P70" s="47">
        <f>(O70/P$75)</f>
        <v>208.58116400749304</v>
      </c>
      <c r="Q70" s="44"/>
    </row>
    <row r="71" spans="1:120">
      <c r="A71" s="6"/>
      <c r="B71" s="19">
        <v>384</v>
      </c>
      <c r="C71" s="14" t="s">
        <v>73</v>
      </c>
      <c r="D71" s="46">
        <v>0</v>
      </c>
      <c r="E71" s="46">
        <v>0</v>
      </c>
      <c r="F71" s="46">
        <v>350001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1"/>
        <v>350001</v>
      </c>
      <c r="P71" s="47">
        <f>(O71/P$75)</f>
        <v>11.304211614236806</v>
      </c>
      <c r="Q71" s="44"/>
    </row>
    <row r="72" spans="1:120" ht="15.75" thickBot="1">
      <c r="A72" s="6"/>
      <c r="B72" s="19">
        <v>388.2</v>
      </c>
      <c r="C72" s="14" t="s">
        <v>166</v>
      </c>
      <c r="D72" s="46">
        <v>80120</v>
      </c>
      <c r="E72" s="46">
        <v>9445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1"/>
        <v>89565</v>
      </c>
      <c r="P72" s="47">
        <f>(O72/P$75)</f>
        <v>2.8927394871132357</v>
      </c>
      <c r="Q72" s="44"/>
    </row>
    <row r="73" spans="1:120" ht="16.5" thickBot="1">
      <c r="A73" s="8" t="s">
        <v>62</v>
      </c>
      <c r="B73" s="17"/>
      <c r="C73" s="16"/>
      <c r="D73" s="9">
        <f t="shared" ref="D73:N73" si="14">SUM(D5,D14,D30,D45,D57,D62,D69)</f>
        <v>35146325</v>
      </c>
      <c r="E73" s="9">
        <f t="shared" si="14"/>
        <v>10184192</v>
      </c>
      <c r="F73" s="9">
        <f t="shared" si="14"/>
        <v>4269450</v>
      </c>
      <c r="G73" s="9">
        <f t="shared" si="14"/>
        <v>6563969</v>
      </c>
      <c r="H73" s="9">
        <f t="shared" si="14"/>
        <v>0</v>
      </c>
      <c r="I73" s="9">
        <f t="shared" si="14"/>
        <v>7807780</v>
      </c>
      <c r="J73" s="9">
        <f t="shared" si="14"/>
        <v>1119884</v>
      </c>
      <c r="K73" s="9">
        <f t="shared" si="14"/>
        <v>10478355</v>
      </c>
      <c r="L73" s="9">
        <f t="shared" si="14"/>
        <v>0</v>
      </c>
      <c r="M73" s="9">
        <f t="shared" si="14"/>
        <v>0</v>
      </c>
      <c r="N73" s="9">
        <f t="shared" si="14"/>
        <v>0</v>
      </c>
      <c r="O73" s="9">
        <f t="shared" si="11"/>
        <v>75569955</v>
      </c>
      <c r="P73" s="32">
        <f>(O73/P$75)</f>
        <v>2440.7323493314384</v>
      </c>
      <c r="Q73" s="43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0"/>
      <c r="B74" s="12"/>
      <c r="C74" s="12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3"/>
    </row>
    <row r="75" spans="1:120">
      <c r="A75" s="34"/>
      <c r="B75" s="35"/>
      <c r="C75" s="35"/>
      <c r="D75" s="36"/>
      <c r="E75" s="36"/>
      <c r="F75" s="36"/>
      <c r="G75" s="36"/>
      <c r="H75" s="36"/>
      <c r="I75" s="36"/>
      <c r="J75" s="36"/>
      <c r="K75" s="36"/>
      <c r="L75" s="36"/>
      <c r="M75" s="118" t="s">
        <v>194</v>
      </c>
      <c r="N75" s="118"/>
      <c r="O75" s="118"/>
      <c r="P75" s="37">
        <v>30962</v>
      </c>
    </row>
    <row r="76" spans="1:120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7"/>
    </row>
    <row r="77" spans="1:120" ht="15.75" customHeight="1" thickBot="1">
      <c r="A77" s="120" t="s">
        <v>88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0"/>
      <c r="Q1"/>
    </row>
    <row r="2" spans="1:133" ht="24" thickBot="1">
      <c r="A2" s="124" t="s">
        <v>171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0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0"/>
      <c r="N3" s="31"/>
      <c r="O3" s="131" t="s">
        <v>80</v>
      </c>
      <c r="P3" s="41"/>
      <c r="Q3"/>
    </row>
    <row r="4" spans="1:133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10</v>
      </c>
      <c r="N4" s="29" t="s">
        <v>46</v>
      </c>
      <c r="O4" s="117"/>
      <c r="P4" s="4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18" t="s">
        <v>2</v>
      </c>
      <c r="B5" s="20"/>
      <c r="C5" s="20"/>
      <c r="D5" s="21">
        <f t="shared" ref="D5:M5" si="0">SUM(D6:D13)</f>
        <v>19377372</v>
      </c>
      <c r="E5" s="21">
        <f t="shared" si="0"/>
        <v>721987</v>
      </c>
      <c r="F5" s="21">
        <f t="shared" si="0"/>
        <v>1811845</v>
      </c>
      <c r="G5" s="21">
        <f t="shared" si="0"/>
        <v>369558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2">
        <f>SUM(D5:M5)</f>
        <v>22280762</v>
      </c>
      <c r="O5" s="27">
        <f t="shared" ref="O5:O36" si="1">(N5/O$72)</f>
        <v>779.21109323634334</v>
      </c>
      <c r="P5" s="43"/>
    </row>
    <row r="6" spans="1:133">
      <c r="A6" s="6"/>
      <c r="B6" s="19">
        <v>311</v>
      </c>
      <c r="C6" s="14" t="s">
        <v>3</v>
      </c>
      <c r="D6" s="46">
        <v>14542817</v>
      </c>
      <c r="E6" s="46">
        <v>0</v>
      </c>
      <c r="F6" s="46">
        <v>1811845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16354662</v>
      </c>
      <c r="O6" s="47">
        <f t="shared" si="1"/>
        <v>571.96132055676014</v>
      </c>
      <c r="P6" s="44"/>
    </row>
    <row r="7" spans="1:133">
      <c r="A7" s="6"/>
      <c r="B7" s="19">
        <v>312.41000000000003</v>
      </c>
      <c r="C7" s="14" t="s">
        <v>12</v>
      </c>
      <c r="D7" s="46">
        <v>498144</v>
      </c>
      <c r="E7" s="46">
        <v>0</v>
      </c>
      <c r="F7" s="46">
        <v>0</v>
      </c>
      <c r="G7" s="46">
        <v>369558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867702</v>
      </c>
      <c r="O7" s="47">
        <f t="shared" si="1"/>
        <v>30.345596978387075</v>
      </c>
      <c r="P7" s="44"/>
    </row>
    <row r="8" spans="1:133">
      <c r="A8" s="6"/>
      <c r="B8" s="19">
        <v>312.51</v>
      </c>
      <c r="C8" s="14" t="s">
        <v>82</v>
      </c>
      <c r="D8" s="46">
        <v>318957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318957</v>
      </c>
      <c r="O8" s="47">
        <f t="shared" si="1"/>
        <v>11.154682800587535</v>
      </c>
      <c r="P8" s="44"/>
    </row>
    <row r="9" spans="1:133">
      <c r="A9" s="6"/>
      <c r="B9" s="19">
        <v>312.52</v>
      </c>
      <c r="C9" s="14" t="s">
        <v>129</v>
      </c>
      <c r="D9" s="46">
        <v>266833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266833</v>
      </c>
      <c r="O9" s="47">
        <f t="shared" si="1"/>
        <v>9.3317828915157026</v>
      </c>
      <c r="P9" s="44"/>
    </row>
    <row r="10" spans="1:133">
      <c r="A10" s="6"/>
      <c r="B10" s="19">
        <v>314.39999999999998</v>
      </c>
      <c r="C10" s="14" t="s">
        <v>15</v>
      </c>
      <c r="D10" s="46">
        <v>197805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197805</v>
      </c>
      <c r="O10" s="47">
        <f t="shared" si="1"/>
        <v>6.9177100090928167</v>
      </c>
      <c r="P10" s="44"/>
    </row>
    <row r="11" spans="1:133">
      <c r="A11" s="6"/>
      <c r="B11" s="19">
        <v>314.89999999999998</v>
      </c>
      <c r="C11" s="14" t="s">
        <v>172</v>
      </c>
      <c r="D11" s="46">
        <v>3292944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3292944</v>
      </c>
      <c r="O11" s="47">
        <f t="shared" si="1"/>
        <v>115.16206197104287</v>
      </c>
      <c r="P11" s="44"/>
    </row>
    <row r="12" spans="1:133">
      <c r="A12" s="6"/>
      <c r="B12" s="19">
        <v>316</v>
      </c>
      <c r="C12" s="14" t="s">
        <v>131</v>
      </c>
      <c r="D12" s="46">
        <v>259872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259872</v>
      </c>
      <c r="O12" s="47">
        <f t="shared" si="1"/>
        <v>9.0883402112331257</v>
      </c>
      <c r="P12" s="44"/>
    </row>
    <row r="13" spans="1:133">
      <c r="A13" s="6"/>
      <c r="B13" s="19">
        <v>319</v>
      </c>
      <c r="C13" s="14" t="s">
        <v>173</v>
      </c>
      <c r="D13" s="46">
        <v>0</v>
      </c>
      <c r="E13" s="46">
        <v>721987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721987</v>
      </c>
      <c r="O13" s="47">
        <f t="shared" si="1"/>
        <v>25.249597817723998</v>
      </c>
      <c r="P13" s="44"/>
    </row>
    <row r="14" spans="1:133" ht="15.75">
      <c r="A14" s="23" t="s">
        <v>17</v>
      </c>
      <c r="B14" s="24"/>
      <c r="C14" s="25"/>
      <c r="D14" s="26">
        <f t="shared" ref="D14:M14" si="3">SUM(D15:D28)</f>
        <v>4567794</v>
      </c>
      <c r="E14" s="26">
        <f t="shared" si="3"/>
        <v>5394246</v>
      </c>
      <c r="F14" s="26">
        <f t="shared" si="3"/>
        <v>0</v>
      </c>
      <c r="G14" s="26">
        <f t="shared" si="3"/>
        <v>1274425</v>
      </c>
      <c r="H14" s="26">
        <f t="shared" si="3"/>
        <v>0</v>
      </c>
      <c r="I14" s="26">
        <f t="shared" si="3"/>
        <v>0</v>
      </c>
      <c r="J14" s="26">
        <f t="shared" si="3"/>
        <v>0</v>
      </c>
      <c r="K14" s="26">
        <f t="shared" si="3"/>
        <v>0</v>
      </c>
      <c r="L14" s="26">
        <f t="shared" si="3"/>
        <v>0</v>
      </c>
      <c r="M14" s="26">
        <f t="shared" si="3"/>
        <v>0</v>
      </c>
      <c r="N14" s="38">
        <f>SUM(D14:M14)</f>
        <v>11236465</v>
      </c>
      <c r="O14" s="39">
        <f t="shared" si="1"/>
        <v>392.96583199272573</v>
      </c>
      <c r="P14" s="45"/>
    </row>
    <row r="15" spans="1:133">
      <c r="A15" s="6"/>
      <c r="B15" s="19">
        <v>322</v>
      </c>
      <c r="C15" s="14" t="s">
        <v>0</v>
      </c>
      <c r="D15" s="46">
        <v>0</v>
      </c>
      <c r="E15" s="46">
        <v>5394246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5394246</v>
      </c>
      <c r="O15" s="47">
        <f t="shared" si="1"/>
        <v>188.64957683430092</v>
      </c>
      <c r="P15" s="44"/>
    </row>
    <row r="16" spans="1:133">
      <c r="A16" s="6"/>
      <c r="B16" s="19">
        <v>323.10000000000002</v>
      </c>
      <c r="C16" s="14" t="s">
        <v>18</v>
      </c>
      <c r="D16" s="46">
        <v>2623542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7" si="4">SUM(D16:M16)</f>
        <v>2623542</v>
      </c>
      <c r="O16" s="47">
        <f t="shared" si="1"/>
        <v>91.751486325802617</v>
      </c>
      <c r="P16" s="44"/>
    </row>
    <row r="17" spans="1:16">
      <c r="A17" s="6"/>
      <c r="B17" s="19">
        <v>323.3</v>
      </c>
      <c r="C17" s="14" t="s">
        <v>19</v>
      </c>
      <c r="D17" s="46">
        <v>494100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494100</v>
      </c>
      <c r="O17" s="47">
        <f t="shared" si="1"/>
        <v>17.279848919353711</v>
      </c>
      <c r="P17" s="44"/>
    </row>
    <row r="18" spans="1:16">
      <c r="A18" s="6"/>
      <c r="B18" s="19">
        <v>323.39999999999998</v>
      </c>
      <c r="C18" s="14" t="s">
        <v>20</v>
      </c>
      <c r="D18" s="46">
        <v>146143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146143</v>
      </c>
      <c r="O18" s="47">
        <f t="shared" si="1"/>
        <v>5.1109673358047143</v>
      </c>
      <c r="P18" s="44"/>
    </row>
    <row r="19" spans="1:16">
      <c r="A19" s="6"/>
      <c r="B19" s="19">
        <v>323.60000000000002</v>
      </c>
      <c r="C19" s="14" t="s">
        <v>21</v>
      </c>
      <c r="D19" s="46">
        <v>562256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562256</v>
      </c>
      <c r="O19" s="47">
        <f t="shared" si="1"/>
        <v>19.663425893544101</v>
      </c>
      <c r="P19" s="44"/>
    </row>
    <row r="20" spans="1:16">
      <c r="A20" s="6"/>
      <c r="B20" s="19">
        <v>323.7</v>
      </c>
      <c r="C20" s="14" t="s">
        <v>22</v>
      </c>
      <c r="D20" s="46">
        <v>577097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577097</v>
      </c>
      <c r="O20" s="47">
        <f t="shared" si="1"/>
        <v>20.182450863817586</v>
      </c>
      <c r="P20" s="44"/>
    </row>
    <row r="21" spans="1:16">
      <c r="A21" s="6"/>
      <c r="B21" s="19">
        <v>323.89999999999998</v>
      </c>
      <c r="C21" s="14" t="s">
        <v>23</v>
      </c>
      <c r="D21" s="46">
        <v>58000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58000</v>
      </c>
      <c r="O21" s="47">
        <f t="shared" si="1"/>
        <v>2.028397565922921</v>
      </c>
      <c r="P21" s="44"/>
    </row>
    <row r="22" spans="1:16">
      <c r="A22" s="6"/>
      <c r="B22" s="19">
        <v>324.11</v>
      </c>
      <c r="C22" s="14" t="s">
        <v>24</v>
      </c>
      <c r="D22" s="46">
        <v>0</v>
      </c>
      <c r="E22" s="46">
        <v>0</v>
      </c>
      <c r="F22" s="46">
        <v>0</v>
      </c>
      <c r="G22" s="46">
        <v>352757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352757</v>
      </c>
      <c r="O22" s="47">
        <f t="shared" si="1"/>
        <v>12.336748968315032</v>
      </c>
      <c r="P22" s="44"/>
    </row>
    <row r="23" spans="1:16">
      <c r="A23" s="6"/>
      <c r="B23" s="19">
        <v>324.12</v>
      </c>
      <c r="C23" s="14" t="s">
        <v>91</v>
      </c>
      <c r="D23" s="46">
        <v>0</v>
      </c>
      <c r="E23" s="46">
        <v>0</v>
      </c>
      <c r="F23" s="46">
        <v>0</v>
      </c>
      <c r="G23" s="46">
        <v>170052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170052</v>
      </c>
      <c r="O23" s="47">
        <f t="shared" si="1"/>
        <v>5.947121773798699</v>
      </c>
      <c r="P23" s="44"/>
    </row>
    <row r="24" spans="1:16">
      <c r="A24" s="6"/>
      <c r="B24" s="19">
        <v>324.31</v>
      </c>
      <c r="C24" s="14" t="s">
        <v>25</v>
      </c>
      <c r="D24" s="46">
        <v>0</v>
      </c>
      <c r="E24" s="46">
        <v>0</v>
      </c>
      <c r="F24" s="46">
        <v>0</v>
      </c>
      <c r="G24" s="46">
        <v>580494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580494</v>
      </c>
      <c r="O24" s="47">
        <f t="shared" si="1"/>
        <v>20.30125201091138</v>
      </c>
      <c r="P24" s="44"/>
    </row>
    <row r="25" spans="1:16">
      <c r="A25" s="6"/>
      <c r="B25" s="19">
        <v>324.32</v>
      </c>
      <c r="C25" s="14" t="s">
        <v>92</v>
      </c>
      <c r="D25" s="46">
        <v>0</v>
      </c>
      <c r="E25" s="46">
        <v>0</v>
      </c>
      <c r="F25" s="46">
        <v>0</v>
      </c>
      <c r="G25" s="46">
        <v>94166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94166</v>
      </c>
      <c r="O25" s="47">
        <f t="shared" si="1"/>
        <v>3.2932083653913407</v>
      </c>
      <c r="P25" s="44"/>
    </row>
    <row r="26" spans="1:16">
      <c r="A26" s="6"/>
      <c r="B26" s="19">
        <v>324.61</v>
      </c>
      <c r="C26" s="14" t="s">
        <v>26</v>
      </c>
      <c r="D26" s="46">
        <v>0</v>
      </c>
      <c r="E26" s="46">
        <v>0</v>
      </c>
      <c r="F26" s="46">
        <v>0</v>
      </c>
      <c r="G26" s="46">
        <v>76956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76956</v>
      </c>
      <c r="O26" s="47">
        <f t="shared" si="1"/>
        <v>2.6913338462614536</v>
      </c>
      <c r="P26" s="44"/>
    </row>
    <row r="27" spans="1:16">
      <c r="A27" s="6"/>
      <c r="B27" s="19">
        <v>325.10000000000002</v>
      </c>
      <c r="C27" s="14" t="s">
        <v>174</v>
      </c>
      <c r="D27" s="46">
        <v>105592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105592</v>
      </c>
      <c r="O27" s="47">
        <f t="shared" si="1"/>
        <v>3.6928026858781564</v>
      </c>
      <c r="P27" s="44"/>
    </row>
    <row r="28" spans="1:16">
      <c r="A28" s="6"/>
      <c r="B28" s="19">
        <v>329</v>
      </c>
      <c r="C28" s="14" t="s">
        <v>27</v>
      </c>
      <c r="D28" s="46">
        <v>1064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1064</v>
      </c>
      <c r="O28" s="47">
        <f t="shared" si="1"/>
        <v>3.7210603623137724E-2</v>
      </c>
      <c r="P28" s="44"/>
    </row>
    <row r="29" spans="1:16" ht="15.75">
      <c r="A29" s="23" t="s">
        <v>29</v>
      </c>
      <c r="B29" s="24"/>
      <c r="C29" s="25"/>
      <c r="D29" s="26">
        <f t="shared" ref="D29:M29" si="5">SUM(D30:D42)</f>
        <v>3665600</v>
      </c>
      <c r="E29" s="26">
        <f t="shared" si="5"/>
        <v>1492528</v>
      </c>
      <c r="F29" s="26">
        <f t="shared" si="5"/>
        <v>0</v>
      </c>
      <c r="G29" s="26">
        <f t="shared" si="5"/>
        <v>4474516</v>
      </c>
      <c r="H29" s="26">
        <f t="shared" si="5"/>
        <v>0</v>
      </c>
      <c r="I29" s="26">
        <f t="shared" si="5"/>
        <v>14950</v>
      </c>
      <c r="J29" s="26">
        <f t="shared" si="5"/>
        <v>0</v>
      </c>
      <c r="K29" s="26">
        <f t="shared" si="5"/>
        <v>0</v>
      </c>
      <c r="L29" s="26">
        <f t="shared" si="5"/>
        <v>0</v>
      </c>
      <c r="M29" s="26">
        <f t="shared" si="5"/>
        <v>0</v>
      </c>
      <c r="N29" s="38">
        <f>SUM(D29:M29)</f>
        <v>9647594</v>
      </c>
      <c r="O29" s="39">
        <f t="shared" si="1"/>
        <v>337.39924459676854</v>
      </c>
      <c r="P29" s="45"/>
    </row>
    <row r="30" spans="1:16">
      <c r="A30" s="6"/>
      <c r="B30" s="19">
        <v>331.5</v>
      </c>
      <c r="C30" s="14" t="s">
        <v>30</v>
      </c>
      <c r="D30" s="46">
        <v>1192379</v>
      </c>
      <c r="E30" s="46">
        <v>0</v>
      </c>
      <c r="F30" s="46">
        <v>0</v>
      </c>
      <c r="G30" s="46">
        <v>345271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1537650</v>
      </c>
      <c r="O30" s="47">
        <f t="shared" si="1"/>
        <v>53.775267538644471</v>
      </c>
      <c r="P30" s="44"/>
    </row>
    <row r="31" spans="1:16">
      <c r="A31" s="6"/>
      <c r="B31" s="19">
        <v>331.9</v>
      </c>
      <c r="C31" s="14" t="s">
        <v>31</v>
      </c>
      <c r="D31" s="46">
        <v>0</v>
      </c>
      <c r="E31" s="46">
        <v>69000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69000</v>
      </c>
      <c r="O31" s="47">
        <f t="shared" si="1"/>
        <v>2.4130936560117506</v>
      </c>
      <c r="P31" s="44"/>
    </row>
    <row r="32" spans="1:16">
      <c r="A32" s="6"/>
      <c r="B32" s="19">
        <v>334.39</v>
      </c>
      <c r="C32" s="14" t="s">
        <v>96</v>
      </c>
      <c r="D32" s="46">
        <v>0</v>
      </c>
      <c r="E32" s="46">
        <v>0</v>
      </c>
      <c r="F32" s="46">
        <v>0</v>
      </c>
      <c r="G32" s="46">
        <v>3576960</v>
      </c>
      <c r="H32" s="46">
        <v>0</v>
      </c>
      <c r="I32" s="46">
        <v>14950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6">SUM(D32:M32)</f>
        <v>3591910</v>
      </c>
      <c r="O32" s="47">
        <f t="shared" si="1"/>
        <v>125.6176120864517</v>
      </c>
      <c r="P32" s="44"/>
    </row>
    <row r="33" spans="1:16">
      <c r="A33" s="6"/>
      <c r="B33" s="19">
        <v>334.41</v>
      </c>
      <c r="C33" s="14" t="s">
        <v>97</v>
      </c>
      <c r="D33" s="46">
        <v>0</v>
      </c>
      <c r="E33" s="46">
        <v>1359705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1359705</v>
      </c>
      <c r="O33" s="47">
        <f t="shared" si="1"/>
        <v>47.552108834021126</v>
      </c>
      <c r="P33" s="44"/>
    </row>
    <row r="34" spans="1:16">
      <c r="A34" s="6"/>
      <c r="B34" s="19">
        <v>335.12</v>
      </c>
      <c r="C34" s="14" t="s">
        <v>132</v>
      </c>
      <c r="D34" s="46">
        <v>160699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160699</v>
      </c>
      <c r="O34" s="47">
        <f t="shared" si="1"/>
        <v>5.6200251801077146</v>
      </c>
      <c r="P34" s="44"/>
    </row>
    <row r="35" spans="1:16">
      <c r="A35" s="6"/>
      <c r="B35" s="19">
        <v>335.14</v>
      </c>
      <c r="C35" s="14" t="s">
        <v>133</v>
      </c>
      <c r="D35" s="46">
        <v>12796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12796</v>
      </c>
      <c r="O35" s="47">
        <f t="shared" si="1"/>
        <v>0.44750646988878784</v>
      </c>
      <c r="P35" s="44"/>
    </row>
    <row r="36" spans="1:16">
      <c r="A36" s="6"/>
      <c r="B36" s="19">
        <v>335.15</v>
      </c>
      <c r="C36" s="14" t="s">
        <v>134</v>
      </c>
      <c r="D36" s="46">
        <v>37574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37574</v>
      </c>
      <c r="O36" s="47">
        <f t="shared" si="1"/>
        <v>1.3140518989997902</v>
      </c>
      <c r="P36" s="44"/>
    </row>
    <row r="37" spans="1:16">
      <c r="A37" s="6"/>
      <c r="B37" s="19">
        <v>335.18</v>
      </c>
      <c r="C37" s="14" t="s">
        <v>135</v>
      </c>
      <c r="D37" s="46">
        <v>1488470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1488470</v>
      </c>
      <c r="O37" s="47">
        <f t="shared" ref="O37:O68" si="7">(N37/O$72)</f>
        <v>52.05532629222914</v>
      </c>
      <c r="P37" s="44"/>
    </row>
    <row r="38" spans="1:16">
      <c r="A38" s="6"/>
      <c r="B38" s="19">
        <v>335.21</v>
      </c>
      <c r="C38" s="14" t="s">
        <v>40</v>
      </c>
      <c r="D38" s="46">
        <v>15036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15036</v>
      </c>
      <c r="O38" s="47">
        <f t="shared" si="7"/>
        <v>0.52584458277960411</v>
      </c>
      <c r="P38" s="44"/>
    </row>
    <row r="39" spans="1:16">
      <c r="A39" s="6"/>
      <c r="B39" s="19">
        <v>335.49</v>
      </c>
      <c r="C39" s="14" t="s">
        <v>41</v>
      </c>
      <c r="D39" s="46">
        <v>209216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209216</v>
      </c>
      <c r="O39" s="47">
        <f t="shared" si="7"/>
        <v>7.316779744002238</v>
      </c>
      <c r="P39" s="44"/>
    </row>
    <row r="40" spans="1:16">
      <c r="A40" s="6"/>
      <c r="B40" s="19">
        <v>337.3</v>
      </c>
      <c r="C40" s="14" t="s">
        <v>42</v>
      </c>
      <c r="D40" s="46">
        <v>0</v>
      </c>
      <c r="E40" s="46">
        <v>63823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63823</v>
      </c>
      <c r="O40" s="47">
        <f t="shared" si="7"/>
        <v>2.2320416870672171</v>
      </c>
      <c r="P40" s="44"/>
    </row>
    <row r="41" spans="1:16">
      <c r="A41" s="6"/>
      <c r="B41" s="19">
        <v>337.7</v>
      </c>
      <c r="C41" s="14" t="s">
        <v>114</v>
      </c>
      <c r="D41" s="46">
        <v>0</v>
      </c>
      <c r="E41" s="46">
        <v>0</v>
      </c>
      <c r="F41" s="46">
        <v>0</v>
      </c>
      <c r="G41" s="46">
        <v>552285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552285</v>
      </c>
      <c r="O41" s="47">
        <f t="shared" si="7"/>
        <v>19.314716374064488</v>
      </c>
      <c r="P41" s="44"/>
    </row>
    <row r="42" spans="1:16">
      <c r="A42" s="6"/>
      <c r="B42" s="19">
        <v>338</v>
      </c>
      <c r="C42" s="14" t="s">
        <v>43</v>
      </c>
      <c r="D42" s="46">
        <v>549430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549430</v>
      </c>
      <c r="O42" s="47">
        <f t="shared" si="7"/>
        <v>19.214870252500525</v>
      </c>
      <c r="P42" s="44"/>
    </row>
    <row r="43" spans="1:16" ht="15.75">
      <c r="A43" s="23" t="s">
        <v>48</v>
      </c>
      <c r="B43" s="24"/>
      <c r="C43" s="25"/>
      <c r="D43" s="26">
        <f t="shared" ref="D43:M43" si="8">SUM(D44:D54)</f>
        <v>3780921</v>
      </c>
      <c r="E43" s="26">
        <f t="shared" si="8"/>
        <v>2492478</v>
      </c>
      <c r="F43" s="26">
        <f t="shared" si="8"/>
        <v>0</v>
      </c>
      <c r="G43" s="26">
        <f t="shared" si="8"/>
        <v>0</v>
      </c>
      <c r="H43" s="26">
        <f t="shared" si="8"/>
        <v>0</v>
      </c>
      <c r="I43" s="26">
        <f t="shared" si="8"/>
        <v>6978106</v>
      </c>
      <c r="J43" s="26">
        <f t="shared" si="8"/>
        <v>1015232</v>
      </c>
      <c r="K43" s="26">
        <f t="shared" si="8"/>
        <v>0</v>
      </c>
      <c r="L43" s="26">
        <f t="shared" si="8"/>
        <v>0</v>
      </c>
      <c r="M43" s="26">
        <f t="shared" si="8"/>
        <v>0</v>
      </c>
      <c r="N43" s="26">
        <f>SUM(D43:M43)</f>
        <v>14266737</v>
      </c>
      <c r="O43" s="39">
        <f t="shared" si="7"/>
        <v>498.941631111422</v>
      </c>
      <c r="P43" s="45"/>
    </row>
    <row r="44" spans="1:16">
      <c r="A44" s="6"/>
      <c r="B44" s="19">
        <v>341.2</v>
      </c>
      <c r="C44" s="14" t="s">
        <v>137</v>
      </c>
      <c r="D44" s="46">
        <v>1118162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1014715</v>
      </c>
      <c r="K44" s="46">
        <v>0</v>
      </c>
      <c r="L44" s="46">
        <v>0</v>
      </c>
      <c r="M44" s="46">
        <v>0</v>
      </c>
      <c r="N44" s="46">
        <f t="shared" ref="N44:N54" si="9">SUM(D44:M44)</f>
        <v>2132877</v>
      </c>
      <c r="O44" s="47">
        <f t="shared" si="7"/>
        <v>74.591767503672102</v>
      </c>
      <c r="P44" s="44"/>
    </row>
    <row r="45" spans="1:16">
      <c r="A45" s="6"/>
      <c r="B45" s="19">
        <v>341.3</v>
      </c>
      <c r="C45" s="14" t="s">
        <v>175</v>
      </c>
      <c r="D45" s="46">
        <v>508555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508555</v>
      </c>
      <c r="O45" s="47">
        <f t="shared" si="7"/>
        <v>17.785374554102258</v>
      </c>
      <c r="P45" s="44"/>
    </row>
    <row r="46" spans="1:16">
      <c r="A46" s="6"/>
      <c r="B46" s="19">
        <v>342.1</v>
      </c>
      <c r="C46" s="14" t="s">
        <v>52</v>
      </c>
      <c r="D46" s="46">
        <v>24886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24886</v>
      </c>
      <c r="O46" s="47">
        <f t="shared" si="7"/>
        <v>0.8703224452682381</v>
      </c>
      <c r="P46" s="44"/>
    </row>
    <row r="47" spans="1:16">
      <c r="A47" s="6"/>
      <c r="B47" s="19">
        <v>342.2</v>
      </c>
      <c r="C47" s="14" t="s">
        <v>103</v>
      </c>
      <c r="D47" s="46">
        <v>534429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534429</v>
      </c>
      <c r="O47" s="47">
        <f t="shared" si="7"/>
        <v>18.690249702734839</v>
      </c>
      <c r="P47" s="44"/>
    </row>
    <row r="48" spans="1:16">
      <c r="A48" s="6"/>
      <c r="B48" s="19">
        <v>343.4</v>
      </c>
      <c r="C48" s="14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6982887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6982887</v>
      </c>
      <c r="O48" s="47">
        <f t="shared" si="7"/>
        <v>244.20812058473805</v>
      </c>
      <c r="P48" s="44"/>
    </row>
    <row r="49" spans="1:16">
      <c r="A49" s="6"/>
      <c r="B49" s="19">
        <v>343.6</v>
      </c>
      <c r="C49" s="14" t="s">
        <v>176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28</v>
      </c>
      <c r="O49" s="47">
        <f t="shared" si="7"/>
        <v>9.7922641113520328E-4</v>
      </c>
      <c r="P49" s="44"/>
    </row>
    <row r="50" spans="1:16">
      <c r="A50" s="6"/>
      <c r="B50" s="19">
        <v>344.1</v>
      </c>
      <c r="C50" s="14" t="s">
        <v>140</v>
      </c>
      <c r="D50" s="46">
        <v>0</v>
      </c>
      <c r="E50" s="46">
        <v>1393256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1393256</v>
      </c>
      <c r="O50" s="47">
        <f t="shared" si="7"/>
        <v>48.725466881163882</v>
      </c>
      <c r="P50" s="44"/>
    </row>
    <row r="51" spans="1:16">
      <c r="A51" s="6"/>
      <c r="B51" s="19">
        <v>344.5</v>
      </c>
      <c r="C51" s="14" t="s">
        <v>177</v>
      </c>
      <c r="D51" s="46">
        <v>0</v>
      </c>
      <c r="E51" s="46">
        <v>1288208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1288208</v>
      </c>
      <c r="O51" s="47">
        <f t="shared" si="7"/>
        <v>45.05168916555921</v>
      </c>
      <c r="P51" s="44"/>
    </row>
    <row r="52" spans="1:16">
      <c r="A52" s="6"/>
      <c r="B52" s="19">
        <v>347.2</v>
      </c>
      <c r="C52" s="14" t="s">
        <v>59</v>
      </c>
      <c r="D52" s="46">
        <v>1535528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1535528</v>
      </c>
      <c r="O52" s="47">
        <f t="shared" si="7"/>
        <v>53.701056165629154</v>
      </c>
      <c r="P52" s="44"/>
    </row>
    <row r="53" spans="1:16">
      <c r="A53" s="6"/>
      <c r="B53" s="19">
        <v>347.5</v>
      </c>
      <c r="C53" s="14" t="s">
        <v>105</v>
      </c>
      <c r="D53" s="46">
        <v>159080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159080</v>
      </c>
      <c r="O53" s="47">
        <f t="shared" si="7"/>
        <v>5.5634049101210046</v>
      </c>
      <c r="P53" s="44"/>
    </row>
    <row r="54" spans="1:16">
      <c r="A54" s="6"/>
      <c r="B54" s="19">
        <v>349</v>
      </c>
      <c r="C54" s="14" t="s">
        <v>1</v>
      </c>
      <c r="D54" s="46">
        <v>-99719</v>
      </c>
      <c r="E54" s="46">
        <v>-188986</v>
      </c>
      <c r="F54" s="46">
        <v>0</v>
      </c>
      <c r="G54" s="46">
        <v>0</v>
      </c>
      <c r="H54" s="46">
        <v>0</v>
      </c>
      <c r="I54" s="46">
        <v>-4809</v>
      </c>
      <c r="J54" s="46">
        <v>517</v>
      </c>
      <c r="K54" s="46">
        <v>0</v>
      </c>
      <c r="L54" s="46">
        <v>0</v>
      </c>
      <c r="M54" s="46">
        <v>0</v>
      </c>
      <c r="N54" s="46">
        <f t="shared" si="9"/>
        <v>-292997</v>
      </c>
      <c r="O54" s="47">
        <f t="shared" si="7"/>
        <v>-10.246800027977898</v>
      </c>
      <c r="P54" s="44"/>
    </row>
    <row r="55" spans="1:16" ht="15.75">
      <c r="A55" s="23" t="s">
        <v>49</v>
      </c>
      <c r="B55" s="24"/>
      <c r="C55" s="25"/>
      <c r="D55" s="26">
        <f t="shared" ref="D55:M55" si="10">SUM(D56:D59)</f>
        <v>438746</v>
      </c>
      <c r="E55" s="26">
        <f t="shared" si="10"/>
        <v>37068</v>
      </c>
      <c r="F55" s="26">
        <f t="shared" si="10"/>
        <v>0</v>
      </c>
      <c r="G55" s="26">
        <f t="shared" si="10"/>
        <v>0</v>
      </c>
      <c r="H55" s="26">
        <f t="shared" si="10"/>
        <v>0</v>
      </c>
      <c r="I55" s="26">
        <f t="shared" si="10"/>
        <v>0</v>
      </c>
      <c r="J55" s="26">
        <f t="shared" si="10"/>
        <v>0</v>
      </c>
      <c r="K55" s="26">
        <f t="shared" si="10"/>
        <v>0</v>
      </c>
      <c r="L55" s="26">
        <f t="shared" si="10"/>
        <v>0</v>
      </c>
      <c r="M55" s="26">
        <f t="shared" si="10"/>
        <v>0</v>
      </c>
      <c r="N55" s="26">
        <f t="shared" ref="N55:N70" si="11">SUM(D55:M55)</f>
        <v>475814</v>
      </c>
      <c r="O55" s="39">
        <f t="shared" si="7"/>
        <v>16.640344128138771</v>
      </c>
      <c r="P55" s="45"/>
    </row>
    <row r="56" spans="1:16">
      <c r="A56" s="7"/>
      <c r="B56" s="33">
        <v>351.1</v>
      </c>
      <c r="C56" s="15" t="s">
        <v>64</v>
      </c>
      <c r="D56" s="46">
        <v>31723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31723</v>
      </c>
      <c r="O56" s="47">
        <f t="shared" si="7"/>
        <v>1.1094285514443589</v>
      </c>
      <c r="P56" s="44"/>
    </row>
    <row r="57" spans="1:16">
      <c r="A57" s="7"/>
      <c r="B57" s="33">
        <v>351.3</v>
      </c>
      <c r="C57" s="15" t="s">
        <v>178</v>
      </c>
      <c r="D57" s="46">
        <v>2796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2796</v>
      </c>
      <c r="O57" s="47">
        <f t="shared" si="7"/>
        <v>9.7782751626215289E-2</v>
      </c>
      <c r="P57" s="44"/>
    </row>
    <row r="58" spans="1:16">
      <c r="A58" s="7"/>
      <c r="B58" s="33">
        <v>354</v>
      </c>
      <c r="C58" s="15" t="s">
        <v>65</v>
      </c>
      <c r="D58" s="46">
        <v>404227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404227</v>
      </c>
      <c r="O58" s="47">
        <f t="shared" si="7"/>
        <v>14.136776946212493</v>
      </c>
      <c r="P58" s="44"/>
    </row>
    <row r="59" spans="1:16">
      <c r="A59" s="7"/>
      <c r="B59" s="33">
        <v>359</v>
      </c>
      <c r="C59" s="15" t="s">
        <v>115</v>
      </c>
      <c r="D59" s="46">
        <v>0</v>
      </c>
      <c r="E59" s="46">
        <v>37068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37068</v>
      </c>
      <c r="O59" s="47">
        <f t="shared" si="7"/>
        <v>1.2963558788557039</v>
      </c>
      <c r="P59" s="44"/>
    </row>
    <row r="60" spans="1:16" ht="15.75">
      <c r="A60" s="23" t="s">
        <v>4</v>
      </c>
      <c r="B60" s="24"/>
      <c r="C60" s="25"/>
      <c r="D60" s="26">
        <f t="shared" ref="D60:M60" si="12">SUM(D61:D66)</f>
        <v>118522</v>
      </c>
      <c r="E60" s="26">
        <f t="shared" si="12"/>
        <v>1128341</v>
      </c>
      <c r="F60" s="26">
        <f t="shared" si="12"/>
        <v>12751</v>
      </c>
      <c r="G60" s="26">
        <f t="shared" si="12"/>
        <v>91000</v>
      </c>
      <c r="H60" s="26">
        <f t="shared" si="12"/>
        <v>0</v>
      </c>
      <c r="I60" s="26">
        <f t="shared" si="12"/>
        <v>318256</v>
      </c>
      <c r="J60" s="26">
        <f t="shared" si="12"/>
        <v>728</v>
      </c>
      <c r="K60" s="26">
        <f t="shared" si="12"/>
        <v>6193487</v>
      </c>
      <c r="L60" s="26">
        <f t="shared" si="12"/>
        <v>0</v>
      </c>
      <c r="M60" s="26">
        <f t="shared" si="12"/>
        <v>0</v>
      </c>
      <c r="N60" s="26">
        <f t="shared" si="11"/>
        <v>7863085</v>
      </c>
      <c r="O60" s="39">
        <f t="shared" si="7"/>
        <v>274.99073232146606</v>
      </c>
      <c r="P60" s="45"/>
    </row>
    <row r="61" spans="1:16">
      <c r="A61" s="6"/>
      <c r="B61" s="19">
        <v>361.1</v>
      </c>
      <c r="C61" s="14" t="s">
        <v>66</v>
      </c>
      <c r="D61" s="46">
        <v>168664</v>
      </c>
      <c r="E61" s="46">
        <v>170763</v>
      </c>
      <c r="F61" s="46">
        <v>12751</v>
      </c>
      <c r="G61" s="46">
        <v>86800</v>
      </c>
      <c r="H61" s="46">
        <v>0</v>
      </c>
      <c r="I61" s="46">
        <v>15259</v>
      </c>
      <c r="J61" s="46">
        <v>728</v>
      </c>
      <c r="K61" s="46">
        <v>818804</v>
      </c>
      <c r="L61" s="46">
        <v>0</v>
      </c>
      <c r="M61" s="46">
        <v>0</v>
      </c>
      <c r="N61" s="46">
        <f t="shared" si="11"/>
        <v>1273769</v>
      </c>
      <c r="O61" s="47">
        <f t="shared" si="7"/>
        <v>44.546723088759883</v>
      </c>
      <c r="P61" s="44"/>
    </row>
    <row r="62" spans="1:16">
      <c r="A62" s="6"/>
      <c r="B62" s="19">
        <v>361.3</v>
      </c>
      <c r="C62" s="14" t="s">
        <v>67</v>
      </c>
      <c r="D62" s="46">
        <v>-211904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3089369</v>
      </c>
      <c r="L62" s="46">
        <v>0</v>
      </c>
      <c r="M62" s="46">
        <v>0</v>
      </c>
      <c r="N62" s="46">
        <f t="shared" si="11"/>
        <v>2877465</v>
      </c>
      <c r="O62" s="47">
        <f t="shared" si="7"/>
        <v>100.63177589704134</v>
      </c>
      <c r="P62" s="44"/>
    </row>
    <row r="63" spans="1:16">
      <c r="A63" s="6"/>
      <c r="B63" s="19">
        <v>362</v>
      </c>
      <c r="C63" s="14" t="s">
        <v>68</v>
      </c>
      <c r="D63" s="46">
        <v>55807</v>
      </c>
      <c r="E63" s="46">
        <v>949907</v>
      </c>
      <c r="F63" s="46">
        <v>0</v>
      </c>
      <c r="G63" s="46">
        <v>0</v>
      </c>
      <c r="H63" s="46">
        <v>0</v>
      </c>
      <c r="I63" s="46">
        <v>277272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1282986</v>
      </c>
      <c r="O63" s="47">
        <f t="shared" si="7"/>
        <v>44.869063439882495</v>
      </c>
      <c r="P63" s="44"/>
    </row>
    <row r="64" spans="1:16">
      <c r="A64" s="6"/>
      <c r="B64" s="19">
        <v>364</v>
      </c>
      <c r="C64" s="14" t="s">
        <v>141</v>
      </c>
      <c r="D64" s="46">
        <v>37835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37835</v>
      </c>
      <c r="O64" s="47">
        <f t="shared" si="7"/>
        <v>1.3231796880464433</v>
      </c>
      <c r="P64" s="44"/>
    </row>
    <row r="65" spans="1:119">
      <c r="A65" s="6"/>
      <c r="B65" s="19">
        <v>368</v>
      </c>
      <c r="C65" s="14" t="s">
        <v>70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2285314</v>
      </c>
      <c r="L65" s="46">
        <v>0</v>
      </c>
      <c r="M65" s="46">
        <v>0</v>
      </c>
      <c r="N65" s="46">
        <f t="shared" si="11"/>
        <v>2285314</v>
      </c>
      <c r="O65" s="47">
        <f t="shared" si="7"/>
        <v>79.922850947751272</v>
      </c>
      <c r="P65" s="44"/>
    </row>
    <row r="66" spans="1:119">
      <c r="A66" s="6"/>
      <c r="B66" s="19">
        <v>369.9</v>
      </c>
      <c r="C66" s="14" t="s">
        <v>71</v>
      </c>
      <c r="D66" s="46">
        <v>68120</v>
      </c>
      <c r="E66" s="46">
        <v>7671</v>
      </c>
      <c r="F66" s="46">
        <v>0</v>
      </c>
      <c r="G66" s="46">
        <v>4200</v>
      </c>
      <c r="H66" s="46">
        <v>0</v>
      </c>
      <c r="I66" s="46">
        <v>25725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105716</v>
      </c>
      <c r="O66" s="47">
        <f t="shared" si="7"/>
        <v>3.697139259984612</v>
      </c>
      <c r="P66" s="44"/>
    </row>
    <row r="67" spans="1:119" ht="15.75">
      <c r="A67" s="23" t="s">
        <v>50</v>
      </c>
      <c r="B67" s="24"/>
      <c r="C67" s="25"/>
      <c r="D67" s="26">
        <f t="shared" ref="D67:M67" si="13">SUM(D68:D69)</f>
        <v>93108</v>
      </c>
      <c r="E67" s="26">
        <f t="shared" si="13"/>
        <v>589</v>
      </c>
      <c r="F67" s="26">
        <f t="shared" si="13"/>
        <v>2028615</v>
      </c>
      <c r="G67" s="26">
        <f t="shared" si="13"/>
        <v>6357486</v>
      </c>
      <c r="H67" s="26">
        <f t="shared" si="13"/>
        <v>0</v>
      </c>
      <c r="I67" s="26">
        <f t="shared" si="13"/>
        <v>0</v>
      </c>
      <c r="J67" s="26">
        <f t="shared" si="13"/>
        <v>0</v>
      </c>
      <c r="K67" s="26">
        <f t="shared" si="13"/>
        <v>0</v>
      </c>
      <c r="L67" s="26">
        <f t="shared" si="13"/>
        <v>0</v>
      </c>
      <c r="M67" s="26">
        <f t="shared" si="13"/>
        <v>0</v>
      </c>
      <c r="N67" s="26">
        <f t="shared" si="11"/>
        <v>8479798</v>
      </c>
      <c r="O67" s="39">
        <f t="shared" si="7"/>
        <v>296.55864866755263</v>
      </c>
      <c r="P67" s="44"/>
    </row>
    <row r="68" spans="1:119">
      <c r="A68" s="6"/>
      <c r="B68" s="19">
        <v>381</v>
      </c>
      <c r="C68" s="14" t="s">
        <v>72</v>
      </c>
      <c r="D68" s="46">
        <v>14614</v>
      </c>
      <c r="E68" s="46">
        <v>0</v>
      </c>
      <c r="F68" s="46">
        <v>2028615</v>
      </c>
      <c r="G68" s="46">
        <v>6357486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8400715</v>
      </c>
      <c r="O68" s="47">
        <f t="shared" si="7"/>
        <v>293.79292858641674</v>
      </c>
      <c r="P68" s="44"/>
    </row>
    <row r="69" spans="1:119" ht="15.75" thickBot="1">
      <c r="A69" s="6"/>
      <c r="B69" s="19">
        <v>388.2</v>
      </c>
      <c r="C69" s="14" t="s">
        <v>166</v>
      </c>
      <c r="D69" s="46">
        <v>78494</v>
      </c>
      <c r="E69" s="46">
        <v>589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79083</v>
      </c>
      <c r="O69" s="47">
        <f>(N69/O$72)</f>
        <v>2.7657200811359028</v>
      </c>
      <c r="P69" s="44"/>
    </row>
    <row r="70" spans="1:119" ht="16.5" thickBot="1">
      <c r="A70" s="8" t="s">
        <v>62</v>
      </c>
      <c r="B70" s="17"/>
      <c r="C70" s="16"/>
      <c r="D70" s="9">
        <f t="shared" ref="D70:M70" si="14">SUM(D5,D14,D29,D43,D55,D60,D67)</f>
        <v>32042063</v>
      </c>
      <c r="E70" s="9">
        <f t="shared" si="14"/>
        <v>11267237</v>
      </c>
      <c r="F70" s="9">
        <f t="shared" si="14"/>
        <v>3853211</v>
      </c>
      <c r="G70" s="9">
        <f t="shared" si="14"/>
        <v>12566985</v>
      </c>
      <c r="H70" s="9">
        <f t="shared" si="14"/>
        <v>0</v>
      </c>
      <c r="I70" s="9">
        <f t="shared" si="14"/>
        <v>7311312</v>
      </c>
      <c r="J70" s="9">
        <f t="shared" si="14"/>
        <v>1015960</v>
      </c>
      <c r="K70" s="9">
        <f t="shared" si="14"/>
        <v>6193487</v>
      </c>
      <c r="L70" s="9">
        <f t="shared" si="14"/>
        <v>0</v>
      </c>
      <c r="M70" s="9">
        <f t="shared" si="14"/>
        <v>0</v>
      </c>
      <c r="N70" s="9">
        <f t="shared" si="11"/>
        <v>74250255</v>
      </c>
      <c r="O70" s="32">
        <f>(N70/O$72)</f>
        <v>2596.707526054417</v>
      </c>
      <c r="P70" s="43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0"/>
      <c r="B71" s="12"/>
      <c r="C71" s="12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3"/>
    </row>
    <row r="72" spans="1:119">
      <c r="A72" s="34"/>
      <c r="B72" s="35"/>
      <c r="C72" s="35"/>
      <c r="D72" s="36"/>
      <c r="E72" s="36"/>
      <c r="F72" s="36"/>
      <c r="G72" s="36"/>
      <c r="H72" s="36"/>
      <c r="I72" s="36"/>
      <c r="J72" s="36"/>
      <c r="K72" s="36"/>
      <c r="L72" s="118" t="s">
        <v>179</v>
      </c>
      <c r="M72" s="118"/>
      <c r="N72" s="118"/>
      <c r="O72" s="37">
        <v>28594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88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0"/>
      <c r="Q1"/>
    </row>
    <row r="2" spans="1:133" ht="24" thickBot="1">
      <c r="A2" s="124" t="s">
        <v>168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0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0"/>
      <c r="N3" s="31"/>
      <c r="O3" s="131" t="s">
        <v>80</v>
      </c>
      <c r="P3" s="41"/>
      <c r="Q3"/>
    </row>
    <row r="4" spans="1:133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10</v>
      </c>
      <c r="N4" s="29" t="s">
        <v>46</v>
      </c>
      <c r="O4" s="117"/>
      <c r="P4" s="4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18" t="s">
        <v>2</v>
      </c>
      <c r="B5" s="20"/>
      <c r="C5" s="20"/>
      <c r="D5" s="21">
        <f t="shared" ref="D5:M5" si="0">SUM(D6:D14)</f>
        <v>19012200</v>
      </c>
      <c r="E5" s="21">
        <f t="shared" si="0"/>
        <v>581276</v>
      </c>
      <c r="F5" s="21">
        <f t="shared" si="0"/>
        <v>1224322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2">
        <f>SUM(D5:M5)</f>
        <v>20817798</v>
      </c>
      <c r="O5" s="27">
        <f t="shared" ref="O5:O36" si="1">(N5/O$70)</f>
        <v>766.12070805579071</v>
      </c>
      <c r="P5" s="43"/>
    </row>
    <row r="6" spans="1:133">
      <c r="A6" s="6"/>
      <c r="B6" s="19">
        <v>311</v>
      </c>
      <c r="C6" s="14" t="s">
        <v>3</v>
      </c>
      <c r="D6" s="46">
        <v>13812937</v>
      </c>
      <c r="E6" s="46">
        <v>581276</v>
      </c>
      <c r="F6" s="46">
        <v>1224322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15618535</v>
      </c>
      <c r="O6" s="47">
        <f t="shared" si="1"/>
        <v>574.78140065506204</v>
      </c>
      <c r="P6" s="44"/>
    </row>
    <row r="7" spans="1:133">
      <c r="A7" s="6"/>
      <c r="B7" s="19">
        <v>312.41000000000003</v>
      </c>
      <c r="C7" s="14" t="s">
        <v>12</v>
      </c>
      <c r="D7" s="46">
        <v>505825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505825</v>
      </c>
      <c r="O7" s="47">
        <f t="shared" si="1"/>
        <v>18.614985463511573</v>
      </c>
      <c r="P7" s="44"/>
    </row>
    <row r="8" spans="1:133">
      <c r="A8" s="6"/>
      <c r="B8" s="19">
        <v>312.42</v>
      </c>
      <c r="C8" s="14" t="s">
        <v>11</v>
      </c>
      <c r="D8" s="46">
        <v>373605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373605</v>
      </c>
      <c r="O8" s="47">
        <f t="shared" si="1"/>
        <v>13.749125970632614</v>
      </c>
      <c r="P8" s="44"/>
    </row>
    <row r="9" spans="1:133">
      <c r="A9" s="6"/>
      <c r="B9" s="19">
        <v>312.51</v>
      </c>
      <c r="C9" s="14" t="s">
        <v>82</v>
      </c>
      <c r="D9" s="46">
        <v>301157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301157</v>
      </c>
      <c r="O9" s="47">
        <f t="shared" si="1"/>
        <v>11.082949987119568</v>
      </c>
      <c r="P9" s="44"/>
    </row>
    <row r="10" spans="1:133">
      <c r="A10" s="6"/>
      <c r="B10" s="19">
        <v>312.52</v>
      </c>
      <c r="C10" s="14" t="s">
        <v>129</v>
      </c>
      <c r="D10" s="46">
        <v>261466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261466</v>
      </c>
      <c r="O10" s="47">
        <f t="shared" si="1"/>
        <v>9.6222721083428411</v>
      </c>
      <c r="P10" s="44"/>
    </row>
    <row r="11" spans="1:133">
      <c r="A11" s="6"/>
      <c r="B11" s="19">
        <v>314.10000000000002</v>
      </c>
      <c r="C11" s="14" t="s">
        <v>13</v>
      </c>
      <c r="D11" s="46">
        <v>2251964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2251964</v>
      </c>
      <c r="O11" s="47">
        <f t="shared" si="1"/>
        <v>82.875059802009346</v>
      </c>
      <c r="P11" s="44"/>
    </row>
    <row r="12" spans="1:133">
      <c r="A12" s="6"/>
      <c r="B12" s="19">
        <v>314.39999999999998</v>
      </c>
      <c r="C12" s="14" t="s">
        <v>15</v>
      </c>
      <c r="D12" s="46">
        <v>203123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203123</v>
      </c>
      <c r="O12" s="47">
        <f t="shared" si="1"/>
        <v>7.4751775659662165</v>
      </c>
      <c r="P12" s="44"/>
    </row>
    <row r="13" spans="1:133">
      <c r="A13" s="6"/>
      <c r="B13" s="19">
        <v>315</v>
      </c>
      <c r="C13" s="14" t="s">
        <v>130</v>
      </c>
      <c r="D13" s="46">
        <v>1047580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1047580</v>
      </c>
      <c r="O13" s="47">
        <f t="shared" si="1"/>
        <v>38.552239355242335</v>
      </c>
      <c r="P13" s="44"/>
    </row>
    <row r="14" spans="1:133">
      <c r="A14" s="6"/>
      <c r="B14" s="19">
        <v>316</v>
      </c>
      <c r="C14" s="14" t="s">
        <v>131</v>
      </c>
      <c r="D14" s="46">
        <v>254543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254543</v>
      </c>
      <c r="O14" s="47">
        <f t="shared" si="1"/>
        <v>9.3674971479041691</v>
      </c>
      <c r="P14" s="44"/>
    </row>
    <row r="15" spans="1:133" ht="15.75">
      <c r="A15" s="23" t="s">
        <v>17</v>
      </c>
      <c r="B15" s="24"/>
      <c r="C15" s="25"/>
      <c r="D15" s="26">
        <f t="shared" ref="D15:M15" si="3">SUM(D16:D24)</f>
        <v>4450199</v>
      </c>
      <c r="E15" s="26">
        <f t="shared" si="3"/>
        <v>3406764</v>
      </c>
      <c r="F15" s="26">
        <f t="shared" si="3"/>
        <v>0</v>
      </c>
      <c r="G15" s="26">
        <f t="shared" si="3"/>
        <v>1683682</v>
      </c>
      <c r="H15" s="26">
        <f t="shared" si="3"/>
        <v>0</v>
      </c>
      <c r="I15" s="26">
        <f t="shared" si="3"/>
        <v>0</v>
      </c>
      <c r="J15" s="26">
        <f t="shared" si="3"/>
        <v>0</v>
      </c>
      <c r="K15" s="26">
        <f t="shared" si="3"/>
        <v>0</v>
      </c>
      <c r="L15" s="26">
        <f t="shared" si="3"/>
        <v>0</v>
      </c>
      <c r="M15" s="26">
        <f t="shared" si="3"/>
        <v>0</v>
      </c>
      <c r="N15" s="38">
        <f>SUM(D15:M15)</f>
        <v>9540645</v>
      </c>
      <c r="O15" s="39">
        <f t="shared" si="1"/>
        <v>351.10753321311597</v>
      </c>
      <c r="P15" s="45"/>
    </row>
    <row r="16" spans="1:133">
      <c r="A16" s="6"/>
      <c r="B16" s="19">
        <v>322</v>
      </c>
      <c r="C16" s="14" t="s">
        <v>0</v>
      </c>
      <c r="D16" s="46">
        <v>0</v>
      </c>
      <c r="E16" s="46">
        <v>3406764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3406764</v>
      </c>
      <c r="O16" s="47">
        <f t="shared" si="1"/>
        <v>125.37312773709196</v>
      </c>
      <c r="P16" s="44"/>
    </row>
    <row r="17" spans="1:16">
      <c r="A17" s="6"/>
      <c r="B17" s="19">
        <v>323.10000000000002</v>
      </c>
      <c r="C17" s="14" t="s">
        <v>18</v>
      </c>
      <c r="D17" s="46">
        <v>2706136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2706136</v>
      </c>
      <c r="O17" s="47">
        <f t="shared" si="1"/>
        <v>99.589150995473446</v>
      </c>
      <c r="P17" s="44"/>
    </row>
    <row r="18" spans="1:16">
      <c r="A18" s="6"/>
      <c r="B18" s="19">
        <v>323.3</v>
      </c>
      <c r="C18" s="14" t="s">
        <v>19</v>
      </c>
      <c r="D18" s="46">
        <v>538303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538303</v>
      </c>
      <c r="O18" s="47">
        <f t="shared" si="1"/>
        <v>19.810216023258381</v>
      </c>
      <c r="P18" s="44"/>
    </row>
    <row r="19" spans="1:16">
      <c r="A19" s="6"/>
      <c r="B19" s="19">
        <v>323.39999999999998</v>
      </c>
      <c r="C19" s="14" t="s">
        <v>20</v>
      </c>
      <c r="D19" s="46">
        <v>148271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148271</v>
      </c>
      <c r="O19" s="47">
        <f t="shared" si="1"/>
        <v>5.4565561402863132</v>
      </c>
      <c r="P19" s="44"/>
    </row>
    <row r="20" spans="1:16">
      <c r="A20" s="6"/>
      <c r="B20" s="19">
        <v>323.60000000000002</v>
      </c>
      <c r="C20" s="14" t="s">
        <v>21</v>
      </c>
      <c r="D20" s="46">
        <v>543186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543186</v>
      </c>
      <c r="O20" s="47">
        <f t="shared" si="1"/>
        <v>19.989916461193097</v>
      </c>
      <c r="P20" s="44"/>
    </row>
    <row r="21" spans="1:16">
      <c r="A21" s="6"/>
      <c r="B21" s="19">
        <v>323.7</v>
      </c>
      <c r="C21" s="14" t="s">
        <v>22</v>
      </c>
      <c r="D21" s="46">
        <v>514303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514303</v>
      </c>
      <c r="O21" s="47">
        <f t="shared" si="1"/>
        <v>18.926986346741252</v>
      </c>
      <c r="P21" s="44"/>
    </row>
    <row r="22" spans="1:16">
      <c r="A22" s="6"/>
      <c r="B22" s="19">
        <v>324.20999999999998</v>
      </c>
      <c r="C22" s="14" t="s">
        <v>169</v>
      </c>
      <c r="D22" s="46">
        <v>0</v>
      </c>
      <c r="E22" s="46">
        <v>0</v>
      </c>
      <c r="F22" s="46">
        <v>0</v>
      </c>
      <c r="G22" s="46">
        <v>687913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687913</v>
      </c>
      <c r="O22" s="47">
        <f t="shared" si="1"/>
        <v>25.316049019247046</v>
      </c>
      <c r="P22" s="44"/>
    </row>
    <row r="23" spans="1:16">
      <c r="A23" s="6"/>
      <c r="B23" s="19">
        <v>324.31</v>
      </c>
      <c r="C23" s="14" t="s">
        <v>25</v>
      </c>
      <c r="D23" s="46">
        <v>0</v>
      </c>
      <c r="E23" s="46">
        <v>0</v>
      </c>
      <c r="F23" s="46">
        <v>0</v>
      </c>
      <c r="G23" s="46">
        <v>873906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873906</v>
      </c>
      <c r="O23" s="47">
        <f t="shared" si="1"/>
        <v>32.160821403599158</v>
      </c>
      <c r="P23" s="44"/>
    </row>
    <row r="24" spans="1:16">
      <c r="A24" s="6"/>
      <c r="B24" s="19">
        <v>324.61</v>
      </c>
      <c r="C24" s="14" t="s">
        <v>26</v>
      </c>
      <c r="D24" s="46">
        <v>0</v>
      </c>
      <c r="E24" s="46">
        <v>0</v>
      </c>
      <c r="F24" s="46">
        <v>0</v>
      </c>
      <c r="G24" s="46">
        <v>121863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121863</v>
      </c>
      <c r="O24" s="47">
        <f t="shared" si="1"/>
        <v>4.4847090862252967</v>
      </c>
      <c r="P24" s="44"/>
    </row>
    <row r="25" spans="1:16" ht="15.75">
      <c r="A25" s="23" t="s">
        <v>29</v>
      </c>
      <c r="B25" s="24"/>
      <c r="C25" s="25"/>
      <c r="D25" s="26">
        <f t="shared" ref="D25:M25" si="5">SUM(D26:D41)</f>
        <v>3850398</v>
      </c>
      <c r="E25" s="26">
        <f t="shared" si="5"/>
        <v>564250</v>
      </c>
      <c r="F25" s="26">
        <f t="shared" si="5"/>
        <v>0</v>
      </c>
      <c r="G25" s="26">
        <f t="shared" si="5"/>
        <v>261740</v>
      </c>
      <c r="H25" s="26">
        <f t="shared" si="5"/>
        <v>0</v>
      </c>
      <c r="I25" s="26">
        <f t="shared" si="5"/>
        <v>0</v>
      </c>
      <c r="J25" s="26">
        <f t="shared" si="5"/>
        <v>0</v>
      </c>
      <c r="K25" s="26">
        <f t="shared" si="5"/>
        <v>0</v>
      </c>
      <c r="L25" s="26">
        <f t="shared" si="5"/>
        <v>0</v>
      </c>
      <c r="M25" s="26">
        <f t="shared" si="5"/>
        <v>0</v>
      </c>
      <c r="N25" s="38">
        <f>SUM(D25:M25)</f>
        <v>4676388</v>
      </c>
      <c r="O25" s="39">
        <f t="shared" si="1"/>
        <v>172.09686085452472</v>
      </c>
      <c r="P25" s="45"/>
    </row>
    <row r="26" spans="1:16">
      <c r="A26" s="6"/>
      <c r="B26" s="19">
        <v>331.1</v>
      </c>
      <c r="C26" s="14" t="s">
        <v>93</v>
      </c>
      <c r="D26" s="46">
        <v>602423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602423</v>
      </c>
      <c r="O26" s="47">
        <f t="shared" si="1"/>
        <v>22.169911309019984</v>
      </c>
      <c r="P26" s="44"/>
    </row>
    <row r="27" spans="1:16">
      <c r="A27" s="6"/>
      <c r="B27" s="19">
        <v>331.2</v>
      </c>
      <c r="C27" s="14" t="s">
        <v>28</v>
      </c>
      <c r="D27" s="46">
        <v>71974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71974</v>
      </c>
      <c r="O27" s="47">
        <f t="shared" si="1"/>
        <v>2.6487321974018325</v>
      </c>
      <c r="P27" s="44"/>
    </row>
    <row r="28" spans="1:16">
      <c r="A28" s="6"/>
      <c r="B28" s="19">
        <v>331.39</v>
      </c>
      <c r="C28" s="14" t="s">
        <v>33</v>
      </c>
      <c r="D28" s="46">
        <v>0</v>
      </c>
      <c r="E28" s="46">
        <v>201648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201648</v>
      </c>
      <c r="O28" s="47">
        <f t="shared" si="1"/>
        <v>7.4208957420969348</v>
      </c>
      <c r="P28" s="44"/>
    </row>
    <row r="29" spans="1:16">
      <c r="A29" s="6"/>
      <c r="B29" s="19">
        <v>331.41</v>
      </c>
      <c r="C29" s="14" t="s">
        <v>34</v>
      </c>
      <c r="D29" s="46">
        <v>0</v>
      </c>
      <c r="E29" s="46">
        <v>362602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362602</v>
      </c>
      <c r="O29" s="47">
        <f t="shared" si="1"/>
        <v>13.344201965186031</v>
      </c>
      <c r="P29" s="44"/>
    </row>
    <row r="30" spans="1:16">
      <c r="A30" s="6"/>
      <c r="B30" s="19">
        <v>331.5</v>
      </c>
      <c r="C30" s="14" t="s">
        <v>30</v>
      </c>
      <c r="D30" s="46">
        <v>351064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351064</v>
      </c>
      <c r="O30" s="47">
        <f t="shared" si="1"/>
        <v>12.919589298200419</v>
      </c>
      <c r="P30" s="44"/>
    </row>
    <row r="31" spans="1:16">
      <c r="A31" s="6"/>
      <c r="B31" s="19">
        <v>331.9</v>
      </c>
      <c r="C31" s="14" t="s">
        <v>31</v>
      </c>
      <c r="D31" s="46">
        <v>16140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16140</v>
      </c>
      <c r="O31" s="47">
        <f t="shared" si="1"/>
        <v>0.59397195745777054</v>
      </c>
      <c r="P31" s="44"/>
    </row>
    <row r="32" spans="1:16">
      <c r="A32" s="6"/>
      <c r="B32" s="19">
        <v>334.1</v>
      </c>
      <c r="C32" s="14" t="s">
        <v>32</v>
      </c>
      <c r="D32" s="46">
        <v>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</v>
      </c>
      <c r="O32" s="47">
        <f t="shared" si="1"/>
        <v>1.1040370956464137E-3</v>
      </c>
      <c r="P32" s="44"/>
    </row>
    <row r="33" spans="1:16">
      <c r="A33" s="6"/>
      <c r="B33" s="19">
        <v>334.2</v>
      </c>
      <c r="C33" s="14" t="s">
        <v>95</v>
      </c>
      <c r="D33" s="46">
        <v>209416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209416</v>
      </c>
      <c r="O33" s="47">
        <f t="shared" si="1"/>
        <v>7.7067677473963121</v>
      </c>
      <c r="P33" s="44"/>
    </row>
    <row r="34" spans="1:16">
      <c r="A34" s="6"/>
      <c r="B34" s="19">
        <v>334.39</v>
      </c>
      <c r="C34" s="14" t="s">
        <v>96</v>
      </c>
      <c r="D34" s="46">
        <v>0</v>
      </c>
      <c r="E34" s="46">
        <v>0</v>
      </c>
      <c r="F34" s="46">
        <v>0</v>
      </c>
      <c r="G34" s="46">
        <v>261740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261740</v>
      </c>
      <c r="O34" s="47">
        <f t="shared" si="1"/>
        <v>9.632355647149744</v>
      </c>
      <c r="P34" s="44"/>
    </row>
    <row r="35" spans="1:16">
      <c r="A35" s="6"/>
      <c r="B35" s="19">
        <v>335.12</v>
      </c>
      <c r="C35" s="14" t="s">
        <v>132</v>
      </c>
      <c r="D35" s="46">
        <v>763375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763375</v>
      </c>
      <c r="O35" s="47">
        <f t="shared" si="1"/>
        <v>28.093143929636035</v>
      </c>
      <c r="P35" s="44"/>
    </row>
    <row r="36" spans="1:16">
      <c r="A36" s="6"/>
      <c r="B36" s="19">
        <v>335.14</v>
      </c>
      <c r="C36" s="14" t="s">
        <v>133</v>
      </c>
      <c r="D36" s="46">
        <v>12822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12822</v>
      </c>
      <c r="O36" s="47">
        <f t="shared" si="1"/>
        <v>0.47186545467927721</v>
      </c>
      <c r="P36" s="44"/>
    </row>
    <row r="37" spans="1:16">
      <c r="A37" s="6"/>
      <c r="B37" s="19">
        <v>335.15</v>
      </c>
      <c r="C37" s="14" t="s">
        <v>134</v>
      </c>
      <c r="D37" s="46">
        <v>44808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44808</v>
      </c>
      <c r="O37" s="47">
        <f t="shared" ref="O37:O68" si="8">(N37/O$70)</f>
        <v>1.6489898060574835</v>
      </c>
      <c r="P37" s="44"/>
    </row>
    <row r="38" spans="1:16">
      <c r="A38" s="6"/>
      <c r="B38" s="19">
        <v>335.18</v>
      </c>
      <c r="C38" s="14" t="s">
        <v>135</v>
      </c>
      <c r="D38" s="46">
        <v>1504792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1504792</v>
      </c>
      <c r="O38" s="47">
        <f t="shared" si="8"/>
        <v>55.378206307731936</v>
      </c>
      <c r="P38" s="44"/>
    </row>
    <row r="39" spans="1:16">
      <c r="A39" s="6"/>
      <c r="B39" s="19">
        <v>335.21</v>
      </c>
      <c r="C39" s="14" t="s">
        <v>40</v>
      </c>
      <c r="D39" s="46">
        <v>26758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26758</v>
      </c>
      <c r="O39" s="47">
        <f t="shared" si="8"/>
        <v>0.98472748684355793</v>
      </c>
      <c r="P39" s="44"/>
    </row>
    <row r="40" spans="1:16">
      <c r="A40" s="6"/>
      <c r="B40" s="19">
        <v>335.49</v>
      </c>
      <c r="C40" s="14" t="s">
        <v>41</v>
      </c>
      <c r="D40" s="46">
        <v>189190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189190</v>
      </c>
      <c r="O40" s="47">
        <f t="shared" si="8"/>
        <v>6.9624259375115001</v>
      </c>
      <c r="P40" s="44"/>
    </row>
    <row r="41" spans="1:16">
      <c r="A41" s="6"/>
      <c r="B41" s="19">
        <v>339</v>
      </c>
      <c r="C41" s="14" t="s">
        <v>136</v>
      </c>
      <c r="D41" s="46">
        <v>57606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57606</v>
      </c>
      <c r="O41" s="47">
        <f t="shared" si="8"/>
        <v>2.1199720310602435</v>
      </c>
      <c r="P41" s="44"/>
    </row>
    <row r="42" spans="1:16" ht="15.75">
      <c r="A42" s="23" t="s">
        <v>48</v>
      </c>
      <c r="B42" s="24"/>
      <c r="C42" s="25"/>
      <c r="D42" s="26">
        <f t="shared" ref="D42:M42" si="9">SUM(D43:D55)</f>
        <v>1771184</v>
      </c>
      <c r="E42" s="26">
        <f t="shared" si="9"/>
        <v>5112499</v>
      </c>
      <c r="F42" s="26">
        <f t="shared" si="9"/>
        <v>0</v>
      </c>
      <c r="G42" s="26">
        <f t="shared" si="9"/>
        <v>0</v>
      </c>
      <c r="H42" s="26">
        <f t="shared" si="9"/>
        <v>0</v>
      </c>
      <c r="I42" s="26">
        <f t="shared" si="9"/>
        <v>8024911</v>
      </c>
      <c r="J42" s="26">
        <f t="shared" si="9"/>
        <v>1064783</v>
      </c>
      <c r="K42" s="26">
        <f t="shared" si="9"/>
        <v>0</v>
      </c>
      <c r="L42" s="26">
        <f t="shared" si="9"/>
        <v>0</v>
      </c>
      <c r="M42" s="26">
        <f t="shared" si="9"/>
        <v>0</v>
      </c>
      <c r="N42" s="26">
        <f>SUM(D42:M42)</f>
        <v>15973377</v>
      </c>
      <c r="O42" s="39">
        <f t="shared" si="8"/>
        <v>587.84002502484088</v>
      </c>
      <c r="P42" s="45"/>
    </row>
    <row r="43" spans="1:16">
      <c r="A43" s="6"/>
      <c r="B43" s="19">
        <v>341.2</v>
      </c>
      <c r="C43" s="14" t="s">
        <v>137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1064783</v>
      </c>
      <c r="K43" s="46">
        <v>0</v>
      </c>
      <c r="L43" s="46">
        <v>0</v>
      </c>
      <c r="M43" s="46">
        <v>0</v>
      </c>
      <c r="N43" s="46">
        <f t="shared" ref="N43:N55" si="10">SUM(D43:M43)</f>
        <v>1064783</v>
      </c>
      <c r="O43" s="47">
        <f t="shared" si="8"/>
        <v>39.185331027122508</v>
      </c>
      <c r="P43" s="44"/>
    </row>
    <row r="44" spans="1:16">
      <c r="A44" s="6"/>
      <c r="B44" s="19">
        <v>341.9</v>
      </c>
      <c r="C44" s="14" t="s">
        <v>138</v>
      </c>
      <c r="D44" s="46">
        <v>549710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549710</v>
      </c>
      <c r="O44" s="47">
        <f t="shared" si="8"/>
        <v>20.230007728259668</v>
      </c>
      <c r="P44" s="44"/>
    </row>
    <row r="45" spans="1:16">
      <c r="A45" s="6"/>
      <c r="B45" s="19">
        <v>342.2</v>
      </c>
      <c r="C45" s="14" t="s">
        <v>103</v>
      </c>
      <c r="D45" s="46">
        <v>2855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2855</v>
      </c>
      <c r="O45" s="47">
        <f t="shared" si="8"/>
        <v>0.10506753026901704</v>
      </c>
      <c r="P45" s="44"/>
    </row>
    <row r="46" spans="1:16">
      <c r="A46" s="6"/>
      <c r="B46" s="19">
        <v>342.9</v>
      </c>
      <c r="C46" s="14" t="s">
        <v>139</v>
      </c>
      <c r="D46" s="46">
        <v>17733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17733</v>
      </c>
      <c r="O46" s="47">
        <f t="shared" si="8"/>
        <v>0.65259632723659511</v>
      </c>
      <c r="P46" s="44"/>
    </row>
    <row r="47" spans="1:16">
      <c r="A47" s="6"/>
      <c r="B47" s="19">
        <v>343.4</v>
      </c>
      <c r="C47" s="14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6539257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6539257</v>
      </c>
      <c r="O47" s="47">
        <f t="shared" si="8"/>
        <v>240.65274353218268</v>
      </c>
      <c r="P47" s="44"/>
    </row>
    <row r="48" spans="1:16">
      <c r="A48" s="6"/>
      <c r="B48" s="19">
        <v>343.5</v>
      </c>
      <c r="C48" s="14" t="s">
        <v>56</v>
      </c>
      <c r="D48" s="46">
        <v>0</v>
      </c>
      <c r="E48" s="46">
        <v>2239211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2239211</v>
      </c>
      <c r="O48" s="47">
        <f t="shared" si="8"/>
        <v>82.405733632650055</v>
      </c>
      <c r="P48" s="44"/>
    </row>
    <row r="49" spans="1:16">
      <c r="A49" s="6"/>
      <c r="B49" s="19">
        <v>344.1</v>
      </c>
      <c r="C49" s="14" t="s">
        <v>140</v>
      </c>
      <c r="D49" s="46">
        <v>0</v>
      </c>
      <c r="E49" s="46">
        <v>2873288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2873288</v>
      </c>
      <c r="O49" s="47">
        <f t="shared" si="8"/>
        <v>105.74055128252309</v>
      </c>
      <c r="P49" s="44"/>
    </row>
    <row r="50" spans="1:16">
      <c r="A50" s="6"/>
      <c r="B50" s="19">
        <v>344.9</v>
      </c>
      <c r="C50" s="14" t="s">
        <v>149</v>
      </c>
      <c r="D50" s="46">
        <v>436137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436137</v>
      </c>
      <c r="O50" s="47">
        <f t="shared" si="8"/>
        <v>16.050380892798</v>
      </c>
      <c r="P50" s="44"/>
    </row>
    <row r="51" spans="1:16">
      <c r="A51" s="6"/>
      <c r="B51" s="19">
        <v>346.4</v>
      </c>
      <c r="C51" s="14" t="s">
        <v>104</v>
      </c>
      <c r="D51" s="46">
        <v>42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42</v>
      </c>
      <c r="O51" s="47">
        <f t="shared" si="8"/>
        <v>1.5456519339049793E-3</v>
      </c>
      <c r="P51" s="44"/>
    </row>
    <row r="52" spans="1:16">
      <c r="A52" s="6"/>
      <c r="B52" s="19">
        <v>347.2</v>
      </c>
      <c r="C52" s="14" t="s">
        <v>59</v>
      </c>
      <c r="D52" s="46">
        <v>66551</v>
      </c>
      <c r="E52" s="46">
        <v>0</v>
      </c>
      <c r="F52" s="46">
        <v>0</v>
      </c>
      <c r="G52" s="46">
        <v>0</v>
      </c>
      <c r="H52" s="46">
        <v>0</v>
      </c>
      <c r="I52" s="46">
        <v>1485654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1552205</v>
      </c>
      <c r="O52" s="47">
        <f t="shared" si="8"/>
        <v>57.123063334928055</v>
      </c>
      <c r="P52" s="44"/>
    </row>
    <row r="53" spans="1:16">
      <c r="A53" s="6"/>
      <c r="B53" s="19">
        <v>347.3</v>
      </c>
      <c r="C53" s="14" t="s">
        <v>60</v>
      </c>
      <c r="D53" s="46">
        <v>167212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167212</v>
      </c>
      <c r="O53" s="47">
        <f t="shared" si="8"/>
        <v>6.1536083612409378</v>
      </c>
      <c r="P53" s="44"/>
    </row>
    <row r="54" spans="1:16">
      <c r="A54" s="6"/>
      <c r="B54" s="19">
        <v>347.5</v>
      </c>
      <c r="C54" s="14" t="s">
        <v>105</v>
      </c>
      <c r="D54" s="46">
        <v>422335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422335</v>
      </c>
      <c r="O54" s="47">
        <f t="shared" si="8"/>
        <v>15.542450226327604</v>
      </c>
      <c r="P54" s="44"/>
    </row>
    <row r="55" spans="1:16">
      <c r="A55" s="6"/>
      <c r="B55" s="19">
        <v>349</v>
      </c>
      <c r="C55" s="14" t="s">
        <v>1</v>
      </c>
      <c r="D55" s="46">
        <v>108609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108609</v>
      </c>
      <c r="O55" s="47">
        <f t="shared" si="8"/>
        <v>3.9969454973687117</v>
      </c>
      <c r="P55" s="44"/>
    </row>
    <row r="56" spans="1:16" ht="15.75">
      <c r="A56" s="23" t="s">
        <v>49</v>
      </c>
      <c r="B56" s="24"/>
      <c r="C56" s="25"/>
      <c r="D56" s="26">
        <f t="shared" ref="D56:M56" si="11">SUM(D57:D59)</f>
        <v>230367</v>
      </c>
      <c r="E56" s="26">
        <f t="shared" si="11"/>
        <v>22703</v>
      </c>
      <c r="F56" s="26">
        <f t="shared" si="11"/>
        <v>0</v>
      </c>
      <c r="G56" s="26">
        <f t="shared" si="11"/>
        <v>0</v>
      </c>
      <c r="H56" s="26">
        <f t="shared" si="11"/>
        <v>0</v>
      </c>
      <c r="I56" s="26">
        <f t="shared" si="11"/>
        <v>0</v>
      </c>
      <c r="J56" s="26">
        <f t="shared" si="11"/>
        <v>0</v>
      </c>
      <c r="K56" s="26">
        <f t="shared" si="11"/>
        <v>0</v>
      </c>
      <c r="L56" s="26">
        <f t="shared" si="11"/>
        <v>0</v>
      </c>
      <c r="M56" s="26">
        <f t="shared" si="11"/>
        <v>0</v>
      </c>
      <c r="N56" s="26">
        <f t="shared" ref="N56:N68" si="12">SUM(D56:M56)</f>
        <v>253070</v>
      </c>
      <c r="O56" s="39">
        <f t="shared" si="8"/>
        <v>9.3132889265079299</v>
      </c>
      <c r="P56" s="45"/>
    </row>
    <row r="57" spans="1:16">
      <c r="A57" s="7"/>
      <c r="B57" s="33">
        <v>351.1</v>
      </c>
      <c r="C57" s="15" t="s">
        <v>64</v>
      </c>
      <c r="D57" s="46">
        <v>40374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40374</v>
      </c>
      <c r="O57" s="47">
        <f t="shared" si="8"/>
        <v>1.4858131233209435</v>
      </c>
      <c r="P57" s="44"/>
    </row>
    <row r="58" spans="1:16">
      <c r="A58" s="7"/>
      <c r="B58" s="33">
        <v>354</v>
      </c>
      <c r="C58" s="15" t="s">
        <v>65</v>
      </c>
      <c r="D58" s="46">
        <v>189993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189993</v>
      </c>
      <c r="O58" s="47">
        <f t="shared" si="8"/>
        <v>6.9919773304383028</v>
      </c>
      <c r="P58" s="44"/>
    </row>
    <row r="59" spans="1:16">
      <c r="A59" s="7"/>
      <c r="B59" s="33">
        <v>359</v>
      </c>
      <c r="C59" s="15" t="s">
        <v>115</v>
      </c>
      <c r="D59" s="46">
        <v>0</v>
      </c>
      <c r="E59" s="46">
        <v>22703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22703</v>
      </c>
      <c r="O59" s="47">
        <f t="shared" si="8"/>
        <v>0.83549847274868438</v>
      </c>
      <c r="P59" s="44"/>
    </row>
    <row r="60" spans="1:16" ht="15.75">
      <c r="A60" s="23" t="s">
        <v>4</v>
      </c>
      <c r="B60" s="24"/>
      <c r="C60" s="25"/>
      <c r="D60" s="26">
        <f t="shared" ref="D60:M60" si="13">SUM(D61:D64)</f>
        <v>468247</v>
      </c>
      <c r="E60" s="26">
        <f t="shared" si="13"/>
        <v>198584</v>
      </c>
      <c r="F60" s="26">
        <f t="shared" si="13"/>
        <v>13388</v>
      </c>
      <c r="G60" s="26">
        <f t="shared" si="13"/>
        <v>159373</v>
      </c>
      <c r="H60" s="26">
        <f t="shared" si="13"/>
        <v>0</v>
      </c>
      <c r="I60" s="26">
        <f t="shared" si="13"/>
        <v>41816</v>
      </c>
      <c r="J60" s="26">
        <f t="shared" si="13"/>
        <v>2297</v>
      </c>
      <c r="K60" s="26">
        <f t="shared" si="13"/>
        <v>4962030</v>
      </c>
      <c r="L60" s="26">
        <f t="shared" si="13"/>
        <v>0</v>
      </c>
      <c r="M60" s="26">
        <f t="shared" si="13"/>
        <v>0</v>
      </c>
      <c r="N60" s="26">
        <f t="shared" si="12"/>
        <v>5845735</v>
      </c>
      <c r="O60" s="39">
        <f t="shared" si="8"/>
        <v>215.13027637728626</v>
      </c>
      <c r="P60" s="45"/>
    </row>
    <row r="61" spans="1:16">
      <c r="A61" s="6"/>
      <c r="B61" s="19">
        <v>361.1</v>
      </c>
      <c r="C61" s="14" t="s">
        <v>66</v>
      </c>
      <c r="D61" s="46">
        <v>239424</v>
      </c>
      <c r="E61" s="46">
        <v>187384</v>
      </c>
      <c r="F61" s="46">
        <v>13388</v>
      </c>
      <c r="G61" s="46">
        <v>75687</v>
      </c>
      <c r="H61" s="46">
        <v>0</v>
      </c>
      <c r="I61" s="46">
        <v>17102</v>
      </c>
      <c r="J61" s="46">
        <v>0</v>
      </c>
      <c r="K61" s="46">
        <v>1597398</v>
      </c>
      <c r="L61" s="46">
        <v>0</v>
      </c>
      <c r="M61" s="46">
        <v>0</v>
      </c>
      <c r="N61" s="46">
        <f t="shared" si="12"/>
        <v>2130383</v>
      </c>
      <c r="O61" s="47">
        <f t="shared" si="8"/>
        <v>78.400728664483125</v>
      </c>
      <c r="P61" s="44"/>
    </row>
    <row r="62" spans="1:16">
      <c r="A62" s="6"/>
      <c r="B62" s="19">
        <v>362</v>
      </c>
      <c r="C62" s="14" t="s">
        <v>68</v>
      </c>
      <c r="D62" s="46">
        <v>98099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98099</v>
      </c>
      <c r="O62" s="47">
        <f t="shared" si="8"/>
        <v>3.6101645015272514</v>
      </c>
      <c r="P62" s="44"/>
    </row>
    <row r="63" spans="1:16">
      <c r="A63" s="6"/>
      <c r="B63" s="19">
        <v>368</v>
      </c>
      <c r="C63" s="14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3364632</v>
      </c>
      <c r="L63" s="46">
        <v>0</v>
      </c>
      <c r="M63" s="46">
        <v>0</v>
      </c>
      <c r="N63" s="46">
        <f t="shared" si="12"/>
        <v>3364632</v>
      </c>
      <c r="O63" s="47">
        <f t="shared" si="8"/>
        <v>123.82261803996614</v>
      </c>
      <c r="P63" s="44"/>
    </row>
    <row r="64" spans="1:16">
      <c r="A64" s="6"/>
      <c r="B64" s="19">
        <v>369.9</v>
      </c>
      <c r="C64" s="14" t="s">
        <v>71</v>
      </c>
      <c r="D64" s="46">
        <v>130724</v>
      </c>
      <c r="E64" s="46">
        <v>11200</v>
      </c>
      <c r="F64" s="46">
        <v>0</v>
      </c>
      <c r="G64" s="46">
        <v>83686</v>
      </c>
      <c r="H64" s="46">
        <v>0</v>
      </c>
      <c r="I64" s="46">
        <v>24714</v>
      </c>
      <c r="J64" s="46">
        <v>2297</v>
      </c>
      <c r="K64" s="46">
        <v>0</v>
      </c>
      <c r="L64" s="46">
        <v>0</v>
      </c>
      <c r="M64" s="46">
        <v>0</v>
      </c>
      <c r="N64" s="46">
        <f t="shared" si="12"/>
        <v>252621</v>
      </c>
      <c r="O64" s="47">
        <f t="shared" si="8"/>
        <v>9.2967651713097563</v>
      </c>
      <c r="P64" s="44"/>
    </row>
    <row r="65" spans="1:119" ht="15.75">
      <c r="A65" s="23" t="s">
        <v>50</v>
      </c>
      <c r="B65" s="24"/>
      <c r="C65" s="25"/>
      <c r="D65" s="26">
        <f t="shared" ref="D65:M65" si="14">SUM(D66:D67)</f>
        <v>97566</v>
      </c>
      <c r="E65" s="26">
        <f t="shared" si="14"/>
        <v>0</v>
      </c>
      <c r="F65" s="26">
        <f t="shared" si="14"/>
        <v>11617706</v>
      </c>
      <c r="G65" s="26">
        <f t="shared" si="14"/>
        <v>8939900</v>
      </c>
      <c r="H65" s="26">
        <f t="shared" si="14"/>
        <v>0</v>
      </c>
      <c r="I65" s="26">
        <f t="shared" si="14"/>
        <v>0</v>
      </c>
      <c r="J65" s="26">
        <f t="shared" si="14"/>
        <v>0</v>
      </c>
      <c r="K65" s="26">
        <f t="shared" si="14"/>
        <v>0</v>
      </c>
      <c r="L65" s="26">
        <f t="shared" si="14"/>
        <v>0</v>
      </c>
      <c r="M65" s="26">
        <f t="shared" si="14"/>
        <v>0</v>
      </c>
      <c r="N65" s="26">
        <f t="shared" si="12"/>
        <v>20655172</v>
      </c>
      <c r="O65" s="39">
        <f t="shared" si="8"/>
        <v>760.13587016523752</v>
      </c>
      <c r="P65" s="44"/>
    </row>
    <row r="66" spans="1:119">
      <c r="A66" s="6"/>
      <c r="B66" s="19">
        <v>381</v>
      </c>
      <c r="C66" s="14" t="s">
        <v>72</v>
      </c>
      <c r="D66" s="46">
        <v>97566</v>
      </c>
      <c r="E66" s="46">
        <v>0</v>
      </c>
      <c r="F66" s="46">
        <v>1824612</v>
      </c>
      <c r="G66" s="46">
        <v>8939900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10862078</v>
      </c>
      <c r="O66" s="47">
        <f t="shared" si="8"/>
        <v>399.73790159349352</v>
      </c>
      <c r="P66" s="44"/>
    </row>
    <row r="67" spans="1:119" ht="15.75" thickBot="1">
      <c r="A67" s="6"/>
      <c r="B67" s="19">
        <v>384</v>
      </c>
      <c r="C67" s="14" t="s">
        <v>73</v>
      </c>
      <c r="D67" s="46">
        <v>0</v>
      </c>
      <c r="E67" s="46">
        <v>0</v>
      </c>
      <c r="F67" s="46">
        <v>9793094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9793094</v>
      </c>
      <c r="O67" s="47">
        <f t="shared" si="8"/>
        <v>360.397968571744</v>
      </c>
      <c r="P67" s="44"/>
    </row>
    <row r="68" spans="1:119" ht="16.5" thickBot="1">
      <c r="A68" s="8" t="s">
        <v>62</v>
      </c>
      <c r="B68" s="17"/>
      <c r="C68" s="16"/>
      <c r="D68" s="9">
        <f t="shared" ref="D68:M68" si="15">SUM(D5,D15,D25,D42,D56,D60,D65)</f>
        <v>29880161</v>
      </c>
      <c r="E68" s="9">
        <f t="shared" si="15"/>
        <v>9886076</v>
      </c>
      <c r="F68" s="9">
        <f t="shared" si="15"/>
        <v>12855416</v>
      </c>
      <c r="G68" s="9">
        <f t="shared" si="15"/>
        <v>11044695</v>
      </c>
      <c r="H68" s="9">
        <f t="shared" si="15"/>
        <v>0</v>
      </c>
      <c r="I68" s="9">
        <f t="shared" si="15"/>
        <v>8066727</v>
      </c>
      <c r="J68" s="9">
        <f t="shared" si="15"/>
        <v>1067080</v>
      </c>
      <c r="K68" s="9">
        <f t="shared" si="15"/>
        <v>4962030</v>
      </c>
      <c r="L68" s="9">
        <f t="shared" si="15"/>
        <v>0</v>
      </c>
      <c r="M68" s="9">
        <f t="shared" si="15"/>
        <v>0</v>
      </c>
      <c r="N68" s="9">
        <f t="shared" si="12"/>
        <v>77762185</v>
      </c>
      <c r="O68" s="32">
        <f t="shared" si="8"/>
        <v>2861.7445626173039</v>
      </c>
      <c r="P68" s="43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0"/>
      <c r="B69" s="12"/>
      <c r="C69" s="12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3"/>
    </row>
    <row r="70" spans="1:119">
      <c r="A70" s="34"/>
      <c r="B70" s="35"/>
      <c r="C70" s="35"/>
      <c r="D70" s="36"/>
      <c r="E70" s="36"/>
      <c r="F70" s="36"/>
      <c r="G70" s="36"/>
      <c r="H70" s="36"/>
      <c r="I70" s="36"/>
      <c r="J70" s="36"/>
      <c r="K70" s="36"/>
      <c r="L70" s="118" t="s">
        <v>170</v>
      </c>
      <c r="M70" s="118"/>
      <c r="N70" s="118"/>
      <c r="O70" s="37">
        <v>27173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88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0"/>
      <c r="Q1"/>
    </row>
    <row r="2" spans="1:133" ht="24" thickBot="1">
      <c r="A2" s="124" t="s">
        <v>154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0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0"/>
      <c r="N3" s="31"/>
      <c r="O3" s="131" t="s">
        <v>80</v>
      </c>
      <c r="P3" s="41"/>
      <c r="Q3"/>
    </row>
    <row r="4" spans="1:133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10</v>
      </c>
      <c r="N4" s="29" t="s">
        <v>46</v>
      </c>
      <c r="O4" s="117"/>
      <c r="P4" s="4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18" t="s">
        <v>2</v>
      </c>
      <c r="B5" s="20"/>
      <c r="C5" s="20"/>
      <c r="D5" s="21">
        <f t="shared" ref="D5:M5" si="0">SUM(D6:D13)</f>
        <v>17076958</v>
      </c>
      <c r="E5" s="21">
        <f t="shared" si="0"/>
        <v>291289</v>
      </c>
      <c r="F5" s="21">
        <f t="shared" si="0"/>
        <v>1248281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2">
        <f>SUM(D5:M5)</f>
        <v>18616528</v>
      </c>
      <c r="O5" s="27">
        <f t="shared" ref="O5:O36" si="1">(N5/O$72)</f>
        <v>704.9845874200023</v>
      </c>
      <c r="P5" s="43"/>
    </row>
    <row r="6" spans="1:133">
      <c r="A6" s="6"/>
      <c r="B6" s="19">
        <v>311</v>
      </c>
      <c r="C6" s="14" t="s">
        <v>3</v>
      </c>
      <c r="D6" s="46">
        <v>12048727</v>
      </c>
      <c r="E6" s="46">
        <v>291289</v>
      </c>
      <c r="F6" s="46">
        <v>1248281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13588297</v>
      </c>
      <c r="O6" s="47">
        <f t="shared" si="1"/>
        <v>514.57178020979291</v>
      </c>
      <c r="P6" s="44"/>
    </row>
    <row r="7" spans="1:133">
      <c r="A7" s="6"/>
      <c r="B7" s="19">
        <v>312.10000000000002</v>
      </c>
      <c r="C7" s="14" t="s">
        <v>155</v>
      </c>
      <c r="D7" s="46">
        <v>879617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879617</v>
      </c>
      <c r="O7" s="47">
        <f t="shared" si="1"/>
        <v>33.309993562313025</v>
      </c>
      <c r="P7" s="44"/>
    </row>
    <row r="8" spans="1:133">
      <c r="A8" s="6"/>
      <c r="B8" s="19">
        <v>312.51</v>
      </c>
      <c r="C8" s="14" t="s">
        <v>82</v>
      </c>
      <c r="D8" s="46">
        <v>275399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275399</v>
      </c>
      <c r="O8" s="47">
        <f t="shared" si="1"/>
        <v>10.429015033892529</v>
      </c>
      <c r="P8" s="44"/>
    </row>
    <row r="9" spans="1:133">
      <c r="A9" s="6"/>
      <c r="B9" s="19">
        <v>312.52</v>
      </c>
      <c r="C9" s="14" t="s">
        <v>129</v>
      </c>
      <c r="D9" s="46">
        <v>241378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241378</v>
      </c>
      <c r="O9" s="47">
        <f t="shared" si="1"/>
        <v>9.1406823948195548</v>
      </c>
      <c r="P9" s="44"/>
    </row>
    <row r="10" spans="1:133">
      <c r="A10" s="6"/>
      <c r="B10" s="19">
        <v>314.10000000000002</v>
      </c>
      <c r="C10" s="14" t="s">
        <v>13</v>
      </c>
      <c r="D10" s="46">
        <v>2121310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2121310</v>
      </c>
      <c r="O10" s="47">
        <f t="shared" si="1"/>
        <v>80.331351535577681</v>
      </c>
      <c r="P10" s="44"/>
    </row>
    <row r="11" spans="1:133">
      <c r="A11" s="6"/>
      <c r="B11" s="19">
        <v>314.39999999999998</v>
      </c>
      <c r="C11" s="14" t="s">
        <v>15</v>
      </c>
      <c r="D11" s="46">
        <v>205912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205912</v>
      </c>
      <c r="O11" s="47">
        <f t="shared" si="1"/>
        <v>7.7976294164426099</v>
      </c>
      <c r="P11" s="44"/>
    </row>
    <row r="12" spans="1:133">
      <c r="A12" s="6"/>
      <c r="B12" s="19">
        <v>315</v>
      </c>
      <c r="C12" s="14" t="s">
        <v>130</v>
      </c>
      <c r="D12" s="46">
        <v>1061496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1061496</v>
      </c>
      <c r="O12" s="47">
        <f t="shared" si="1"/>
        <v>40.197523383951228</v>
      </c>
      <c r="P12" s="44"/>
    </row>
    <row r="13" spans="1:133">
      <c r="A13" s="6"/>
      <c r="B13" s="19">
        <v>316</v>
      </c>
      <c r="C13" s="14" t="s">
        <v>131</v>
      </c>
      <c r="D13" s="46">
        <v>243119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243119</v>
      </c>
      <c r="O13" s="47">
        <f t="shared" si="1"/>
        <v>9.2066118832127852</v>
      </c>
      <c r="P13" s="44"/>
    </row>
    <row r="14" spans="1:133" ht="15.75">
      <c r="A14" s="23" t="s">
        <v>17</v>
      </c>
      <c r="B14" s="24"/>
      <c r="C14" s="25"/>
      <c r="D14" s="26">
        <f t="shared" ref="D14:M14" si="3">SUM(D15:D24)</f>
        <v>4338206</v>
      </c>
      <c r="E14" s="26">
        <f t="shared" si="3"/>
        <v>0</v>
      </c>
      <c r="F14" s="26">
        <f t="shared" si="3"/>
        <v>0</v>
      </c>
      <c r="G14" s="26">
        <f t="shared" si="3"/>
        <v>1407373</v>
      </c>
      <c r="H14" s="26">
        <f t="shared" si="3"/>
        <v>0</v>
      </c>
      <c r="I14" s="26">
        <f t="shared" si="3"/>
        <v>0</v>
      </c>
      <c r="J14" s="26">
        <f t="shared" si="3"/>
        <v>0</v>
      </c>
      <c r="K14" s="26">
        <f t="shared" si="3"/>
        <v>0</v>
      </c>
      <c r="L14" s="26">
        <f t="shared" si="3"/>
        <v>0</v>
      </c>
      <c r="M14" s="26">
        <f t="shared" si="3"/>
        <v>0</v>
      </c>
      <c r="N14" s="38">
        <f>SUM(D14:M14)</f>
        <v>5745579</v>
      </c>
      <c r="O14" s="39">
        <f t="shared" si="1"/>
        <v>217.57787707804749</v>
      </c>
      <c r="P14" s="45"/>
    </row>
    <row r="15" spans="1:133">
      <c r="A15" s="6"/>
      <c r="B15" s="19">
        <v>323.10000000000002</v>
      </c>
      <c r="C15" s="14" t="s">
        <v>18</v>
      </c>
      <c r="D15" s="46">
        <v>2629212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4" si="4">SUM(D15:M15)</f>
        <v>2629212</v>
      </c>
      <c r="O15" s="47">
        <f t="shared" si="1"/>
        <v>99.564963835346688</v>
      </c>
      <c r="P15" s="44"/>
    </row>
    <row r="16" spans="1:133">
      <c r="A16" s="6"/>
      <c r="B16" s="19">
        <v>323.3</v>
      </c>
      <c r="C16" s="14" t="s">
        <v>19</v>
      </c>
      <c r="D16" s="46">
        <v>464032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464032</v>
      </c>
      <c r="O16" s="47">
        <f t="shared" si="1"/>
        <v>17.572310372249781</v>
      </c>
      <c r="P16" s="44"/>
    </row>
    <row r="17" spans="1:16">
      <c r="A17" s="6"/>
      <c r="B17" s="19">
        <v>323.39999999999998</v>
      </c>
      <c r="C17" s="14" t="s">
        <v>20</v>
      </c>
      <c r="D17" s="46">
        <v>158618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158618</v>
      </c>
      <c r="O17" s="47">
        <f t="shared" si="1"/>
        <v>6.0066648994584773</v>
      </c>
      <c r="P17" s="44"/>
    </row>
    <row r="18" spans="1:16">
      <c r="A18" s="6"/>
      <c r="B18" s="19">
        <v>323.60000000000002</v>
      </c>
      <c r="C18" s="14" t="s">
        <v>21</v>
      </c>
      <c r="D18" s="46">
        <v>528952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528952</v>
      </c>
      <c r="O18" s="47">
        <f t="shared" si="1"/>
        <v>20.030749422501611</v>
      </c>
      <c r="P18" s="44"/>
    </row>
    <row r="19" spans="1:16">
      <c r="A19" s="6"/>
      <c r="B19" s="19">
        <v>323.7</v>
      </c>
      <c r="C19" s="14" t="s">
        <v>22</v>
      </c>
      <c r="D19" s="46">
        <v>512078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512078</v>
      </c>
      <c r="O19" s="47">
        <f t="shared" si="1"/>
        <v>19.391752186920137</v>
      </c>
      <c r="P19" s="44"/>
    </row>
    <row r="20" spans="1:16">
      <c r="A20" s="6"/>
      <c r="B20" s="19">
        <v>323.89999999999998</v>
      </c>
      <c r="C20" s="14" t="s">
        <v>23</v>
      </c>
      <c r="D20" s="46">
        <v>44390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44390</v>
      </c>
      <c r="O20" s="47">
        <f t="shared" si="1"/>
        <v>1.6809936759192639</v>
      </c>
      <c r="P20" s="44"/>
    </row>
    <row r="21" spans="1:16">
      <c r="A21" s="6"/>
      <c r="B21" s="19">
        <v>324.11</v>
      </c>
      <c r="C21" s="14" t="s">
        <v>24</v>
      </c>
      <c r="D21" s="46">
        <v>0</v>
      </c>
      <c r="E21" s="46">
        <v>0</v>
      </c>
      <c r="F21" s="46">
        <v>0</v>
      </c>
      <c r="G21" s="46">
        <v>568255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568255</v>
      </c>
      <c r="O21" s="47">
        <f t="shared" si="1"/>
        <v>21.519104782822737</v>
      </c>
      <c r="P21" s="44"/>
    </row>
    <row r="22" spans="1:16">
      <c r="A22" s="6"/>
      <c r="B22" s="19">
        <v>324.31</v>
      </c>
      <c r="C22" s="14" t="s">
        <v>25</v>
      </c>
      <c r="D22" s="46">
        <v>0</v>
      </c>
      <c r="E22" s="46">
        <v>0</v>
      </c>
      <c r="F22" s="46">
        <v>0</v>
      </c>
      <c r="G22" s="46">
        <v>745724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745724</v>
      </c>
      <c r="O22" s="47">
        <f t="shared" si="1"/>
        <v>28.239633430529782</v>
      </c>
      <c r="P22" s="44"/>
    </row>
    <row r="23" spans="1:16">
      <c r="A23" s="6"/>
      <c r="B23" s="19">
        <v>324.61</v>
      </c>
      <c r="C23" s="14" t="s">
        <v>26</v>
      </c>
      <c r="D23" s="46">
        <v>0</v>
      </c>
      <c r="E23" s="46">
        <v>0</v>
      </c>
      <c r="F23" s="46">
        <v>0</v>
      </c>
      <c r="G23" s="46">
        <v>93394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93394</v>
      </c>
      <c r="O23" s="47">
        <f t="shared" si="1"/>
        <v>3.5367137501420078</v>
      </c>
      <c r="P23" s="44"/>
    </row>
    <row r="24" spans="1:16">
      <c r="A24" s="6"/>
      <c r="B24" s="19">
        <v>325.2</v>
      </c>
      <c r="C24" s="14" t="s">
        <v>156</v>
      </c>
      <c r="D24" s="46">
        <v>924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924</v>
      </c>
      <c r="O24" s="47">
        <f t="shared" si="1"/>
        <v>3.4990722157003822E-2</v>
      </c>
      <c r="P24" s="44"/>
    </row>
    <row r="25" spans="1:16" ht="15.75">
      <c r="A25" s="23" t="s">
        <v>29</v>
      </c>
      <c r="B25" s="24"/>
      <c r="C25" s="25"/>
      <c r="D25" s="26">
        <f t="shared" ref="D25:M25" si="5">SUM(D26:D43)</f>
        <v>5181394</v>
      </c>
      <c r="E25" s="26">
        <f t="shared" si="5"/>
        <v>5467557</v>
      </c>
      <c r="F25" s="26">
        <f t="shared" si="5"/>
        <v>0</v>
      </c>
      <c r="G25" s="26">
        <f t="shared" si="5"/>
        <v>593600</v>
      </c>
      <c r="H25" s="26">
        <f t="shared" si="5"/>
        <v>0</v>
      </c>
      <c r="I25" s="26">
        <f t="shared" si="5"/>
        <v>0</v>
      </c>
      <c r="J25" s="26">
        <f t="shared" si="5"/>
        <v>0</v>
      </c>
      <c r="K25" s="26">
        <f t="shared" si="5"/>
        <v>0</v>
      </c>
      <c r="L25" s="26">
        <f t="shared" si="5"/>
        <v>0</v>
      </c>
      <c r="M25" s="26">
        <f t="shared" si="5"/>
        <v>0</v>
      </c>
      <c r="N25" s="38">
        <f t="shared" ref="N25:N30" si="6">SUM(D25:M25)</f>
        <v>11242551</v>
      </c>
      <c r="O25" s="39">
        <f t="shared" si="1"/>
        <v>425.74131858976784</v>
      </c>
      <c r="P25" s="45"/>
    </row>
    <row r="26" spans="1:16">
      <c r="A26" s="6"/>
      <c r="B26" s="19">
        <v>331.2</v>
      </c>
      <c r="C26" s="14" t="s">
        <v>28</v>
      </c>
      <c r="D26" s="46">
        <v>2460388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2460388</v>
      </c>
      <c r="O26" s="47">
        <f t="shared" si="1"/>
        <v>93.1718105047904</v>
      </c>
      <c r="P26" s="44"/>
    </row>
    <row r="27" spans="1:16">
      <c r="A27" s="6"/>
      <c r="B27" s="19">
        <v>331.49</v>
      </c>
      <c r="C27" s="14" t="s">
        <v>94</v>
      </c>
      <c r="D27" s="46">
        <v>0</v>
      </c>
      <c r="E27" s="46">
        <v>682057</v>
      </c>
      <c r="F27" s="46">
        <v>0</v>
      </c>
      <c r="G27" s="46">
        <v>130921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812978</v>
      </c>
      <c r="O27" s="47">
        <f t="shared" si="1"/>
        <v>30.786458136100276</v>
      </c>
      <c r="P27" s="44"/>
    </row>
    <row r="28" spans="1:16">
      <c r="A28" s="6"/>
      <c r="B28" s="19">
        <v>331.62</v>
      </c>
      <c r="C28" s="14" t="s">
        <v>157</v>
      </c>
      <c r="D28" s="46">
        <v>78317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78317</v>
      </c>
      <c r="O28" s="47">
        <f t="shared" si="1"/>
        <v>2.9657666527814595</v>
      </c>
      <c r="P28" s="44"/>
    </row>
    <row r="29" spans="1:16">
      <c r="A29" s="6"/>
      <c r="B29" s="19">
        <v>331.69</v>
      </c>
      <c r="C29" s="14" t="s">
        <v>35</v>
      </c>
      <c r="D29" s="46">
        <v>121887</v>
      </c>
      <c r="E29" s="46">
        <v>0</v>
      </c>
      <c r="F29" s="46">
        <v>0</v>
      </c>
      <c r="G29" s="46">
        <v>33597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155484</v>
      </c>
      <c r="O29" s="47">
        <f t="shared" si="1"/>
        <v>5.8879842466012802</v>
      </c>
      <c r="P29" s="44"/>
    </row>
    <row r="30" spans="1:16">
      <c r="A30" s="6"/>
      <c r="B30" s="19">
        <v>334.2</v>
      </c>
      <c r="C30" s="14" t="s">
        <v>95</v>
      </c>
      <c r="D30" s="46">
        <v>172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172</v>
      </c>
      <c r="O30" s="47">
        <f t="shared" si="1"/>
        <v>6.5134244707842617E-3</v>
      </c>
      <c r="P30" s="44"/>
    </row>
    <row r="31" spans="1:16">
      <c r="A31" s="6"/>
      <c r="B31" s="19">
        <v>334.36</v>
      </c>
      <c r="C31" s="14" t="s">
        <v>158</v>
      </c>
      <c r="D31" s="46">
        <v>0</v>
      </c>
      <c r="E31" s="46">
        <v>2150634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7">SUM(D31:M31)</f>
        <v>2150634</v>
      </c>
      <c r="O31" s="47">
        <f t="shared" si="1"/>
        <v>81.441814670352557</v>
      </c>
      <c r="P31" s="44"/>
    </row>
    <row r="32" spans="1:16">
      <c r="A32" s="6"/>
      <c r="B32" s="19">
        <v>334.39</v>
      </c>
      <c r="C32" s="14" t="s">
        <v>96</v>
      </c>
      <c r="D32" s="46">
        <v>50774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50774</v>
      </c>
      <c r="O32" s="47">
        <f t="shared" si="1"/>
        <v>1.9227477562767448</v>
      </c>
      <c r="P32" s="44"/>
    </row>
    <row r="33" spans="1:16">
      <c r="A33" s="6"/>
      <c r="B33" s="19">
        <v>335.14</v>
      </c>
      <c r="C33" s="14" t="s">
        <v>133</v>
      </c>
      <c r="D33" s="46">
        <v>12117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12117</v>
      </c>
      <c r="O33" s="47">
        <f t="shared" si="1"/>
        <v>0.45885560646798196</v>
      </c>
      <c r="P33" s="44"/>
    </row>
    <row r="34" spans="1:16">
      <c r="A34" s="6"/>
      <c r="B34" s="19">
        <v>335.15</v>
      </c>
      <c r="C34" s="14" t="s">
        <v>134</v>
      </c>
      <c r="D34" s="46">
        <v>49453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49453</v>
      </c>
      <c r="O34" s="47">
        <f t="shared" si="1"/>
        <v>1.8727231415912446</v>
      </c>
      <c r="P34" s="44"/>
    </row>
    <row r="35" spans="1:16">
      <c r="A35" s="6"/>
      <c r="B35" s="19">
        <v>335.16</v>
      </c>
      <c r="C35" s="14" t="s">
        <v>159</v>
      </c>
      <c r="D35" s="46">
        <v>548880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548880</v>
      </c>
      <c r="O35" s="47">
        <f t="shared" si="1"/>
        <v>20.785397811186428</v>
      </c>
      <c r="P35" s="44"/>
    </row>
    <row r="36" spans="1:16">
      <c r="A36" s="6"/>
      <c r="B36" s="19">
        <v>335.18</v>
      </c>
      <c r="C36" s="14" t="s">
        <v>135</v>
      </c>
      <c r="D36" s="46">
        <v>1467385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1467385</v>
      </c>
      <c r="O36" s="47">
        <f t="shared" si="1"/>
        <v>55.568031203847468</v>
      </c>
      <c r="P36" s="44"/>
    </row>
    <row r="37" spans="1:16">
      <c r="A37" s="6"/>
      <c r="B37" s="19">
        <v>335.19</v>
      </c>
      <c r="C37" s="14" t="s">
        <v>160</v>
      </c>
      <c r="D37" s="46">
        <v>169686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169686</v>
      </c>
      <c r="O37" s="47">
        <f t="shared" ref="O37:O68" si="8">(N37/O$72)</f>
        <v>6.4257961904040597</v>
      </c>
      <c r="P37" s="44"/>
    </row>
    <row r="38" spans="1:16">
      <c r="A38" s="6"/>
      <c r="B38" s="19">
        <v>335.21</v>
      </c>
      <c r="C38" s="14" t="s">
        <v>40</v>
      </c>
      <c r="D38" s="46">
        <v>13585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13585</v>
      </c>
      <c r="O38" s="47">
        <f t="shared" si="8"/>
        <v>0.51444692695118721</v>
      </c>
      <c r="P38" s="44"/>
    </row>
    <row r="39" spans="1:16">
      <c r="A39" s="6"/>
      <c r="B39" s="19">
        <v>335.49</v>
      </c>
      <c r="C39" s="14" t="s">
        <v>41</v>
      </c>
      <c r="D39" s="46">
        <v>177208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177208</v>
      </c>
      <c r="O39" s="47">
        <f t="shared" si="8"/>
        <v>6.7106449047601018</v>
      </c>
      <c r="P39" s="44"/>
    </row>
    <row r="40" spans="1:16">
      <c r="A40" s="6"/>
      <c r="B40" s="19">
        <v>335.9</v>
      </c>
      <c r="C40" s="14" t="s">
        <v>161</v>
      </c>
      <c r="D40" s="46">
        <v>16477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16477</v>
      </c>
      <c r="O40" s="47">
        <f t="shared" si="8"/>
        <v>0.6239633430529784</v>
      </c>
      <c r="P40" s="44"/>
    </row>
    <row r="41" spans="1:16">
      <c r="A41" s="6"/>
      <c r="B41" s="19">
        <v>337.3</v>
      </c>
      <c r="C41" s="14" t="s">
        <v>42</v>
      </c>
      <c r="D41" s="46">
        <v>0</v>
      </c>
      <c r="E41" s="46">
        <v>2634866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2634866</v>
      </c>
      <c r="O41" s="47">
        <f t="shared" si="8"/>
        <v>99.779073730450264</v>
      </c>
      <c r="P41" s="44"/>
    </row>
    <row r="42" spans="1:16">
      <c r="A42" s="6"/>
      <c r="B42" s="19">
        <v>337.7</v>
      </c>
      <c r="C42" s="14" t="s">
        <v>114</v>
      </c>
      <c r="D42" s="46">
        <v>5065</v>
      </c>
      <c r="E42" s="46">
        <v>0</v>
      </c>
      <c r="F42" s="46">
        <v>0</v>
      </c>
      <c r="G42" s="46">
        <v>429082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434147</v>
      </c>
      <c r="O42" s="47">
        <f t="shared" si="8"/>
        <v>16.440602870451016</v>
      </c>
      <c r="P42" s="44"/>
    </row>
    <row r="43" spans="1:16">
      <c r="A43" s="6"/>
      <c r="B43" s="19">
        <v>337.9</v>
      </c>
      <c r="C43" s="14" t="s">
        <v>101</v>
      </c>
      <c r="D43" s="46">
        <v>10000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10000</v>
      </c>
      <c r="O43" s="47">
        <f t="shared" si="8"/>
        <v>0.37868746923164315</v>
      </c>
      <c r="P43" s="44"/>
    </row>
    <row r="44" spans="1:16" ht="15.75">
      <c r="A44" s="23" t="s">
        <v>48</v>
      </c>
      <c r="B44" s="24"/>
      <c r="C44" s="25"/>
      <c r="D44" s="26">
        <f t="shared" ref="D44:M44" si="9">SUM(D45:D56)</f>
        <v>1089541</v>
      </c>
      <c r="E44" s="26">
        <f t="shared" si="9"/>
        <v>8219687</v>
      </c>
      <c r="F44" s="26">
        <f t="shared" si="9"/>
        <v>0</v>
      </c>
      <c r="G44" s="26">
        <f t="shared" si="9"/>
        <v>0</v>
      </c>
      <c r="H44" s="26">
        <f t="shared" si="9"/>
        <v>0</v>
      </c>
      <c r="I44" s="26">
        <f t="shared" si="9"/>
        <v>7782028</v>
      </c>
      <c r="J44" s="26">
        <f t="shared" si="9"/>
        <v>929784</v>
      </c>
      <c r="K44" s="26">
        <f t="shared" si="9"/>
        <v>0</v>
      </c>
      <c r="L44" s="26">
        <f t="shared" si="9"/>
        <v>0</v>
      </c>
      <c r="M44" s="26">
        <f t="shared" si="9"/>
        <v>0</v>
      </c>
      <c r="N44" s="26">
        <f>SUM(D44:M44)</f>
        <v>18021040</v>
      </c>
      <c r="O44" s="39">
        <f t="shared" si="8"/>
        <v>682.43420305222105</v>
      </c>
      <c r="P44" s="45"/>
    </row>
    <row r="45" spans="1:16">
      <c r="A45" s="6"/>
      <c r="B45" s="19">
        <v>341.2</v>
      </c>
      <c r="C45" s="14" t="s">
        <v>137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929784</v>
      </c>
      <c r="K45" s="46">
        <v>0</v>
      </c>
      <c r="L45" s="46">
        <v>0</v>
      </c>
      <c r="M45" s="46">
        <v>0</v>
      </c>
      <c r="N45" s="46">
        <f t="shared" ref="N45:N56" si="10">SUM(D45:M45)</f>
        <v>929784</v>
      </c>
      <c r="O45" s="47">
        <f t="shared" si="8"/>
        <v>35.209754989207404</v>
      </c>
      <c r="P45" s="44"/>
    </row>
    <row r="46" spans="1:16">
      <c r="A46" s="6"/>
      <c r="B46" s="19">
        <v>342.1</v>
      </c>
      <c r="C46" s="14" t="s">
        <v>52</v>
      </c>
      <c r="D46" s="46">
        <v>21312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21312</v>
      </c>
      <c r="O46" s="47">
        <f t="shared" si="8"/>
        <v>0.8070587344264778</v>
      </c>
      <c r="P46" s="44"/>
    </row>
    <row r="47" spans="1:16">
      <c r="A47" s="6"/>
      <c r="B47" s="19">
        <v>342.2</v>
      </c>
      <c r="C47" s="14" t="s">
        <v>103</v>
      </c>
      <c r="D47" s="46">
        <v>240036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240036</v>
      </c>
      <c r="O47" s="47">
        <f t="shared" si="8"/>
        <v>9.0898625364486687</v>
      </c>
      <c r="P47" s="44"/>
    </row>
    <row r="48" spans="1:16">
      <c r="A48" s="6"/>
      <c r="B48" s="19">
        <v>342.5</v>
      </c>
      <c r="C48" s="14" t="s">
        <v>162</v>
      </c>
      <c r="D48" s="46">
        <v>0</v>
      </c>
      <c r="E48" s="46">
        <v>2594930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2594930</v>
      </c>
      <c r="O48" s="47">
        <f t="shared" si="8"/>
        <v>98.266747453326772</v>
      </c>
      <c r="P48" s="44"/>
    </row>
    <row r="49" spans="1:16">
      <c r="A49" s="6"/>
      <c r="B49" s="19">
        <v>343.4</v>
      </c>
      <c r="C49" s="14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6338556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6338556</v>
      </c>
      <c r="O49" s="47">
        <f t="shared" si="8"/>
        <v>240.03317302230468</v>
      </c>
      <c r="P49" s="44"/>
    </row>
    <row r="50" spans="1:16">
      <c r="A50" s="6"/>
      <c r="B50" s="19">
        <v>343.7</v>
      </c>
      <c r="C50" s="14" t="s">
        <v>163</v>
      </c>
      <c r="D50" s="46">
        <v>498305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498305</v>
      </c>
      <c r="O50" s="47">
        <f t="shared" si="8"/>
        <v>18.870185935547394</v>
      </c>
      <c r="P50" s="44"/>
    </row>
    <row r="51" spans="1:16">
      <c r="A51" s="6"/>
      <c r="B51" s="19">
        <v>343.9</v>
      </c>
      <c r="C51" s="14" t="s">
        <v>57</v>
      </c>
      <c r="D51" s="46">
        <v>0</v>
      </c>
      <c r="E51" s="46">
        <v>2128797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2128797</v>
      </c>
      <c r="O51" s="47">
        <f t="shared" si="8"/>
        <v>80.614874843791412</v>
      </c>
      <c r="P51" s="44"/>
    </row>
    <row r="52" spans="1:16">
      <c r="A52" s="6"/>
      <c r="B52" s="19">
        <v>344.1</v>
      </c>
      <c r="C52" s="14" t="s">
        <v>140</v>
      </c>
      <c r="D52" s="46">
        <v>0</v>
      </c>
      <c r="E52" s="46">
        <v>2622796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2622796</v>
      </c>
      <c r="O52" s="47">
        <f t="shared" si="8"/>
        <v>99.321997955087667</v>
      </c>
      <c r="P52" s="44"/>
    </row>
    <row r="53" spans="1:16">
      <c r="A53" s="6"/>
      <c r="B53" s="19">
        <v>344.9</v>
      </c>
      <c r="C53" s="14" t="s">
        <v>149</v>
      </c>
      <c r="D53" s="46">
        <v>1329</v>
      </c>
      <c r="E53" s="46">
        <v>873164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874493</v>
      </c>
      <c r="O53" s="47">
        <f t="shared" si="8"/>
        <v>33.115954103078728</v>
      </c>
      <c r="P53" s="44"/>
    </row>
    <row r="54" spans="1:16">
      <c r="A54" s="6"/>
      <c r="B54" s="19">
        <v>345.9</v>
      </c>
      <c r="C54" s="14" t="s">
        <v>164</v>
      </c>
      <c r="D54" s="46">
        <v>36525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36525</v>
      </c>
      <c r="O54" s="47">
        <f t="shared" si="8"/>
        <v>1.3831559813685765</v>
      </c>
      <c r="P54" s="44"/>
    </row>
    <row r="55" spans="1:16">
      <c r="A55" s="6"/>
      <c r="B55" s="19">
        <v>346.4</v>
      </c>
      <c r="C55" s="14" t="s">
        <v>104</v>
      </c>
      <c r="D55" s="46">
        <v>641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641</v>
      </c>
      <c r="O55" s="47">
        <f t="shared" si="8"/>
        <v>2.4273866777748326E-2</v>
      </c>
      <c r="P55" s="44"/>
    </row>
    <row r="56" spans="1:16">
      <c r="A56" s="6"/>
      <c r="B56" s="19">
        <v>347.2</v>
      </c>
      <c r="C56" s="14" t="s">
        <v>59</v>
      </c>
      <c r="D56" s="46">
        <v>291393</v>
      </c>
      <c r="E56" s="46">
        <v>0</v>
      </c>
      <c r="F56" s="46">
        <v>0</v>
      </c>
      <c r="G56" s="46">
        <v>0</v>
      </c>
      <c r="H56" s="46">
        <v>0</v>
      </c>
      <c r="I56" s="46">
        <v>1443472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1734865</v>
      </c>
      <c r="O56" s="47">
        <f t="shared" si="8"/>
        <v>65.697163630855457</v>
      </c>
      <c r="P56" s="44"/>
    </row>
    <row r="57" spans="1:16" ht="15.75">
      <c r="A57" s="23" t="s">
        <v>49</v>
      </c>
      <c r="B57" s="24"/>
      <c r="C57" s="25"/>
      <c r="D57" s="26">
        <f t="shared" ref="D57:M57" si="11">SUM(D58:D58)</f>
        <v>169410</v>
      </c>
      <c r="E57" s="26">
        <f t="shared" si="11"/>
        <v>9737</v>
      </c>
      <c r="F57" s="26">
        <f t="shared" si="11"/>
        <v>0</v>
      </c>
      <c r="G57" s="26">
        <f t="shared" si="11"/>
        <v>0</v>
      </c>
      <c r="H57" s="26">
        <f t="shared" si="11"/>
        <v>0</v>
      </c>
      <c r="I57" s="26">
        <f t="shared" si="11"/>
        <v>0</v>
      </c>
      <c r="J57" s="26">
        <f t="shared" si="11"/>
        <v>0</v>
      </c>
      <c r="K57" s="26">
        <f t="shared" si="11"/>
        <v>0</v>
      </c>
      <c r="L57" s="26">
        <f t="shared" si="11"/>
        <v>0</v>
      </c>
      <c r="M57" s="26">
        <f t="shared" si="11"/>
        <v>0</v>
      </c>
      <c r="N57" s="26">
        <f t="shared" ref="N57:N70" si="12">SUM(D57:M57)</f>
        <v>179147</v>
      </c>
      <c r="O57" s="39">
        <f t="shared" si="8"/>
        <v>6.7840724050441175</v>
      </c>
      <c r="P57" s="45"/>
    </row>
    <row r="58" spans="1:16">
      <c r="A58" s="7"/>
      <c r="B58" s="33">
        <v>354</v>
      </c>
      <c r="C58" s="15" t="s">
        <v>65</v>
      </c>
      <c r="D58" s="46">
        <v>169410</v>
      </c>
      <c r="E58" s="46">
        <v>9737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179147</v>
      </c>
      <c r="O58" s="47">
        <f t="shared" si="8"/>
        <v>6.7840724050441175</v>
      </c>
      <c r="P58" s="44"/>
    </row>
    <row r="59" spans="1:16" ht="15.75">
      <c r="A59" s="23" t="s">
        <v>4</v>
      </c>
      <c r="B59" s="24"/>
      <c r="C59" s="25"/>
      <c r="D59" s="26">
        <f t="shared" ref="D59:M59" si="13">SUM(D60:D65)</f>
        <v>503437</v>
      </c>
      <c r="E59" s="26">
        <f t="shared" si="13"/>
        <v>219328</v>
      </c>
      <c r="F59" s="26">
        <f t="shared" si="13"/>
        <v>5309</v>
      </c>
      <c r="G59" s="26">
        <f t="shared" si="13"/>
        <v>37333</v>
      </c>
      <c r="H59" s="26">
        <f t="shared" si="13"/>
        <v>0</v>
      </c>
      <c r="I59" s="26">
        <f t="shared" si="13"/>
        <v>27215</v>
      </c>
      <c r="J59" s="26">
        <f t="shared" si="13"/>
        <v>3952</v>
      </c>
      <c r="K59" s="26">
        <f t="shared" si="13"/>
        <v>5805345</v>
      </c>
      <c r="L59" s="26">
        <f t="shared" si="13"/>
        <v>0</v>
      </c>
      <c r="M59" s="26">
        <f t="shared" si="13"/>
        <v>0</v>
      </c>
      <c r="N59" s="26">
        <f t="shared" si="12"/>
        <v>6601919</v>
      </c>
      <c r="O59" s="39">
        <f t="shared" si="8"/>
        <v>250.00639981823002</v>
      </c>
      <c r="P59" s="45"/>
    </row>
    <row r="60" spans="1:16">
      <c r="A60" s="6"/>
      <c r="B60" s="19">
        <v>361.1</v>
      </c>
      <c r="C60" s="14" t="s">
        <v>66</v>
      </c>
      <c r="D60" s="46">
        <v>104591</v>
      </c>
      <c r="E60" s="46">
        <v>113878</v>
      </c>
      <c r="F60" s="46">
        <v>5309</v>
      </c>
      <c r="G60" s="46">
        <v>37333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261111</v>
      </c>
      <c r="O60" s="47">
        <f t="shared" si="8"/>
        <v>9.887946377854357</v>
      </c>
      <c r="P60" s="44"/>
    </row>
    <row r="61" spans="1:16">
      <c r="A61" s="6"/>
      <c r="B61" s="19">
        <v>361.2</v>
      </c>
      <c r="C61" s="14" t="s">
        <v>165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810355</v>
      </c>
      <c r="L61" s="46">
        <v>0</v>
      </c>
      <c r="M61" s="46">
        <v>0</v>
      </c>
      <c r="N61" s="46">
        <f t="shared" si="12"/>
        <v>810355</v>
      </c>
      <c r="O61" s="47">
        <f t="shared" si="8"/>
        <v>30.687128412920817</v>
      </c>
      <c r="P61" s="44"/>
    </row>
    <row r="62" spans="1:16">
      <c r="A62" s="6"/>
      <c r="B62" s="19">
        <v>361.3</v>
      </c>
      <c r="C62" s="14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2091893</v>
      </c>
      <c r="L62" s="46">
        <v>0</v>
      </c>
      <c r="M62" s="46">
        <v>0</v>
      </c>
      <c r="N62" s="46">
        <f t="shared" si="12"/>
        <v>2091893</v>
      </c>
      <c r="O62" s="47">
        <f t="shared" si="8"/>
        <v>79.21736660733896</v>
      </c>
      <c r="P62" s="44"/>
    </row>
    <row r="63" spans="1:16">
      <c r="A63" s="6"/>
      <c r="B63" s="19">
        <v>364</v>
      </c>
      <c r="C63" s="14" t="s">
        <v>141</v>
      </c>
      <c r="D63" s="46">
        <v>31106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31106</v>
      </c>
      <c r="O63" s="47">
        <f t="shared" si="8"/>
        <v>1.1779452417919491</v>
      </c>
      <c r="P63" s="44"/>
    </row>
    <row r="64" spans="1:16">
      <c r="A64" s="6"/>
      <c r="B64" s="19">
        <v>368</v>
      </c>
      <c r="C64" s="14" t="s">
        <v>70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2903097</v>
      </c>
      <c r="L64" s="46">
        <v>0</v>
      </c>
      <c r="M64" s="46">
        <v>0</v>
      </c>
      <c r="N64" s="46">
        <f t="shared" si="12"/>
        <v>2903097</v>
      </c>
      <c r="O64" s="47">
        <f t="shared" si="8"/>
        <v>109.93664558639755</v>
      </c>
      <c r="P64" s="44"/>
    </row>
    <row r="65" spans="1:119">
      <c r="A65" s="6"/>
      <c r="B65" s="19">
        <v>369.9</v>
      </c>
      <c r="C65" s="14" t="s">
        <v>71</v>
      </c>
      <c r="D65" s="46">
        <v>367740</v>
      </c>
      <c r="E65" s="46">
        <v>105450</v>
      </c>
      <c r="F65" s="46">
        <v>0</v>
      </c>
      <c r="G65" s="46">
        <v>0</v>
      </c>
      <c r="H65" s="46">
        <v>0</v>
      </c>
      <c r="I65" s="46">
        <v>27215</v>
      </c>
      <c r="J65" s="46">
        <v>3952</v>
      </c>
      <c r="K65" s="46">
        <v>0</v>
      </c>
      <c r="L65" s="46">
        <v>0</v>
      </c>
      <c r="M65" s="46">
        <v>0</v>
      </c>
      <c r="N65" s="46">
        <f t="shared" si="12"/>
        <v>504357</v>
      </c>
      <c r="O65" s="47">
        <f t="shared" si="8"/>
        <v>19.099367591926384</v>
      </c>
      <c r="P65" s="44"/>
    </row>
    <row r="66" spans="1:119" ht="15.75">
      <c r="A66" s="23" t="s">
        <v>50</v>
      </c>
      <c r="B66" s="24"/>
      <c r="C66" s="25"/>
      <c r="D66" s="26">
        <f t="shared" ref="D66:M66" si="14">SUM(D67:D69)</f>
        <v>54263</v>
      </c>
      <c r="E66" s="26">
        <f t="shared" si="14"/>
        <v>6837</v>
      </c>
      <c r="F66" s="26">
        <f t="shared" si="14"/>
        <v>1797924</v>
      </c>
      <c r="G66" s="26">
        <f t="shared" si="14"/>
        <v>10872315</v>
      </c>
      <c r="H66" s="26">
        <f t="shared" si="14"/>
        <v>0</v>
      </c>
      <c r="I66" s="26">
        <f t="shared" si="14"/>
        <v>285000</v>
      </c>
      <c r="J66" s="26">
        <f t="shared" si="14"/>
        <v>0</v>
      </c>
      <c r="K66" s="26">
        <f t="shared" si="14"/>
        <v>0</v>
      </c>
      <c r="L66" s="26">
        <f t="shared" si="14"/>
        <v>0</v>
      </c>
      <c r="M66" s="26">
        <f t="shared" si="14"/>
        <v>0</v>
      </c>
      <c r="N66" s="26">
        <f t="shared" si="12"/>
        <v>13016339</v>
      </c>
      <c r="O66" s="39">
        <f t="shared" si="8"/>
        <v>492.91244745711367</v>
      </c>
      <c r="P66" s="44"/>
    </row>
    <row r="67" spans="1:119">
      <c r="A67" s="6"/>
      <c r="B67" s="19">
        <v>381</v>
      </c>
      <c r="C67" s="14" t="s">
        <v>72</v>
      </c>
      <c r="D67" s="46">
        <v>30699</v>
      </c>
      <c r="E67" s="46">
        <v>0</v>
      </c>
      <c r="F67" s="46">
        <v>1797924</v>
      </c>
      <c r="G67" s="46">
        <v>872315</v>
      </c>
      <c r="H67" s="46">
        <v>0</v>
      </c>
      <c r="I67" s="46">
        <v>285000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2985938</v>
      </c>
      <c r="O67" s="47">
        <f t="shared" si="8"/>
        <v>113.0737304502594</v>
      </c>
      <c r="P67" s="44"/>
    </row>
    <row r="68" spans="1:119">
      <c r="A68" s="6"/>
      <c r="B68" s="19">
        <v>384</v>
      </c>
      <c r="C68" s="14" t="s">
        <v>73</v>
      </c>
      <c r="D68" s="46">
        <v>0</v>
      </c>
      <c r="E68" s="46">
        <v>0</v>
      </c>
      <c r="F68" s="46">
        <v>0</v>
      </c>
      <c r="G68" s="46">
        <v>10000000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10000000</v>
      </c>
      <c r="O68" s="47">
        <f t="shared" si="8"/>
        <v>378.68746923164315</v>
      </c>
      <c r="P68" s="44"/>
    </row>
    <row r="69" spans="1:119" ht="15.75" thickBot="1">
      <c r="A69" s="6"/>
      <c r="B69" s="19">
        <v>388.2</v>
      </c>
      <c r="C69" s="14" t="s">
        <v>166</v>
      </c>
      <c r="D69" s="46">
        <v>23564</v>
      </c>
      <c r="E69" s="46">
        <v>6837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30401</v>
      </c>
      <c r="O69" s="47">
        <f>(N69/O$72)</f>
        <v>1.1512477752111183</v>
      </c>
      <c r="P69" s="44"/>
    </row>
    <row r="70" spans="1:119" ht="16.5" thickBot="1">
      <c r="A70" s="8" t="s">
        <v>62</v>
      </c>
      <c r="B70" s="17"/>
      <c r="C70" s="16"/>
      <c r="D70" s="9">
        <f t="shared" ref="D70:M70" si="15">SUM(D5,D14,D25,D44,D57,D59,D66)</f>
        <v>28413209</v>
      </c>
      <c r="E70" s="9">
        <f t="shared" si="15"/>
        <v>14214435</v>
      </c>
      <c r="F70" s="9">
        <f t="shared" si="15"/>
        <v>3051514</v>
      </c>
      <c r="G70" s="9">
        <f t="shared" si="15"/>
        <v>12910621</v>
      </c>
      <c r="H70" s="9">
        <f t="shared" si="15"/>
        <v>0</v>
      </c>
      <c r="I70" s="9">
        <f t="shared" si="15"/>
        <v>8094243</v>
      </c>
      <c r="J70" s="9">
        <f t="shared" si="15"/>
        <v>933736</v>
      </c>
      <c r="K70" s="9">
        <f t="shared" si="15"/>
        <v>5805345</v>
      </c>
      <c r="L70" s="9">
        <f t="shared" si="15"/>
        <v>0</v>
      </c>
      <c r="M70" s="9">
        <f t="shared" si="15"/>
        <v>0</v>
      </c>
      <c r="N70" s="9">
        <f t="shared" si="12"/>
        <v>73423103</v>
      </c>
      <c r="O70" s="32">
        <f>(N70/O$72)</f>
        <v>2780.4409058204265</v>
      </c>
      <c r="P70" s="43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0"/>
      <c r="B71" s="12"/>
      <c r="C71" s="12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3"/>
    </row>
    <row r="72" spans="1:119">
      <c r="A72" s="34"/>
      <c r="B72" s="35"/>
      <c r="C72" s="35"/>
      <c r="D72" s="36"/>
      <c r="E72" s="36"/>
      <c r="F72" s="36"/>
      <c r="G72" s="36"/>
      <c r="H72" s="36"/>
      <c r="I72" s="36"/>
      <c r="J72" s="36"/>
      <c r="K72" s="36"/>
      <c r="L72" s="118" t="s">
        <v>167</v>
      </c>
      <c r="M72" s="118"/>
      <c r="N72" s="118"/>
      <c r="O72" s="37">
        <v>26407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88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0"/>
      <c r="Q1"/>
    </row>
    <row r="2" spans="1:133" ht="24" thickBot="1">
      <c r="A2" s="124" t="s">
        <v>152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0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0"/>
      <c r="N3" s="31"/>
      <c r="O3" s="131" t="s">
        <v>80</v>
      </c>
      <c r="P3" s="41"/>
      <c r="Q3"/>
    </row>
    <row r="4" spans="1:133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10</v>
      </c>
      <c r="N4" s="29" t="s">
        <v>46</v>
      </c>
      <c r="O4" s="117"/>
      <c r="P4" s="4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18" t="s">
        <v>2</v>
      </c>
      <c r="B5" s="20"/>
      <c r="C5" s="20"/>
      <c r="D5" s="21">
        <f t="shared" ref="D5:M5" si="0">SUM(D6:D14)</f>
        <v>15505279</v>
      </c>
      <c r="E5" s="21">
        <f t="shared" si="0"/>
        <v>159131</v>
      </c>
      <c r="F5" s="21">
        <f t="shared" si="0"/>
        <v>1218234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2">
        <f>SUM(D5:M5)</f>
        <v>16882644</v>
      </c>
      <c r="O5" s="27">
        <f t="shared" ref="O5:O36" si="1">(N5/O$76)</f>
        <v>654.28996628299035</v>
      </c>
      <c r="P5" s="43"/>
    </row>
    <row r="6" spans="1:133">
      <c r="A6" s="6"/>
      <c r="B6" s="19">
        <v>311</v>
      </c>
      <c r="C6" s="14" t="s">
        <v>3</v>
      </c>
      <c r="D6" s="46">
        <v>10784866</v>
      </c>
      <c r="E6" s="46">
        <v>159131</v>
      </c>
      <c r="F6" s="46">
        <v>1218234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12162231</v>
      </c>
      <c r="O6" s="47">
        <f t="shared" si="1"/>
        <v>471.34949424485524</v>
      </c>
      <c r="P6" s="44"/>
    </row>
    <row r="7" spans="1:133">
      <c r="A7" s="6"/>
      <c r="B7" s="19">
        <v>312.41000000000003</v>
      </c>
      <c r="C7" s="14" t="s">
        <v>12</v>
      </c>
      <c r="D7" s="46">
        <v>497104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497104</v>
      </c>
      <c r="O7" s="47">
        <f t="shared" si="1"/>
        <v>19.265356741464171</v>
      </c>
      <c r="P7" s="44"/>
    </row>
    <row r="8" spans="1:133">
      <c r="A8" s="6"/>
      <c r="B8" s="19">
        <v>312.42</v>
      </c>
      <c r="C8" s="14" t="s">
        <v>11</v>
      </c>
      <c r="D8" s="46">
        <v>375792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375792</v>
      </c>
      <c r="O8" s="47">
        <f t="shared" si="1"/>
        <v>14.563887920009302</v>
      </c>
      <c r="P8" s="44"/>
    </row>
    <row r="9" spans="1:133">
      <c r="A9" s="6"/>
      <c r="B9" s="19">
        <v>312.51</v>
      </c>
      <c r="C9" s="14" t="s">
        <v>82</v>
      </c>
      <c r="D9" s="46">
        <v>288718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288718</v>
      </c>
      <c r="O9" s="47">
        <f t="shared" si="1"/>
        <v>11.189319071425803</v>
      </c>
      <c r="P9" s="44"/>
    </row>
    <row r="10" spans="1:133">
      <c r="A10" s="6"/>
      <c r="B10" s="19">
        <v>312.52</v>
      </c>
      <c r="C10" s="14" t="s">
        <v>129</v>
      </c>
      <c r="D10" s="46">
        <v>207738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207738</v>
      </c>
      <c r="O10" s="47">
        <f t="shared" si="1"/>
        <v>8.0509243111266127</v>
      </c>
      <c r="P10" s="44"/>
    </row>
    <row r="11" spans="1:133">
      <c r="A11" s="6"/>
      <c r="B11" s="19">
        <v>314.10000000000002</v>
      </c>
      <c r="C11" s="14" t="s">
        <v>13</v>
      </c>
      <c r="D11" s="46">
        <v>1893032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1893032</v>
      </c>
      <c r="O11" s="47">
        <f t="shared" si="1"/>
        <v>73.364802542340044</v>
      </c>
      <c r="P11" s="44"/>
    </row>
    <row r="12" spans="1:133">
      <c r="A12" s="6"/>
      <c r="B12" s="19">
        <v>314.39999999999998</v>
      </c>
      <c r="C12" s="14" t="s">
        <v>15</v>
      </c>
      <c r="D12" s="46">
        <v>211934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211934</v>
      </c>
      <c r="O12" s="47">
        <f t="shared" si="1"/>
        <v>8.2135410611169242</v>
      </c>
      <c r="P12" s="44"/>
    </row>
    <row r="13" spans="1:133">
      <c r="A13" s="6"/>
      <c r="B13" s="19">
        <v>315</v>
      </c>
      <c r="C13" s="14" t="s">
        <v>130</v>
      </c>
      <c r="D13" s="46">
        <v>1018434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1018434</v>
      </c>
      <c r="O13" s="47">
        <f t="shared" si="1"/>
        <v>39.469596558539706</v>
      </c>
      <c r="P13" s="44"/>
    </row>
    <row r="14" spans="1:133">
      <c r="A14" s="6"/>
      <c r="B14" s="19">
        <v>316</v>
      </c>
      <c r="C14" s="14" t="s">
        <v>131</v>
      </c>
      <c r="D14" s="46">
        <v>227661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227661</v>
      </c>
      <c r="O14" s="47">
        <f t="shared" si="1"/>
        <v>8.8230438321125444</v>
      </c>
      <c r="P14" s="44"/>
    </row>
    <row r="15" spans="1:133" ht="15.75">
      <c r="A15" s="23" t="s">
        <v>17</v>
      </c>
      <c r="B15" s="24"/>
      <c r="C15" s="25"/>
      <c r="D15" s="26">
        <f t="shared" ref="D15:M15" si="3">SUM(D16:D25)</f>
        <v>4320903</v>
      </c>
      <c r="E15" s="26">
        <f t="shared" si="3"/>
        <v>2237589</v>
      </c>
      <c r="F15" s="26">
        <f t="shared" si="3"/>
        <v>0</v>
      </c>
      <c r="G15" s="26">
        <f t="shared" si="3"/>
        <v>997932</v>
      </c>
      <c r="H15" s="26">
        <f t="shared" si="3"/>
        <v>0</v>
      </c>
      <c r="I15" s="26">
        <f t="shared" si="3"/>
        <v>0</v>
      </c>
      <c r="J15" s="26">
        <f t="shared" si="3"/>
        <v>0</v>
      </c>
      <c r="K15" s="26">
        <f t="shared" si="3"/>
        <v>0</v>
      </c>
      <c r="L15" s="26">
        <f t="shared" si="3"/>
        <v>0</v>
      </c>
      <c r="M15" s="26">
        <f t="shared" si="3"/>
        <v>0</v>
      </c>
      <c r="N15" s="38">
        <f>SUM(D15:M15)</f>
        <v>7556424</v>
      </c>
      <c r="O15" s="39">
        <f t="shared" si="1"/>
        <v>292.85059876758515</v>
      </c>
      <c r="P15" s="45"/>
    </row>
    <row r="16" spans="1:133">
      <c r="A16" s="6"/>
      <c r="B16" s="19">
        <v>322</v>
      </c>
      <c r="C16" s="14" t="s">
        <v>0</v>
      </c>
      <c r="D16" s="46">
        <v>0</v>
      </c>
      <c r="E16" s="46">
        <v>2207330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2207330</v>
      </c>
      <c r="O16" s="47">
        <f t="shared" si="1"/>
        <v>85.545479207844053</v>
      </c>
      <c r="P16" s="44"/>
    </row>
    <row r="17" spans="1:16">
      <c r="A17" s="6"/>
      <c r="B17" s="19">
        <v>323.10000000000002</v>
      </c>
      <c r="C17" s="14" t="s">
        <v>18</v>
      </c>
      <c r="D17" s="46">
        <v>2559931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2559931</v>
      </c>
      <c r="O17" s="47">
        <f t="shared" si="1"/>
        <v>99.21059566717048</v>
      </c>
      <c r="P17" s="44"/>
    </row>
    <row r="18" spans="1:16">
      <c r="A18" s="6"/>
      <c r="B18" s="19">
        <v>323.3</v>
      </c>
      <c r="C18" s="14" t="s">
        <v>19</v>
      </c>
      <c r="D18" s="46">
        <v>529119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529119</v>
      </c>
      <c r="O18" s="47">
        <f t="shared" si="1"/>
        <v>20.506103941402163</v>
      </c>
      <c r="P18" s="44"/>
    </row>
    <row r="19" spans="1:16">
      <c r="A19" s="6"/>
      <c r="B19" s="19">
        <v>323.39999999999998</v>
      </c>
      <c r="C19" s="14" t="s">
        <v>20</v>
      </c>
      <c r="D19" s="46">
        <v>164822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164822</v>
      </c>
      <c r="O19" s="47">
        <f t="shared" si="1"/>
        <v>6.3877068557919623</v>
      </c>
      <c r="P19" s="44"/>
    </row>
    <row r="20" spans="1:16">
      <c r="A20" s="6"/>
      <c r="B20" s="19">
        <v>323.60000000000002</v>
      </c>
      <c r="C20" s="14" t="s">
        <v>21</v>
      </c>
      <c r="D20" s="46">
        <v>526897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526897</v>
      </c>
      <c r="O20" s="47">
        <f t="shared" si="1"/>
        <v>20.419989923652288</v>
      </c>
      <c r="P20" s="44"/>
    </row>
    <row r="21" spans="1:16">
      <c r="A21" s="6"/>
      <c r="B21" s="19">
        <v>323.7</v>
      </c>
      <c r="C21" s="14" t="s">
        <v>22</v>
      </c>
      <c r="D21" s="46">
        <v>508815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508815</v>
      </c>
      <c r="O21" s="47">
        <f t="shared" si="1"/>
        <v>19.719218695500523</v>
      </c>
      <c r="P21" s="44"/>
    </row>
    <row r="22" spans="1:16">
      <c r="A22" s="6"/>
      <c r="B22" s="19">
        <v>324.11</v>
      </c>
      <c r="C22" s="14" t="s">
        <v>24</v>
      </c>
      <c r="D22" s="46">
        <v>0</v>
      </c>
      <c r="E22" s="46">
        <v>0</v>
      </c>
      <c r="F22" s="46">
        <v>0</v>
      </c>
      <c r="G22" s="46">
        <v>438416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438416</v>
      </c>
      <c r="O22" s="47">
        <f t="shared" si="1"/>
        <v>16.990892531876138</v>
      </c>
      <c r="P22" s="44"/>
    </row>
    <row r="23" spans="1:16">
      <c r="A23" s="6"/>
      <c r="B23" s="19">
        <v>324.31</v>
      </c>
      <c r="C23" s="14" t="s">
        <v>25</v>
      </c>
      <c r="D23" s="46">
        <v>0</v>
      </c>
      <c r="E23" s="46">
        <v>0</v>
      </c>
      <c r="F23" s="46">
        <v>0</v>
      </c>
      <c r="G23" s="46">
        <v>514832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514832</v>
      </c>
      <c r="O23" s="47">
        <f t="shared" si="1"/>
        <v>19.952408634654883</v>
      </c>
      <c r="P23" s="44"/>
    </row>
    <row r="24" spans="1:16">
      <c r="A24" s="6"/>
      <c r="B24" s="19">
        <v>324.61</v>
      </c>
      <c r="C24" s="14" t="s">
        <v>26</v>
      </c>
      <c r="D24" s="46">
        <v>0</v>
      </c>
      <c r="E24" s="46">
        <v>0</v>
      </c>
      <c r="F24" s="46">
        <v>0</v>
      </c>
      <c r="G24" s="46">
        <v>44684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44684</v>
      </c>
      <c r="O24" s="47">
        <f t="shared" si="1"/>
        <v>1.7317366197728947</v>
      </c>
      <c r="P24" s="44"/>
    </row>
    <row r="25" spans="1:16">
      <c r="A25" s="6"/>
      <c r="B25" s="19">
        <v>329</v>
      </c>
      <c r="C25" s="14" t="s">
        <v>27</v>
      </c>
      <c r="D25" s="46">
        <v>31319</v>
      </c>
      <c r="E25" s="46">
        <v>30259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5">SUM(D25:M25)</f>
        <v>61578</v>
      </c>
      <c r="O25" s="47">
        <f t="shared" si="1"/>
        <v>2.3864666899197768</v>
      </c>
      <c r="P25" s="44"/>
    </row>
    <row r="26" spans="1:16" ht="15.75">
      <c r="A26" s="23" t="s">
        <v>29</v>
      </c>
      <c r="B26" s="24"/>
      <c r="C26" s="25"/>
      <c r="D26" s="26">
        <f t="shared" ref="D26:M26" si="6">SUM(D27:D41)</f>
        <v>4089799</v>
      </c>
      <c r="E26" s="26">
        <f t="shared" si="6"/>
        <v>2826604</v>
      </c>
      <c r="F26" s="26">
        <f t="shared" si="6"/>
        <v>0</v>
      </c>
      <c r="G26" s="26">
        <f t="shared" si="6"/>
        <v>0</v>
      </c>
      <c r="H26" s="26">
        <f t="shared" si="6"/>
        <v>0</v>
      </c>
      <c r="I26" s="26">
        <f t="shared" si="6"/>
        <v>0</v>
      </c>
      <c r="J26" s="26">
        <f t="shared" si="6"/>
        <v>0</v>
      </c>
      <c r="K26" s="26">
        <f t="shared" si="6"/>
        <v>0</v>
      </c>
      <c r="L26" s="26">
        <f t="shared" si="6"/>
        <v>0</v>
      </c>
      <c r="M26" s="26">
        <f t="shared" si="6"/>
        <v>0</v>
      </c>
      <c r="N26" s="38">
        <f t="shared" si="5"/>
        <v>6916403</v>
      </c>
      <c r="O26" s="39">
        <f t="shared" si="1"/>
        <v>268.04646746502345</v>
      </c>
      <c r="P26" s="45"/>
    </row>
    <row r="27" spans="1:16">
      <c r="A27" s="6"/>
      <c r="B27" s="19">
        <v>331.1</v>
      </c>
      <c r="C27" s="14" t="s">
        <v>93</v>
      </c>
      <c r="D27" s="46">
        <v>1458445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1458445</v>
      </c>
      <c r="O27" s="47">
        <f t="shared" si="1"/>
        <v>56.522303608107585</v>
      </c>
      <c r="P27" s="44"/>
    </row>
    <row r="28" spans="1:16">
      <c r="A28" s="6"/>
      <c r="B28" s="19">
        <v>331.2</v>
      </c>
      <c r="C28" s="14" t="s">
        <v>28</v>
      </c>
      <c r="D28" s="46">
        <v>81666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81666</v>
      </c>
      <c r="O28" s="47">
        <f t="shared" si="1"/>
        <v>3.1649808161841646</v>
      </c>
      <c r="P28" s="44"/>
    </row>
    <row r="29" spans="1:16">
      <c r="A29" s="6"/>
      <c r="B29" s="19">
        <v>331.39</v>
      </c>
      <c r="C29" s="14" t="s">
        <v>33</v>
      </c>
      <c r="D29" s="46">
        <v>0</v>
      </c>
      <c r="E29" s="46">
        <v>601638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601638</v>
      </c>
      <c r="O29" s="47">
        <f t="shared" si="1"/>
        <v>23.316591094058829</v>
      </c>
      <c r="P29" s="44"/>
    </row>
    <row r="30" spans="1:16">
      <c r="A30" s="6"/>
      <c r="B30" s="19">
        <v>331.41</v>
      </c>
      <c r="C30" s="14" t="s">
        <v>34</v>
      </c>
      <c r="D30" s="46">
        <v>0</v>
      </c>
      <c r="E30" s="46">
        <v>144197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144197</v>
      </c>
      <c r="O30" s="47">
        <f t="shared" si="1"/>
        <v>5.5883811959849634</v>
      </c>
      <c r="P30" s="44"/>
    </row>
    <row r="31" spans="1:16">
      <c r="A31" s="6"/>
      <c r="B31" s="19">
        <v>331.5</v>
      </c>
      <c r="C31" s="14" t="s">
        <v>30</v>
      </c>
      <c r="D31" s="46">
        <v>230544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230544</v>
      </c>
      <c r="O31" s="47">
        <f t="shared" si="1"/>
        <v>8.9347750261597483</v>
      </c>
      <c r="P31" s="44"/>
    </row>
    <row r="32" spans="1:16">
      <c r="A32" s="6"/>
      <c r="B32" s="19">
        <v>331.9</v>
      </c>
      <c r="C32" s="14" t="s">
        <v>31</v>
      </c>
      <c r="D32" s="46">
        <v>0</v>
      </c>
      <c r="E32" s="46">
        <v>11123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11123</v>
      </c>
      <c r="O32" s="47">
        <f t="shared" si="1"/>
        <v>0.43107390613494556</v>
      </c>
      <c r="P32" s="44"/>
    </row>
    <row r="33" spans="1:16">
      <c r="A33" s="6"/>
      <c r="B33" s="19">
        <v>334.1</v>
      </c>
      <c r="C33" s="14" t="s">
        <v>32</v>
      </c>
      <c r="D33" s="46">
        <v>238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238</v>
      </c>
      <c r="O33" s="47">
        <f t="shared" si="1"/>
        <v>9.2237336743789481E-3</v>
      </c>
      <c r="P33" s="44"/>
    </row>
    <row r="34" spans="1:16">
      <c r="A34" s="6"/>
      <c r="B34" s="19">
        <v>334.5</v>
      </c>
      <c r="C34" s="14" t="s">
        <v>98</v>
      </c>
      <c r="D34" s="46">
        <v>0</v>
      </c>
      <c r="E34" s="46">
        <v>2069646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2069646</v>
      </c>
      <c r="O34" s="47">
        <f t="shared" si="1"/>
        <v>80.209510522032318</v>
      </c>
      <c r="P34" s="44"/>
    </row>
    <row r="35" spans="1:16">
      <c r="A35" s="6"/>
      <c r="B35" s="19">
        <v>335.12</v>
      </c>
      <c r="C35" s="14" t="s">
        <v>132</v>
      </c>
      <c r="D35" s="46">
        <v>677071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677071</v>
      </c>
      <c r="O35" s="47">
        <f t="shared" si="1"/>
        <v>26.24001085145138</v>
      </c>
      <c r="P35" s="44"/>
    </row>
    <row r="36" spans="1:16">
      <c r="A36" s="6"/>
      <c r="B36" s="19">
        <v>335.14</v>
      </c>
      <c r="C36" s="14" t="s">
        <v>133</v>
      </c>
      <c r="D36" s="46">
        <v>13045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13045</v>
      </c>
      <c r="O36" s="47">
        <f t="shared" si="1"/>
        <v>0.50556136883308145</v>
      </c>
      <c r="P36" s="44"/>
    </row>
    <row r="37" spans="1:16">
      <c r="A37" s="6"/>
      <c r="B37" s="19">
        <v>335.15</v>
      </c>
      <c r="C37" s="14" t="s">
        <v>134</v>
      </c>
      <c r="D37" s="46">
        <v>35724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35724</v>
      </c>
      <c r="O37" s="47">
        <f t="shared" ref="O37:O68" si="8">(N37/O$76)</f>
        <v>1.3844901755609813</v>
      </c>
      <c r="P37" s="44"/>
    </row>
    <row r="38" spans="1:16">
      <c r="A38" s="6"/>
      <c r="B38" s="19">
        <v>335.18</v>
      </c>
      <c r="C38" s="14" t="s">
        <v>135</v>
      </c>
      <c r="D38" s="46">
        <v>1360567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1360567</v>
      </c>
      <c r="O38" s="47">
        <f t="shared" si="8"/>
        <v>52.729023756927489</v>
      </c>
      <c r="P38" s="44"/>
    </row>
    <row r="39" spans="1:16">
      <c r="A39" s="6"/>
      <c r="B39" s="19">
        <v>335.21</v>
      </c>
      <c r="C39" s="14" t="s">
        <v>40</v>
      </c>
      <c r="D39" s="46">
        <v>19012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19012</v>
      </c>
      <c r="O39" s="47">
        <f t="shared" si="8"/>
        <v>0.73681354881215366</v>
      </c>
      <c r="P39" s="44"/>
    </row>
    <row r="40" spans="1:16">
      <c r="A40" s="6"/>
      <c r="B40" s="19">
        <v>335.49</v>
      </c>
      <c r="C40" s="14" t="s">
        <v>41</v>
      </c>
      <c r="D40" s="46">
        <v>186190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186190</v>
      </c>
      <c r="O40" s="47">
        <f t="shared" si="8"/>
        <v>7.2158276169437663</v>
      </c>
      <c r="P40" s="44"/>
    </row>
    <row r="41" spans="1:16">
      <c r="A41" s="6"/>
      <c r="B41" s="19">
        <v>339</v>
      </c>
      <c r="C41" s="14" t="s">
        <v>136</v>
      </c>
      <c r="D41" s="46">
        <v>27297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27297</v>
      </c>
      <c r="O41" s="47">
        <f t="shared" si="8"/>
        <v>1.0579002441576562</v>
      </c>
      <c r="P41" s="44"/>
    </row>
    <row r="42" spans="1:16" ht="15.75">
      <c r="A42" s="23" t="s">
        <v>48</v>
      </c>
      <c r="B42" s="24"/>
      <c r="C42" s="25"/>
      <c r="D42" s="26">
        <f t="shared" ref="D42:M42" si="9">SUM(D43:D58)</f>
        <v>956507</v>
      </c>
      <c r="E42" s="26">
        <f t="shared" si="9"/>
        <v>2308787</v>
      </c>
      <c r="F42" s="26">
        <f t="shared" si="9"/>
        <v>0</v>
      </c>
      <c r="G42" s="26">
        <f t="shared" si="9"/>
        <v>100492</v>
      </c>
      <c r="H42" s="26">
        <f t="shared" si="9"/>
        <v>0</v>
      </c>
      <c r="I42" s="26">
        <f t="shared" si="9"/>
        <v>6632914</v>
      </c>
      <c r="J42" s="26">
        <f t="shared" si="9"/>
        <v>777765</v>
      </c>
      <c r="K42" s="26">
        <f t="shared" si="9"/>
        <v>0</v>
      </c>
      <c r="L42" s="26">
        <f t="shared" si="9"/>
        <v>0</v>
      </c>
      <c r="M42" s="26">
        <f t="shared" si="9"/>
        <v>59533215</v>
      </c>
      <c r="N42" s="26">
        <f>SUM(D42:M42)</f>
        <v>70309680</v>
      </c>
      <c r="O42" s="39">
        <f t="shared" si="8"/>
        <v>2724.8645506336475</v>
      </c>
      <c r="P42" s="45"/>
    </row>
    <row r="43" spans="1:16">
      <c r="A43" s="6"/>
      <c r="B43" s="19">
        <v>341.2</v>
      </c>
      <c r="C43" s="14" t="s">
        <v>137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775693</v>
      </c>
      <c r="K43" s="46">
        <v>0</v>
      </c>
      <c r="L43" s="46">
        <v>0</v>
      </c>
      <c r="M43" s="46">
        <v>0</v>
      </c>
      <c r="N43" s="46">
        <f t="shared" ref="N43:N58" si="10">SUM(D43:M43)</f>
        <v>775693</v>
      </c>
      <c r="O43" s="47">
        <f t="shared" si="8"/>
        <v>30.062124559159788</v>
      </c>
      <c r="P43" s="44"/>
    </row>
    <row r="44" spans="1:16">
      <c r="A44" s="6"/>
      <c r="B44" s="19">
        <v>341.9</v>
      </c>
      <c r="C44" s="14" t="s">
        <v>138</v>
      </c>
      <c r="D44" s="46">
        <v>267261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267261</v>
      </c>
      <c r="O44" s="47">
        <f t="shared" si="8"/>
        <v>10.357749098941984</v>
      </c>
      <c r="P44" s="44"/>
    </row>
    <row r="45" spans="1:16">
      <c r="A45" s="6"/>
      <c r="B45" s="19">
        <v>342.2</v>
      </c>
      <c r="C45" s="14" t="s">
        <v>103</v>
      </c>
      <c r="D45" s="46">
        <v>2020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2020</v>
      </c>
      <c r="O45" s="47">
        <f t="shared" si="8"/>
        <v>7.8285470681703676E-2</v>
      </c>
      <c r="P45" s="44"/>
    </row>
    <row r="46" spans="1:16">
      <c r="A46" s="6"/>
      <c r="B46" s="19">
        <v>342.9</v>
      </c>
      <c r="C46" s="14" t="s">
        <v>139</v>
      </c>
      <c r="D46" s="46">
        <v>19360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19360</v>
      </c>
      <c r="O46" s="47">
        <f t="shared" si="8"/>
        <v>0.75030035267216988</v>
      </c>
      <c r="P46" s="44"/>
    </row>
    <row r="47" spans="1:16">
      <c r="A47" s="6"/>
      <c r="B47" s="19">
        <v>343.1</v>
      </c>
      <c r="C47" s="14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42180989</v>
      </c>
      <c r="N47" s="46">
        <f t="shared" si="10"/>
        <v>42180989</v>
      </c>
      <c r="O47" s="47">
        <f t="shared" si="8"/>
        <v>1634.731969150874</v>
      </c>
      <c r="P47" s="44"/>
    </row>
    <row r="48" spans="1:16">
      <c r="A48" s="6"/>
      <c r="B48" s="19">
        <v>343.3</v>
      </c>
      <c r="C48" s="14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7759910</v>
      </c>
      <c r="N48" s="46">
        <f t="shared" si="10"/>
        <v>7759910</v>
      </c>
      <c r="O48" s="47">
        <f t="shared" si="8"/>
        <v>300.73673603844514</v>
      </c>
      <c r="P48" s="44"/>
    </row>
    <row r="49" spans="1:16">
      <c r="A49" s="6"/>
      <c r="B49" s="19">
        <v>343.4</v>
      </c>
      <c r="C49" s="14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5555028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5555028</v>
      </c>
      <c r="O49" s="47">
        <f t="shared" si="8"/>
        <v>215.28612951982328</v>
      </c>
      <c r="P49" s="44"/>
    </row>
    <row r="50" spans="1:16">
      <c r="A50" s="6"/>
      <c r="B50" s="19">
        <v>343.5</v>
      </c>
      <c r="C50" s="14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335</v>
      </c>
      <c r="J50" s="46">
        <v>0</v>
      </c>
      <c r="K50" s="46">
        <v>0</v>
      </c>
      <c r="L50" s="46">
        <v>0</v>
      </c>
      <c r="M50" s="46">
        <v>9592316</v>
      </c>
      <c r="N50" s="46">
        <f t="shared" si="10"/>
        <v>9592651</v>
      </c>
      <c r="O50" s="47">
        <f t="shared" si="8"/>
        <v>371.76494981203734</v>
      </c>
      <c r="P50" s="44"/>
    </row>
    <row r="51" spans="1:16">
      <c r="A51" s="6"/>
      <c r="B51" s="19">
        <v>343.9</v>
      </c>
      <c r="C51" s="14" t="s">
        <v>57</v>
      </c>
      <c r="D51" s="46">
        <v>0</v>
      </c>
      <c r="E51" s="46">
        <v>0</v>
      </c>
      <c r="F51" s="46">
        <v>0</v>
      </c>
      <c r="G51" s="46">
        <v>100492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100492</v>
      </c>
      <c r="O51" s="47">
        <f t="shared" si="8"/>
        <v>3.8945859008642407</v>
      </c>
      <c r="P51" s="44"/>
    </row>
    <row r="52" spans="1:16">
      <c r="A52" s="6"/>
      <c r="B52" s="19">
        <v>344.1</v>
      </c>
      <c r="C52" s="14" t="s">
        <v>140</v>
      </c>
      <c r="D52" s="46">
        <v>0</v>
      </c>
      <c r="E52" s="46">
        <v>2297988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2297988</v>
      </c>
      <c r="O52" s="47">
        <f t="shared" si="8"/>
        <v>89.058946634112317</v>
      </c>
      <c r="P52" s="44"/>
    </row>
    <row r="53" spans="1:16">
      <c r="A53" s="6"/>
      <c r="B53" s="19">
        <v>344.9</v>
      </c>
      <c r="C53" s="14" t="s">
        <v>149</v>
      </c>
      <c r="D53" s="46">
        <v>95294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95294</v>
      </c>
      <c r="O53" s="47">
        <f t="shared" si="8"/>
        <v>3.693136457001124</v>
      </c>
      <c r="P53" s="44"/>
    </row>
    <row r="54" spans="1:16">
      <c r="A54" s="6"/>
      <c r="B54" s="19">
        <v>346.4</v>
      </c>
      <c r="C54" s="14" t="s">
        <v>104</v>
      </c>
      <c r="D54" s="46">
        <v>473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473</v>
      </c>
      <c r="O54" s="47">
        <f t="shared" si="8"/>
        <v>1.8331201798240514E-2</v>
      </c>
      <c r="P54" s="44"/>
    </row>
    <row r="55" spans="1:16">
      <c r="A55" s="6"/>
      <c r="B55" s="19">
        <v>347.2</v>
      </c>
      <c r="C55" s="14" t="s">
        <v>59</v>
      </c>
      <c r="D55" s="46">
        <v>74678</v>
      </c>
      <c r="E55" s="46">
        <v>0</v>
      </c>
      <c r="F55" s="46">
        <v>0</v>
      </c>
      <c r="G55" s="46">
        <v>0</v>
      </c>
      <c r="H55" s="46">
        <v>0</v>
      </c>
      <c r="I55" s="46">
        <v>1049558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1124236</v>
      </c>
      <c r="O55" s="47">
        <f t="shared" si="8"/>
        <v>43.569972483819711</v>
      </c>
      <c r="P55" s="44"/>
    </row>
    <row r="56" spans="1:16">
      <c r="A56" s="6"/>
      <c r="B56" s="19">
        <v>347.3</v>
      </c>
      <c r="C56" s="14" t="s">
        <v>60</v>
      </c>
      <c r="D56" s="46">
        <v>180588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180588</v>
      </c>
      <c r="O56" s="47">
        <f t="shared" si="8"/>
        <v>6.9987210789443086</v>
      </c>
      <c r="P56" s="44"/>
    </row>
    <row r="57" spans="1:16">
      <c r="A57" s="6"/>
      <c r="B57" s="19">
        <v>347.5</v>
      </c>
      <c r="C57" s="14" t="s">
        <v>105</v>
      </c>
      <c r="D57" s="46">
        <v>249381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249381</v>
      </c>
      <c r="O57" s="47">
        <f t="shared" si="8"/>
        <v>9.6648064178583883</v>
      </c>
      <c r="P57" s="44"/>
    </row>
    <row r="58" spans="1:16">
      <c r="A58" s="6"/>
      <c r="B58" s="19">
        <v>349</v>
      </c>
      <c r="C58" s="14" t="s">
        <v>1</v>
      </c>
      <c r="D58" s="46">
        <v>67452</v>
      </c>
      <c r="E58" s="46">
        <v>10799</v>
      </c>
      <c r="F58" s="46">
        <v>0</v>
      </c>
      <c r="G58" s="46">
        <v>0</v>
      </c>
      <c r="H58" s="46">
        <v>0</v>
      </c>
      <c r="I58" s="46">
        <v>27993</v>
      </c>
      <c r="J58" s="46">
        <v>2072</v>
      </c>
      <c r="K58" s="46">
        <v>0</v>
      </c>
      <c r="L58" s="46">
        <v>0</v>
      </c>
      <c r="M58" s="46">
        <v>0</v>
      </c>
      <c r="N58" s="46">
        <f t="shared" si="10"/>
        <v>108316</v>
      </c>
      <c r="O58" s="47">
        <f t="shared" si="8"/>
        <v>4.1978064566135718</v>
      </c>
      <c r="P58" s="44"/>
    </row>
    <row r="59" spans="1:16" ht="15.75">
      <c r="A59" s="23" t="s">
        <v>49</v>
      </c>
      <c r="B59" s="24"/>
      <c r="C59" s="25"/>
      <c r="D59" s="26">
        <f t="shared" ref="D59:M59" si="11">SUM(D60:D62)</f>
        <v>145518</v>
      </c>
      <c r="E59" s="26">
        <f t="shared" si="11"/>
        <v>3291</v>
      </c>
      <c r="F59" s="26">
        <f t="shared" si="11"/>
        <v>0</v>
      </c>
      <c r="G59" s="26">
        <f t="shared" si="11"/>
        <v>0</v>
      </c>
      <c r="H59" s="26">
        <f t="shared" si="11"/>
        <v>0</v>
      </c>
      <c r="I59" s="26">
        <f t="shared" si="11"/>
        <v>0</v>
      </c>
      <c r="J59" s="26">
        <f t="shared" si="11"/>
        <v>0</v>
      </c>
      <c r="K59" s="26">
        <f t="shared" si="11"/>
        <v>0</v>
      </c>
      <c r="L59" s="26">
        <f t="shared" si="11"/>
        <v>0</v>
      </c>
      <c r="M59" s="26">
        <f t="shared" si="11"/>
        <v>0</v>
      </c>
      <c r="N59" s="26">
        <f t="shared" ref="N59:N64" si="12">SUM(D59:M59)</f>
        <v>148809</v>
      </c>
      <c r="O59" s="39">
        <f t="shared" si="8"/>
        <v>5.7671201023136849</v>
      </c>
      <c r="P59" s="45"/>
    </row>
    <row r="60" spans="1:16">
      <c r="A60" s="7"/>
      <c r="B60" s="33">
        <v>351.1</v>
      </c>
      <c r="C60" s="15" t="s">
        <v>64</v>
      </c>
      <c r="D60" s="46">
        <v>33079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33079</v>
      </c>
      <c r="O60" s="47">
        <f t="shared" si="8"/>
        <v>1.2819827151881564</v>
      </c>
      <c r="P60" s="44"/>
    </row>
    <row r="61" spans="1:16">
      <c r="A61" s="7"/>
      <c r="B61" s="33">
        <v>354</v>
      </c>
      <c r="C61" s="15" t="s">
        <v>65</v>
      </c>
      <c r="D61" s="46">
        <v>112439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112439</v>
      </c>
      <c r="O61" s="47">
        <f t="shared" si="8"/>
        <v>4.3575940782079607</v>
      </c>
      <c r="P61" s="44"/>
    </row>
    <row r="62" spans="1:16">
      <c r="A62" s="7"/>
      <c r="B62" s="33">
        <v>359</v>
      </c>
      <c r="C62" s="15" t="s">
        <v>115</v>
      </c>
      <c r="D62" s="46">
        <v>0</v>
      </c>
      <c r="E62" s="46">
        <v>3291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3291</v>
      </c>
      <c r="O62" s="47">
        <f t="shared" si="8"/>
        <v>0.12754330891756774</v>
      </c>
      <c r="P62" s="44"/>
    </row>
    <row r="63" spans="1:16" ht="15.75">
      <c r="A63" s="23" t="s">
        <v>4</v>
      </c>
      <c r="B63" s="24"/>
      <c r="C63" s="25"/>
      <c r="D63" s="26">
        <f t="shared" ref="D63:M63" si="13">SUM(D64:D70)</f>
        <v>194905</v>
      </c>
      <c r="E63" s="26">
        <f t="shared" si="13"/>
        <v>1353004</v>
      </c>
      <c r="F63" s="26">
        <f t="shared" si="13"/>
        <v>2322</v>
      </c>
      <c r="G63" s="26">
        <f t="shared" si="13"/>
        <v>15797</v>
      </c>
      <c r="H63" s="26">
        <f t="shared" si="13"/>
        <v>0</v>
      </c>
      <c r="I63" s="26">
        <f t="shared" si="13"/>
        <v>310233</v>
      </c>
      <c r="J63" s="26">
        <f t="shared" si="13"/>
        <v>851</v>
      </c>
      <c r="K63" s="26">
        <f t="shared" si="13"/>
        <v>6437569</v>
      </c>
      <c r="L63" s="26">
        <f t="shared" si="13"/>
        <v>0</v>
      </c>
      <c r="M63" s="26">
        <f t="shared" si="13"/>
        <v>6450612</v>
      </c>
      <c r="N63" s="26">
        <f t="shared" si="12"/>
        <v>14765293</v>
      </c>
      <c r="O63" s="39">
        <f t="shared" si="8"/>
        <v>572.23163973181408</v>
      </c>
      <c r="P63" s="45"/>
    </row>
    <row r="64" spans="1:16">
      <c r="A64" s="6"/>
      <c r="B64" s="19">
        <v>361.1</v>
      </c>
      <c r="C64" s="14" t="s">
        <v>66</v>
      </c>
      <c r="D64" s="46">
        <v>62444</v>
      </c>
      <c r="E64" s="46">
        <v>47294</v>
      </c>
      <c r="F64" s="46">
        <v>2322</v>
      </c>
      <c r="G64" s="46">
        <v>15797</v>
      </c>
      <c r="H64" s="46">
        <v>0</v>
      </c>
      <c r="I64" s="46">
        <v>3178</v>
      </c>
      <c r="J64" s="46">
        <v>851</v>
      </c>
      <c r="K64" s="46">
        <v>737600</v>
      </c>
      <c r="L64" s="46">
        <v>0</v>
      </c>
      <c r="M64" s="46">
        <v>325209</v>
      </c>
      <c r="N64" s="46">
        <f t="shared" si="12"/>
        <v>1194695</v>
      </c>
      <c r="O64" s="47">
        <f t="shared" si="8"/>
        <v>46.300623958454445</v>
      </c>
      <c r="P64" s="44"/>
    </row>
    <row r="65" spans="1:119">
      <c r="A65" s="6"/>
      <c r="B65" s="19">
        <v>361.3</v>
      </c>
      <c r="C65" s="14" t="s">
        <v>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3040628</v>
      </c>
      <c r="L65" s="46">
        <v>0</v>
      </c>
      <c r="M65" s="46">
        <v>0</v>
      </c>
      <c r="N65" s="46">
        <f t="shared" ref="N65:N70" si="14">SUM(D65:M65)</f>
        <v>3040628</v>
      </c>
      <c r="O65" s="47">
        <f t="shared" si="8"/>
        <v>117.84009611285509</v>
      </c>
      <c r="P65" s="44"/>
    </row>
    <row r="66" spans="1:119">
      <c r="A66" s="6"/>
      <c r="B66" s="19">
        <v>362</v>
      </c>
      <c r="C66" s="14" t="s">
        <v>68</v>
      </c>
      <c r="D66" s="46">
        <v>25008</v>
      </c>
      <c r="E66" s="46">
        <v>977734</v>
      </c>
      <c r="F66" s="46">
        <v>0</v>
      </c>
      <c r="G66" s="46">
        <v>0</v>
      </c>
      <c r="H66" s="46">
        <v>0</v>
      </c>
      <c r="I66" s="46">
        <v>298533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1301275</v>
      </c>
      <c r="O66" s="47">
        <f t="shared" si="8"/>
        <v>50.431151416501955</v>
      </c>
      <c r="P66" s="44"/>
    </row>
    <row r="67" spans="1:119">
      <c r="A67" s="6"/>
      <c r="B67" s="19">
        <v>364</v>
      </c>
      <c r="C67" s="14" t="s">
        <v>141</v>
      </c>
      <c r="D67" s="46">
        <v>63368</v>
      </c>
      <c r="E67" s="46">
        <v>49954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113322</v>
      </c>
      <c r="O67" s="47">
        <f t="shared" si="8"/>
        <v>4.3918149052435762</v>
      </c>
      <c r="P67" s="44"/>
    </row>
    <row r="68" spans="1:119">
      <c r="A68" s="6"/>
      <c r="B68" s="19">
        <v>366</v>
      </c>
      <c r="C68" s="14" t="s">
        <v>69</v>
      </c>
      <c r="D68" s="46">
        <v>44085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44085</v>
      </c>
      <c r="O68" s="47">
        <f t="shared" si="8"/>
        <v>1.7085222648529241</v>
      </c>
      <c r="P68" s="44"/>
    </row>
    <row r="69" spans="1:119">
      <c r="A69" s="6"/>
      <c r="B69" s="19">
        <v>368</v>
      </c>
      <c r="C69" s="14" t="s">
        <v>70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2659341</v>
      </c>
      <c r="L69" s="46">
        <v>0</v>
      </c>
      <c r="M69" s="46">
        <v>0</v>
      </c>
      <c r="N69" s="46">
        <f t="shared" si="14"/>
        <v>2659341</v>
      </c>
      <c r="O69" s="47">
        <f t="shared" ref="O69:O74" si="15">(N69/O$76)</f>
        <v>103.06324845948146</v>
      </c>
      <c r="P69" s="44"/>
    </row>
    <row r="70" spans="1:119">
      <c r="A70" s="6"/>
      <c r="B70" s="19">
        <v>369.9</v>
      </c>
      <c r="C70" s="14" t="s">
        <v>71</v>
      </c>
      <c r="D70" s="46">
        <v>0</v>
      </c>
      <c r="E70" s="46">
        <v>278022</v>
      </c>
      <c r="F70" s="46">
        <v>0</v>
      </c>
      <c r="G70" s="46">
        <v>0</v>
      </c>
      <c r="H70" s="46">
        <v>0</v>
      </c>
      <c r="I70" s="46">
        <v>8522</v>
      </c>
      <c r="J70" s="46">
        <v>0</v>
      </c>
      <c r="K70" s="46">
        <v>0</v>
      </c>
      <c r="L70" s="46">
        <v>0</v>
      </c>
      <c r="M70" s="46">
        <v>6125403</v>
      </c>
      <c r="N70" s="46">
        <f t="shared" si="14"/>
        <v>6411947</v>
      </c>
      <c r="O70" s="47">
        <f t="shared" si="15"/>
        <v>248.49618261442467</v>
      </c>
      <c r="P70" s="44"/>
    </row>
    <row r="71" spans="1:119" ht="15.75">
      <c r="A71" s="23" t="s">
        <v>50</v>
      </c>
      <c r="B71" s="24"/>
      <c r="C71" s="25"/>
      <c r="D71" s="26">
        <f t="shared" ref="D71:M71" si="16">SUM(D72:D73)</f>
        <v>56721</v>
      </c>
      <c r="E71" s="26">
        <f t="shared" si="16"/>
        <v>5000000</v>
      </c>
      <c r="F71" s="26">
        <f t="shared" si="16"/>
        <v>1239714</v>
      </c>
      <c r="G71" s="26">
        <f t="shared" si="16"/>
        <v>400361</v>
      </c>
      <c r="H71" s="26">
        <f t="shared" si="16"/>
        <v>0</v>
      </c>
      <c r="I71" s="26">
        <f t="shared" si="16"/>
        <v>237000</v>
      </c>
      <c r="J71" s="26">
        <f t="shared" si="16"/>
        <v>0</v>
      </c>
      <c r="K71" s="26">
        <f t="shared" si="16"/>
        <v>0</v>
      </c>
      <c r="L71" s="26">
        <f t="shared" si="16"/>
        <v>0</v>
      </c>
      <c r="M71" s="26">
        <f t="shared" si="16"/>
        <v>0</v>
      </c>
      <c r="N71" s="26">
        <f>SUM(D71:M71)</f>
        <v>6933796</v>
      </c>
      <c r="O71" s="39">
        <f t="shared" si="15"/>
        <v>268.72053637173974</v>
      </c>
      <c r="P71" s="44"/>
    </row>
    <row r="72" spans="1:119">
      <c r="A72" s="6"/>
      <c r="B72" s="19">
        <v>381</v>
      </c>
      <c r="C72" s="14" t="s">
        <v>72</v>
      </c>
      <c r="D72" s="46">
        <v>56721</v>
      </c>
      <c r="E72" s="46">
        <v>0</v>
      </c>
      <c r="F72" s="46">
        <v>1239714</v>
      </c>
      <c r="G72" s="46">
        <v>400361</v>
      </c>
      <c r="H72" s="46">
        <v>0</v>
      </c>
      <c r="I72" s="46">
        <v>237000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1933796</v>
      </c>
      <c r="O72" s="47">
        <f t="shared" si="15"/>
        <v>74.944618842770225</v>
      </c>
      <c r="P72" s="44"/>
    </row>
    <row r="73" spans="1:119" ht="15.75" thickBot="1">
      <c r="A73" s="6"/>
      <c r="B73" s="19">
        <v>384</v>
      </c>
      <c r="C73" s="14" t="s">
        <v>73</v>
      </c>
      <c r="D73" s="46">
        <v>0</v>
      </c>
      <c r="E73" s="46">
        <v>5000000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5000000</v>
      </c>
      <c r="O73" s="47">
        <f t="shared" si="15"/>
        <v>193.7759175289695</v>
      </c>
      <c r="P73" s="44"/>
    </row>
    <row r="74" spans="1:119" ht="16.5" thickBot="1">
      <c r="A74" s="8" t="s">
        <v>62</v>
      </c>
      <c r="B74" s="17"/>
      <c r="C74" s="16"/>
      <c r="D74" s="9">
        <f t="shared" ref="D74:M74" si="17">SUM(D5,D15,D26,D42,D59,D63,D71)</f>
        <v>25269632</v>
      </c>
      <c r="E74" s="9">
        <f t="shared" si="17"/>
        <v>13888406</v>
      </c>
      <c r="F74" s="9">
        <f t="shared" si="17"/>
        <v>2460270</v>
      </c>
      <c r="G74" s="9">
        <f t="shared" si="17"/>
        <v>1514582</v>
      </c>
      <c r="H74" s="9">
        <f t="shared" si="17"/>
        <v>0</v>
      </c>
      <c r="I74" s="9">
        <f t="shared" si="17"/>
        <v>7180147</v>
      </c>
      <c r="J74" s="9">
        <f t="shared" si="17"/>
        <v>778616</v>
      </c>
      <c r="K74" s="9">
        <f t="shared" si="17"/>
        <v>6437569</v>
      </c>
      <c r="L74" s="9">
        <f t="shared" si="17"/>
        <v>0</v>
      </c>
      <c r="M74" s="9">
        <f t="shared" si="17"/>
        <v>65983827</v>
      </c>
      <c r="N74" s="9">
        <f>SUM(D74:M74)</f>
        <v>123513049</v>
      </c>
      <c r="O74" s="32">
        <f t="shared" si="15"/>
        <v>4786.7708793551137</v>
      </c>
      <c r="P74" s="43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0"/>
      <c r="B75" s="12"/>
      <c r="C75" s="12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3"/>
    </row>
    <row r="76" spans="1:119">
      <c r="A76" s="34"/>
      <c r="B76" s="35"/>
      <c r="C76" s="35"/>
      <c r="D76" s="36"/>
      <c r="E76" s="36"/>
      <c r="F76" s="36"/>
      <c r="G76" s="36"/>
      <c r="H76" s="36"/>
      <c r="I76" s="36"/>
      <c r="J76" s="36"/>
      <c r="K76" s="36"/>
      <c r="L76" s="118" t="s">
        <v>153</v>
      </c>
      <c r="M76" s="118"/>
      <c r="N76" s="118"/>
      <c r="O76" s="37">
        <v>25803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88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0"/>
      <c r="Q1"/>
    </row>
    <row r="2" spans="1:133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0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0"/>
      <c r="N3" s="31"/>
      <c r="O3" s="131" t="s">
        <v>80</v>
      </c>
      <c r="P3" s="41"/>
      <c r="Q3"/>
    </row>
    <row r="4" spans="1:133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10</v>
      </c>
      <c r="N4" s="29" t="s">
        <v>46</v>
      </c>
      <c r="O4" s="117"/>
      <c r="P4" s="4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18" t="s">
        <v>2</v>
      </c>
      <c r="B5" s="20"/>
      <c r="C5" s="20"/>
      <c r="D5" s="21">
        <f t="shared" ref="D5:M5" si="0">SUM(D6:D14)</f>
        <v>14754395</v>
      </c>
      <c r="E5" s="21">
        <f t="shared" si="0"/>
        <v>69367</v>
      </c>
      <c r="F5" s="21">
        <f t="shared" si="0"/>
        <v>1212878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2">
        <f>SUM(D5:M5)</f>
        <v>16036640</v>
      </c>
      <c r="O5" s="27">
        <f t="shared" ref="O5:O36" si="1">(N5/O$76)</f>
        <v>639.47045218916981</v>
      </c>
      <c r="P5" s="43"/>
    </row>
    <row r="6" spans="1:133">
      <c r="A6" s="6"/>
      <c r="B6" s="19">
        <v>311</v>
      </c>
      <c r="C6" s="14" t="s">
        <v>3</v>
      </c>
      <c r="D6" s="46">
        <v>10031268</v>
      </c>
      <c r="E6" s="46">
        <v>69367</v>
      </c>
      <c r="F6" s="46">
        <v>1212878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11313513</v>
      </c>
      <c r="O6" s="47">
        <f t="shared" si="1"/>
        <v>451.13298508653003</v>
      </c>
      <c r="P6" s="44"/>
    </row>
    <row r="7" spans="1:133">
      <c r="A7" s="6"/>
      <c r="B7" s="19">
        <v>312.41000000000003</v>
      </c>
      <c r="C7" s="14" t="s">
        <v>12</v>
      </c>
      <c r="D7" s="46">
        <v>472918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472918</v>
      </c>
      <c r="O7" s="47">
        <f t="shared" si="1"/>
        <v>18.857883403780207</v>
      </c>
      <c r="P7" s="44"/>
    </row>
    <row r="8" spans="1:133">
      <c r="A8" s="6"/>
      <c r="B8" s="19">
        <v>312.42</v>
      </c>
      <c r="C8" s="14" t="s">
        <v>11</v>
      </c>
      <c r="D8" s="46">
        <v>351341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351341</v>
      </c>
      <c r="O8" s="47">
        <f t="shared" si="1"/>
        <v>14.009929021453067</v>
      </c>
      <c r="P8" s="44"/>
    </row>
    <row r="9" spans="1:133">
      <c r="A9" s="6"/>
      <c r="B9" s="19">
        <v>312.51</v>
      </c>
      <c r="C9" s="14" t="s">
        <v>82</v>
      </c>
      <c r="D9" s="46">
        <v>276578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276578</v>
      </c>
      <c r="O9" s="47">
        <f t="shared" si="1"/>
        <v>11.028710423478746</v>
      </c>
      <c r="P9" s="44"/>
    </row>
    <row r="10" spans="1:133">
      <c r="A10" s="6"/>
      <c r="B10" s="19">
        <v>312.52</v>
      </c>
      <c r="C10" s="14" t="s">
        <v>129</v>
      </c>
      <c r="D10" s="46">
        <v>193279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193279</v>
      </c>
      <c r="O10" s="47">
        <f t="shared" si="1"/>
        <v>7.707113804928623</v>
      </c>
      <c r="P10" s="44"/>
    </row>
    <row r="11" spans="1:133">
      <c r="A11" s="6"/>
      <c r="B11" s="19">
        <v>314.10000000000002</v>
      </c>
      <c r="C11" s="14" t="s">
        <v>13</v>
      </c>
      <c r="D11" s="46">
        <v>1948518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1948518</v>
      </c>
      <c r="O11" s="47">
        <f t="shared" si="1"/>
        <v>77.698301299944177</v>
      </c>
      <c r="P11" s="44"/>
    </row>
    <row r="12" spans="1:133">
      <c r="A12" s="6"/>
      <c r="B12" s="19">
        <v>314.39999999999998</v>
      </c>
      <c r="C12" s="14" t="s">
        <v>15</v>
      </c>
      <c r="D12" s="46">
        <v>222223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222223</v>
      </c>
      <c r="O12" s="47">
        <f t="shared" si="1"/>
        <v>8.861272828774224</v>
      </c>
      <c r="P12" s="44"/>
    </row>
    <row r="13" spans="1:133">
      <c r="A13" s="6"/>
      <c r="B13" s="19">
        <v>315</v>
      </c>
      <c r="C13" s="14" t="s">
        <v>130</v>
      </c>
      <c r="D13" s="46">
        <v>1030920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1030920</v>
      </c>
      <c r="O13" s="47">
        <f t="shared" si="1"/>
        <v>41.108541350984929</v>
      </c>
      <c r="P13" s="44"/>
    </row>
    <row r="14" spans="1:133">
      <c r="A14" s="6"/>
      <c r="B14" s="19">
        <v>316</v>
      </c>
      <c r="C14" s="14" t="s">
        <v>131</v>
      </c>
      <c r="D14" s="46">
        <v>227350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227350</v>
      </c>
      <c r="O14" s="47">
        <f t="shared" si="1"/>
        <v>9.0657149692957972</v>
      </c>
      <c r="P14" s="44"/>
    </row>
    <row r="15" spans="1:133" ht="15.75">
      <c r="A15" s="23" t="s">
        <v>17</v>
      </c>
      <c r="B15" s="24"/>
      <c r="C15" s="25"/>
      <c r="D15" s="26">
        <f t="shared" ref="D15:M15" si="3">SUM(D16:D25)</f>
        <v>4382936</v>
      </c>
      <c r="E15" s="26">
        <f t="shared" si="3"/>
        <v>2223079</v>
      </c>
      <c r="F15" s="26">
        <f t="shared" si="3"/>
        <v>0</v>
      </c>
      <c r="G15" s="26">
        <f t="shared" si="3"/>
        <v>982091</v>
      </c>
      <c r="H15" s="26">
        <f t="shared" si="3"/>
        <v>0</v>
      </c>
      <c r="I15" s="26">
        <f t="shared" si="3"/>
        <v>0</v>
      </c>
      <c r="J15" s="26">
        <f t="shared" si="3"/>
        <v>0</v>
      </c>
      <c r="K15" s="26">
        <f t="shared" si="3"/>
        <v>0</v>
      </c>
      <c r="L15" s="26">
        <f t="shared" si="3"/>
        <v>0</v>
      </c>
      <c r="M15" s="26">
        <f t="shared" si="3"/>
        <v>0</v>
      </c>
      <c r="N15" s="38">
        <f>SUM(D15:M15)</f>
        <v>7588106</v>
      </c>
      <c r="O15" s="39">
        <f t="shared" si="1"/>
        <v>302.58018980779968</v>
      </c>
      <c r="P15" s="45"/>
    </row>
    <row r="16" spans="1:133">
      <c r="A16" s="6"/>
      <c r="B16" s="19">
        <v>322</v>
      </c>
      <c r="C16" s="14" t="s">
        <v>0</v>
      </c>
      <c r="D16" s="46">
        <v>0</v>
      </c>
      <c r="E16" s="46">
        <v>2172080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2172080</v>
      </c>
      <c r="O16" s="47">
        <f t="shared" si="1"/>
        <v>86.612967541271232</v>
      </c>
      <c r="P16" s="44"/>
    </row>
    <row r="17" spans="1:16">
      <c r="A17" s="6"/>
      <c r="B17" s="19">
        <v>323.10000000000002</v>
      </c>
      <c r="C17" s="14" t="s">
        <v>18</v>
      </c>
      <c r="D17" s="46">
        <v>2697524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2697524</v>
      </c>
      <c r="O17" s="47">
        <f t="shared" si="1"/>
        <v>107.56535608900231</v>
      </c>
      <c r="P17" s="44"/>
    </row>
    <row r="18" spans="1:16">
      <c r="A18" s="6"/>
      <c r="B18" s="19">
        <v>323.3</v>
      </c>
      <c r="C18" s="14" t="s">
        <v>19</v>
      </c>
      <c r="D18" s="46">
        <v>504133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504133</v>
      </c>
      <c r="O18" s="47">
        <f t="shared" si="1"/>
        <v>20.102599888348355</v>
      </c>
      <c r="P18" s="44"/>
    </row>
    <row r="19" spans="1:16">
      <c r="A19" s="6"/>
      <c r="B19" s="19">
        <v>323.39999999999998</v>
      </c>
      <c r="C19" s="14" t="s">
        <v>20</v>
      </c>
      <c r="D19" s="46">
        <v>161100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161100</v>
      </c>
      <c r="O19" s="47">
        <f t="shared" si="1"/>
        <v>6.4239572533694869</v>
      </c>
      <c r="P19" s="44"/>
    </row>
    <row r="20" spans="1:16">
      <c r="A20" s="6"/>
      <c r="B20" s="19">
        <v>323.60000000000002</v>
      </c>
      <c r="C20" s="14" t="s">
        <v>21</v>
      </c>
      <c r="D20" s="46">
        <v>520227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520227</v>
      </c>
      <c r="O20" s="47">
        <f t="shared" si="1"/>
        <v>20.744357604274661</v>
      </c>
      <c r="P20" s="44"/>
    </row>
    <row r="21" spans="1:16">
      <c r="A21" s="6"/>
      <c r="B21" s="19">
        <v>323.7</v>
      </c>
      <c r="C21" s="14" t="s">
        <v>22</v>
      </c>
      <c r="D21" s="46">
        <v>499146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499146</v>
      </c>
      <c r="O21" s="47">
        <f t="shared" si="1"/>
        <v>19.903740330169871</v>
      </c>
      <c r="P21" s="44"/>
    </row>
    <row r="22" spans="1:16">
      <c r="A22" s="6"/>
      <c r="B22" s="19">
        <v>324.11</v>
      </c>
      <c r="C22" s="14" t="s">
        <v>24</v>
      </c>
      <c r="D22" s="46">
        <v>0</v>
      </c>
      <c r="E22" s="46">
        <v>0</v>
      </c>
      <c r="F22" s="46">
        <v>0</v>
      </c>
      <c r="G22" s="46">
        <v>383533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383533</v>
      </c>
      <c r="O22" s="47">
        <f t="shared" si="1"/>
        <v>15.293603955658346</v>
      </c>
      <c r="P22" s="44"/>
    </row>
    <row r="23" spans="1:16">
      <c r="A23" s="6"/>
      <c r="B23" s="19">
        <v>324.31</v>
      </c>
      <c r="C23" s="14" t="s">
        <v>25</v>
      </c>
      <c r="D23" s="46">
        <v>0</v>
      </c>
      <c r="E23" s="46">
        <v>0</v>
      </c>
      <c r="F23" s="46">
        <v>0</v>
      </c>
      <c r="G23" s="46">
        <v>555532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555532</v>
      </c>
      <c r="O23" s="47">
        <f t="shared" si="1"/>
        <v>22.152165244437356</v>
      </c>
      <c r="P23" s="44"/>
    </row>
    <row r="24" spans="1:16">
      <c r="A24" s="6"/>
      <c r="B24" s="19">
        <v>324.61</v>
      </c>
      <c r="C24" s="14" t="s">
        <v>26</v>
      </c>
      <c r="D24" s="46">
        <v>0</v>
      </c>
      <c r="E24" s="46">
        <v>0</v>
      </c>
      <c r="F24" s="46">
        <v>0</v>
      </c>
      <c r="G24" s="46">
        <v>43026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43026</v>
      </c>
      <c r="O24" s="47">
        <f t="shared" si="1"/>
        <v>1.7156870563840816</v>
      </c>
      <c r="P24" s="44"/>
    </row>
    <row r="25" spans="1:16">
      <c r="A25" s="6"/>
      <c r="B25" s="19">
        <v>329</v>
      </c>
      <c r="C25" s="14" t="s">
        <v>27</v>
      </c>
      <c r="D25" s="46">
        <v>806</v>
      </c>
      <c r="E25" s="46">
        <v>50999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51805</v>
      </c>
      <c r="O25" s="47">
        <f t="shared" si="1"/>
        <v>2.065754844883962</v>
      </c>
      <c r="P25" s="44"/>
    </row>
    <row r="26" spans="1:16" ht="15.75">
      <c r="A26" s="23" t="s">
        <v>29</v>
      </c>
      <c r="B26" s="24"/>
      <c r="C26" s="25"/>
      <c r="D26" s="26">
        <f t="shared" ref="D26:M26" si="6">SUM(D27:D40)</f>
        <v>2646220</v>
      </c>
      <c r="E26" s="26">
        <f t="shared" si="6"/>
        <v>2009507</v>
      </c>
      <c r="F26" s="26">
        <f t="shared" si="6"/>
        <v>0</v>
      </c>
      <c r="G26" s="26">
        <f t="shared" si="6"/>
        <v>300000</v>
      </c>
      <c r="H26" s="26">
        <f t="shared" si="6"/>
        <v>0</v>
      </c>
      <c r="I26" s="26">
        <f t="shared" si="6"/>
        <v>22587</v>
      </c>
      <c r="J26" s="26">
        <f t="shared" si="6"/>
        <v>0</v>
      </c>
      <c r="K26" s="26">
        <f t="shared" si="6"/>
        <v>0</v>
      </c>
      <c r="L26" s="26">
        <f t="shared" si="6"/>
        <v>0</v>
      </c>
      <c r="M26" s="26">
        <f t="shared" si="6"/>
        <v>0</v>
      </c>
      <c r="N26" s="38">
        <f t="shared" si="5"/>
        <v>4978314</v>
      </c>
      <c r="O26" s="39">
        <f t="shared" si="1"/>
        <v>198.5131988196826</v>
      </c>
      <c r="P26" s="45"/>
    </row>
    <row r="27" spans="1:16">
      <c r="A27" s="6"/>
      <c r="B27" s="19">
        <v>331.1</v>
      </c>
      <c r="C27" s="14" t="s">
        <v>93</v>
      </c>
      <c r="D27" s="46">
        <v>38272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38272</v>
      </c>
      <c r="O27" s="47">
        <f t="shared" si="1"/>
        <v>1.5261185102480261</v>
      </c>
      <c r="P27" s="44"/>
    </row>
    <row r="28" spans="1:16">
      <c r="A28" s="6"/>
      <c r="B28" s="19">
        <v>331.2</v>
      </c>
      <c r="C28" s="14" t="s">
        <v>28</v>
      </c>
      <c r="D28" s="46">
        <v>85363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85363</v>
      </c>
      <c r="O28" s="47">
        <f t="shared" si="1"/>
        <v>3.4038998325225296</v>
      </c>
      <c r="P28" s="44"/>
    </row>
    <row r="29" spans="1:16">
      <c r="A29" s="6"/>
      <c r="B29" s="19">
        <v>331.41</v>
      </c>
      <c r="C29" s="14" t="s">
        <v>34</v>
      </c>
      <c r="D29" s="46">
        <v>0</v>
      </c>
      <c r="E29" s="46">
        <v>1982298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1982298</v>
      </c>
      <c r="O29" s="47">
        <f t="shared" si="1"/>
        <v>79.045298668155354</v>
      </c>
      <c r="P29" s="44"/>
    </row>
    <row r="30" spans="1:16">
      <c r="A30" s="6"/>
      <c r="B30" s="19">
        <v>331.9</v>
      </c>
      <c r="C30" s="14" t="s">
        <v>31</v>
      </c>
      <c r="D30" s="46">
        <v>0</v>
      </c>
      <c r="E30" s="46">
        <v>27209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27209</v>
      </c>
      <c r="O30" s="47">
        <f t="shared" si="1"/>
        <v>1.0849748783794562</v>
      </c>
      <c r="P30" s="44"/>
    </row>
    <row r="31" spans="1:16">
      <c r="A31" s="6"/>
      <c r="B31" s="19">
        <v>334.1</v>
      </c>
      <c r="C31" s="14" t="s">
        <v>32</v>
      </c>
      <c r="D31" s="46">
        <v>122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122</v>
      </c>
      <c r="O31" s="47">
        <f t="shared" si="1"/>
        <v>4.8648217561209029E-3</v>
      </c>
      <c r="P31" s="44"/>
    </row>
    <row r="32" spans="1:16">
      <c r="A32" s="6"/>
      <c r="B32" s="19">
        <v>334.49</v>
      </c>
      <c r="C32" s="14" t="s">
        <v>120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22587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22587</v>
      </c>
      <c r="O32" s="47">
        <f t="shared" si="1"/>
        <v>0.90066990988117079</v>
      </c>
      <c r="P32" s="44"/>
    </row>
    <row r="33" spans="1:16">
      <c r="A33" s="6"/>
      <c r="B33" s="19">
        <v>335.12</v>
      </c>
      <c r="C33" s="14" t="s">
        <v>132</v>
      </c>
      <c r="D33" s="46">
        <v>637061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637061</v>
      </c>
      <c r="O33" s="47">
        <f t="shared" si="1"/>
        <v>25.403182071935561</v>
      </c>
      <c r="P33" s="44"/>
    </row>
    <row r="34" spans="1:16">
      <c r="A34" s="6"/>
      <c r="B34" s="19">
        <v>335.14</v>
      </c>
      <c r="C34" s="14" t="s">
        <v>133</v>
      </c>
      <c r="D34" s="46">
        <v>11121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11121</v>
      </c>
      <c r="O34" s="47">
        <f t="shared" si="1"/>
        <v>0.44345641598213575</v>
      </c>
      <c r="P34" s="44"/>
    </row>
    <row r="35" spans="1:16">
      <c r="A35" s="6"/>
      <c r="B35" s="19">
        <v>335.15</v>
      </c>
      <c r="C35" s="14" t="s">
        <v>134</v>
      </c>
      <c r="D35" s="46">
        <v>37626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37626</v>
      </c>
      <c r="O35" s="47">
        <f t="shared" si="1"/>
        <v>1.5003588802934844</v>
      </c>
      <c r="P35" s="44"/>
    </row>
    <row r="36" spans="1:16">
      <c r="A36" s="6"/>
      <c r="B36" s="19">
        <v>335.18</v>
      </c>
      <c r="C36" s="14" t="s">
        <v>135</v>
      </c>
      <c r="D36" s="46">
        <v>1295417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1295417</v>
      </c>
      <c r="O36" s="47">
        <f t="shared" si="1"/>
        <v>51.65551479384321</v>
      </c>
      <c r="P36" s="44"/>
    </row>
    <row r="37" spans="1:16">
      <c r="A37" s="6"/>
      <c r="B37" s="19">
        <v>335.21</v>
      </c>
      <c r="C37" s="14" t="s">
        <v>40</v>
      </c>
      <c r="D37" s="46">
        <v>17470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17470</v>
      </c>
      <c r="O37" s="47">
        <f t="shared" ref="O37:O68" si="8">(N37/O$76)</f>
        <v>0.69662652524124735</v>
      </c>
      <c r="P37" s="44"/>
    </row>
    <row r="38" spans="1:16">
      <c r="A38" s="6"/>
      <c r="B38" s="19">
        <v>335.49</v>
      </c>
      <c r="C38" s="14" t="s">
        <v>41</v>
      </c>
      <c r="D38" s="46">
        <v>165072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165072</v>
      </c>
      <c r="O38" s="47">
        <f t="shared" si="8"/>
        <v>6.5823430895605712</v>
      </c>
      <c r="P38" s="44"/>
    </row>
    <row r="39" spans="1:16">
      <c r="A39" s="6"/>
      <c r="B39" s="19">
        <v>337.9</v>
      </c>
      <c r="C39" s="14" t="s">
        <v>101</v>
      </c>
      <c r="D39" s="46">
        <v>335000</v>
      </c>
      <c r="E39" s="46">
        <v>0</v>
      </c>
      <c r="F39" s="46">
        <v>0</v>
      </c>
      <c r="G39" s="46">
        <v>300000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635000</v>
      </c>
      <c r="O39" s="47">
        <f t="shared" si="8"/>
        <v>25.320998484727649</v>
      </c>
      <c r="P39" s="44"/>
    </row>
    <row r="40" spans="1:16">
      <c r="A40" s="6"/>
      <c r="B40" s="19">
        <v>339</v>
      </c>
      <c r="C40" s="14" t="s">
        <v>136</v>
      </c>
      <c r="D40" s="46">
        <v>23696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23696</v>
      </c>
      <c r="O40" s="47">
        <f t="shared" si="8"/>
        <v>0.944891937156073</v>
      </c>
      <c r="P40" s="44"/>
    </row>
    <row r="41" spans="1:16" ht="15.75">
      <c r="A41" s="23" t="s">
        <v>48</v>
      </c>
      <c r="B41" s="24"/>
      <c r="C41" s="25"/>
      <c r="D41" s="26">
        <f t="shared" ref="D41:M41" si="9">SUM(D42:D57)</f>
        <v>1262484</v>
      </c>
      <c r="E41" s="26">
        <f t="shared" si="9"/>
        <v>4147179</v>
      </c>
      <c r="F41" s="26">
        <f t="shared" si="9"/>
        <v>0</v>
      </c>
      <c r="G41" s="26">
        <f t="shared" si="9"/>
        <v>0</v>
      </c>
      <c r="H41" s="26">
        <f t="shared" si="9"/>
        <v>0</v>
      </c>
      <c r="I41" s="26">
        <f t="shared" si="9"/>
        <v>6093774</v>
      </c>
      <c r="J41" s="26">
        <f t="shared" si="9"/>
        <v>791811</v>
      </c>
      <c r="K41" s="26">
        <f t="shared" si="9"/>
        <v>0</v>
      </c>
      <c r="L41" s="26">
        <f t="shared" si="9"/>
        <v>0</v>
      </c>
      <c r="M41" s="26">
        <f t="shared" si="9"/>
        <v>60343307</v>
      </c>
      <c r="N41" s="26">
        <f>SUM(D41:M41)</f>
        <v>72638555</v>
      </c>
      <c r="O41" s="39">
        <f t="shared" si="8"/>
        <v>2896.5051040752851</v>
      </c>
      <c r="P41" s="45"/>
    </row>
    <row r="42" spans="1:16">
      <c r="A42" s="6"/>
      <c r="B42" s="19">
        <v>341.2</v>
      </c>
      <c r="C42" s="14" t="s">
        <v>137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791569</v>
      </c>
      <c r="K42" s="46">
        <v>0</v>
      </c>
      <c r="L42" s="46">
        <v>0</v>
      </c>
      <c r="M42" s="46">
        <v>0</v>
      </c>
      <c r="N42" s="46">
        <f t="shared" ref="N42:N57" si="10">SUM(D42:M42)</f>
        <v>791569</v>
      </c>
      <c r="O42" s="47">
        <f t="shared" si="8"/>
        <v>31.564279448121859</v>
      </c>
      <c r="P42" s="44"/>
    </row>
    <row r="43" spans="1:16">
      <c r="A43" s="6"/>
      <c r="B43" s="19">
        <v>341.9</v>
      </c>
      <c r="C43" s="14" t="s">
        <v>138</v>
      </c>
      <c r="D43" s="46">
        <v>288236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288236</v>
      </c>
      <c r="O43" s="47">
        <f t="shared" si="8"/>
        <v>11.493580030305447</v>
      </c>
      <c r="P43" s="44"/>
    </row>
    <row r="44" spans="1:16">
      <c r="A44" s="6"/>
      <c r="B44" s="19">
        <v>342.2</v>
      </c>
      <c r="C44" s="14" t="s">
        <v>103</v>
      </c>
      <c r="D44" s="46">
        <v>2175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2175</v>
      </c>
      <c r="O44" s="47">
        <f t="shared" si="8"/>
        <v>8.6729404258712811E-2</v>
      </c>
      <c r="P44" s="44"/>
    </row>
    <row r="45" spans="1:16">
      <c r="A45" s="6"/>
      <c r="B45" s="19">
        <v>342.9</v>
      </c>
      <c r="C45" s="14" t="s">
        <v>139</v>
      </c>
      <c r="D45" s="46">
        <v>21442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21442</v>
      </c>
      <c r="O45" s="47">
        <f t="shared" si="8"/>
        <v>0.85501236143233117</v>
      </c>
      <c r="P45" s="44"/>
    </row>
    <row r="46" spans="1:16">
      <c r="A46" s="6"/>
      <c r="B46" s="19">
        <v>343.1</v>
      </c>
      <c r="C46" s="14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43416397</v>
      </c>
      <c r="N46" s="46">
        <f t="shared" si="10"/>
        <v>43416397</v>
      </c>
      <c r="O46" s="47">
        <f t="shared" si="8"/>
        <v>1731.254366376904</v>
      </c>
      <c r="P46" s="44"/>
    </row>
    <row r="47" spans="1:16">
      <c r="A47" s="6"/>
      <c r="B47" s="19">
        <v>343.3</v>
      </c>
      <c r="C47" s="14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7579805</v>
      </c>
      <c r="N47" s="46">
        <f t="shared" si="10"/>
        <v>7579805</v>
      </c>
      <c r="O47" s="47">
        <f t="shared" si="8"/>
        <v>302.24918255044264</v>
      </c>
      <c r="P47" s="44"/>
    </row>
    <row r="48" spans="1:16">
      <c r="A48" s="6"/>
      <c r="B48" s="19">
        <v>343.4</v>
      </c>
      <c r="C48" s="14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5430042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5430042</v>
      </c>
      <c r="O48" s="47">
        <f t="shared" si="8"/>
        <v>216.52611851024804</v>
      </c>
      <c r="P48" s="44"/>
    </row>
    <row r="49" spans="1:16">
      <c r="A49" s="6"/>
      <c r="B49" s="19">
        <v>343.5</v>
      </c>
      <c r="C49" s="14" t="s">
        <v>56</v>
      </c>
      <c r="D49" s="46">
        <v>0</v>
      </c>
      <c r="E49" s="46">
        <v>1978749</v>
      </c>
      <c r="F49" s="46">
        <v>0</v>
      </c>
      <c r="G49" s="46">
        <v>0</v>
      </c>
      <c r="H49" s="46">
        <v>0</v>
      </c>
      <c r="I49" s="46">
        <v>225</v>
      </c>
      <c r="J49" s="46">
        <v>0</v>
      </c>
      <c r="K49" s="46">
        <v>0</v>
      </c>
      <c r="L49" s="46">
        <v>0</v>
      </c>
      <c r="M49" s="46">
        <v>9347105</v>
      </c>
      <c r="N49" s="46">
        <f t="shared" si="10"/>
        <v>11326079</v>
      </c>
      <c r="O49" s="47">
        <f t="shared" si="8"/>
        <v>451.63406172741048</v>
      </c>
      <c r="P49" s="44"/>
    </row>
    <row r="50" spans="1:16">
      <c r="A50" s="6"/>
      <c r="B50" s="19">
        <v>343.9</v>
      </c>
      <c r="C50" s="14" t="s">
        <v>57</v>
      </c>
      <c r="D50" s="46">
        <v>941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941</v>
      </c>
      <c r="O50" s="47">
        <f t="shared" si="8"/>
        <v>3.7522928463194834E-2</v>
      </c>
      <c r="P50" s="44"/>
    </row>
    <row r="51" spans="1:16">
      <c r="A51" s="6"/>
      <c r="B51" s="19">
        <v>344.1</v>
      </c>
      <c r="C51" s="14" t="s">
        <v>140</v>
      </c>
      <c r="D51" s="46">
        <v>0</v>
      </c>
      <c r="E51" s="46">
        <v>1642944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1642944</v>
      </c>
      <c r="O51" s="47">
        <f t="shared" si="8"/>
        <v>65.513358322035245</v>
      </c>
      <c r="P51" s="44"/>
    </row>
    <row r="52" spans="1:16">
      <c r="A52" s="6"/>
      <c r="B52" s="19">
        <v>344.9</v>
      </c>
      <c r="C52" s="14" t="s">
        <v>149</v>
      </c>
      <c r="D52" s="46">
        <v>0</v>
      </c>
      <c r="E52" s="46">
        <v>498004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498004</v>
      </c>
      <c r="O52" s="47">
        <f t="shared" si="8"/>
        <v>19.858202408485525</v>
      </c>
      <c r="P52" s="44"/>
    </row>
    <row r="53" spans="1:16">
      <c r="A53" s="6"/>
      <c r="B53" s="19">
        <v>346.4</v>
      </c>
      <c r="C53" s="14" t="s">
        <v>104</v>
      </c>
      <c r="D53" s="46">
        <v>397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397</v>
      </c>
      <c r="O53" s="47">
        <f t="shared" si="8"/>
        <v>1.5830608501475395E-2</v>
      </c>
      <c r="P53" s="44"/>
    </row>
    <row r="54" spans="1:16">
      <c r="A54" s="6"/>
      <c r="B54" s="19">
        <v>347.2</v>
      </c>
      <c r="C54" s="14" t="s">
        <v>59</v>
      </c>
      <c r="D54" s="46">
        <v>122926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122926</v>
      </c>
      <c r="O54" s="47">
        <f t="shared" si="8"/>
        <v>4.901746550761624</v>
      </c>
      <c r="P54" s="44"/>
    </row>
    <row r="55" spans="1:16">
      <c r="A55" s="6"/>
      <c r="B55" s="19">
        <v>347.3</v>
      </c>
      <c r="C55" s="14" t="s">
        <v>60</v>
      </c>
      <c r="D55" s="46">
        <v>96486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96486</v>
      </c>
      <c r="O55" s="47">
        <f t="shared" si="8"/>
        <v>3.8474359996809953</v>
      </c>
      <c r="P55" s="44"/>
    </row>
    <row r="56" spans="1:16">
      <c r="A56" s="6"/>
      <c r="B56" s="19">
        <v>347.5</v>
      </c>
      <c r="C56" s="14" t="s">
        <v>105</v>
      </c>
      <c r="D56" s="46">
        <v>111255</v>
      </c>
      <c r="E56" s="46">
        <v>0</v>
      </c>
      <c r="F56" s="46">
        <v>0</v>
      </c>
      <c r="G56" s="46">
        <v>0</v>
      </c>
      <c r="H56" s="46">
        <v>0</v>
      </c>
      <c r="I56" s="46">
        <v>655301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766556</v>
      </c>
      <c r="O56" s="47">
        <f t="shared" si="8"/>
        <v>30.566871361352579</v>
      </c>
      <c r="P56" s="44"/>
    </row>
    <row r="57" spans="1:16">
      <c r="A57" s="6"/>
      <c r="B57" s="19">
        <v>349</v>
      </c>
      <c r="C57" s="14" t="s">
        <v>1</v>
      </c>
      <c r="D57" s="46">
        <v>618626</v>
      </c>
      <c r="E57" s="46">
        <v>27482</v>
      </c>
      <c r="F57" s="46">
        <v>0</v>
      </c>
      <c r="G57" s="46">
        <v>0</v>
      </c>
      <c r="H57" s="46">
        <v>0</v>
      </c>
      <c r="I57" s="46">
        <v>8206</v>
      </c>
      <c r="J57" s="46">
        <v>242</v>
      </c>
      <c r="K57" s="46">
        <v>0</v>
      </c>
      <c r="L57" s="46">
        <v>0</v>
      </c>
      <c r="M57" s="46">
        <v>0</v>
      </c>
      <c r="N57" s="46">
        <f t="shared" si="10"/>
        <v>654556</v>
      </c>
      <c r="O57" s="47">
        <f t="shared" si="8"/>
        <v>26.100805486880933</v>
      </c>
      <c r="P57" s="44"/>
    </row>
    <row r="58" spans="1:16" ht="15.75">
      <c r="A58" s="23" t="s">
        <v>49</v>
      </c>
      <c r="B58" s="24"/>
      <c r="C58" s="25"/>
      <c r="D58" s="26">
        <f t="shared" ref="D58:M58" si="11">SUM(D59:D61)</f>
        <v>172871</v>
      </c>
      <c r="E58" s="26">
        <f t="shared" si="11"/>
        <v>63676</v>
      </c>
      <c r="F58" s="26">
        <f t="shared" si="11"/>
        <v>0</v>
      </c>
      <c r="G58" s="26">
        <f t="shared" si="11"/>
        <v>0</v>
      </c>
      <c r="H58" s="26">
        <f t="shared" si="11"/>
        <v>0</v>
      </c>
      <c r="I58" s="26">
        <f t="shared" si="11"/>
        <v>0</v>
      </c>
      <c r="J58" s="26">
        <f t="shared" si="11"/>
        <v>0</v>
      </c>
      <c r="K58" s="26">
        <f t="shared" si="11"/>
        <v>0</v>
      </c>
      <c r="L58" s="26">
        <f t="shared" si="11"/>
        <v>0</v>
      </c>
      <c r="M58" s="26">
        <f t="shared" si="11"/>
        <v>0</v>
      </c>
      <c r="N58" s="26">
        <f t="shared" ref="N58:N63" si="12">SUM(D58:M58)</f>
        <v>236547</v>
      </c>
      <c r="O58" s="39">
        <f t="shared" si="8"/>
        <v>9.4324507536486166</v>
      </c>
      <c r="P58" s="45"/>
    </row>
    <row r="59" spans="1:16">
      <c r="A59" s="7"/>
      <c r="B59" s="33">
        <v>351.1</v>
      </c>
      <c r="C59" s="15" t="s">
        <v>64</v>
      </c>
      <c r="D59" s="46">
        <v>30523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30523</v>
      </c>
      <c r="O59" s="47">
        <f t="shared" si="8"/>
        <v>1.217122577558019</v>
      </c>
      <c r="P59" s="44"/>
    </row>
    <row r="60" spans="1:16">
      <c r="A60" s="7"/>
      <c r="B60" s="33">
        <v>354</v>
      </c>
      <c r="C60" s="15" t="s">
        <v>65</v>
      </c>
      <c r="D60" s="46">
        <v>142348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142348</v>
      </c>
      <c r="O60" s="47">
        <f t="shared" si="8"/>
        <v>5.6762102241008057</v>
      </c>
      <c r="P60" s="44"/>
    </row>
    <row r="61" spans="1:16">
      <c r="A61" s="7"/>
      <c r="B61" s="33">
        <v>359</v>
      </c>
      <c r="C61" s="15" t="s">
        <v>115</v>
      </c>
      <c r="D61" s="46">
        <v>0</v>
      </c>
      <c r="E61" s="46">
        <v>63676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63676</v>
      </c>
      <c r="O61" s="47">
        <f t="shared" si="8"/>
        <v>2.539117951989792</v>
      </c>
      <c r="P61" s="44"/>
    </row>
    <row r="62" spans="1:16" ht="15.75">
      <c r="A62" s="23" t="s">
        <v>4</v>
      </c>
      <c r="B62" s="24"/>
      <c r="C62" s="25"/>
      <c r="D62" s="26">
        <f t="shared" ref="D62:M62" si="13">SUM(D63:D70)</f>
        <v>118947</v>
      </c>
      <c r="E62" s="26">
        <f t="shared" si="13"/>
        <v>1477958</v>
      </c>
      <c r="F62" s="26">
        <f t="shared" si="13"/>
        <v>1639</v>
      </c>
      <c r="G62" s="26">
        <f t="shared" si="13"/>
        <v>13199</v>
      </c>
      <c r="H62" s="26">
        <f t="shared" si="13"/>
        <v>0</v>
      </c>
      <c r="I62" s="26">
        <f t="shared" si="13"/>
        <v>303850</v>
      </c>
      <c r="J62" s="26">
        <f t="shared" si="13"/>
        <v>780</v>
      </c>
      <c r="K62" s="26">
        <f t="shared" si="13"/>
        <v>5241400</v>
      </c>
      <c r="L62" s="26">
        <f t="shared" si="13"/>
        <v>0</v>
      </c>
      <c r="M62" s="26">
        <f t="shared" si="13"/>
        <v>8822865</v>
      </c>
      <c r="N62" s="26">
        <f t="shared" si="12"/>
        <v>15980638</v>
      </c>
      <c r="O62" s="39">
        <f t="shared" si="8"/>
        <v>637.23733950075768</v>
      </c>
      <c r="P62" s="45"/>
    </row>
    <row r="63" spans="1:16">
      <c r="A63" s="6"/>
      <c r="B63" s="19">
        <v>361.1</v>
      </c>
      <c r="C63" s="14" t="s">
        <v>66</v>
      </c>
      <c r="D63" s="46">
        <v>46614</v>
      </c>
      <c r="E63" s="46">
        <v>16205</v>
      </c>
      <c r="F63" s="46">
        <v>1639</v>
      </c>
      <c r="G63" s="46">
        <v>13199</v>
      </c>
      <c r="H63" s="46">
        <v>0</v>
      </c>
      <c r="I63" s="46">
        <v>1867</v>
      </c>
      <c r="J63" s="46">
        <v>547</v>
      </c>
      <c r="K63" s="46">
        <v>301654</v>
      </c>
      <c r="L63" s="46">
        <v>0</v>
      </c>
      <c r="M63" s="46">
        <v>124764</v>
      </c>
      <c r="N63" s="46">
        <f t="shared" si="12"/>
        <v>506489</v>
      </c>
      <c r="O63" s="47">
        <f t="shared" si="8"/>
        <v>20.196546774064917</v>
      </c>
      <c r="P63" s="44"/>
    </row>
    <row r="64" spans="1:16">
      <c r="A64" s="6"/>
      <c r="B64" s="19">
        <v>361.3</v>
      </c>
      <c r="C64" s="14" t="s">
        <v>67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2076730</v>
      </c>
      <c r="L64" s="46">
        <v>0</v>
      </c>
      <c r="M64" s="46">
        <v>0</v>
      </c>
      <c r="N64" s="46">
        <f t="shared" ref="N64:N70" si="14">SUM(D64:M64)</f>
        <v>2076730</v>
      </c>
      <c r="O64" s="47">
        <f t="shared" si="8"/>
        <v>82.810830209745589</v>
      </c>
      <c r="P64" s="44"/>
    </row>
    <row r="65" spans="1:119">
      <c r="A65" s="6"/>
      <c r="B65" s="19">
        <v>362</v>
      </c>
      <c r="C65" s="14" t="s">
        <v>68</v>
      </c>
      <c r="D65" s="46">
        <v>26775</v>
      </c>
      <c r="E65" s="46">
        <v>853218</v>
      </c>
      <c r="F65" s="46">
        <v>0</v>
      </c>
      <c r="G65" s="46">
        <v>0</v>
      </c>
      <c r="H65" s="46">
        <v>0</v>
      </c>
      <c r="I65" s="46">
        <v>296390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1176383</v>
      </c>
      <c r="O65" s="47">
        <f t="shared" si="8"/>
        <v>46.908964032219473</v>
      </c>
      <c r="P65" s="44"/>
    </row>
    <row r="66" spans="1:119">
      <c r="A66" s="6"/>
      <c r="B66" s="19">
        <v>364</v>
      </c>
      <c r="C66" s="14" t="s">
        <v>141</v>
      </c>
      <c r="D66" s="46">
        <v>38958</v>
      </c>
      <c r="E66" s="46">
        <v>10903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49861</v>
      </c>
      <c r="O66" s="47">
        <f t="shared" si="8"/>
        <v>1.9882367014913469</v>
      </c>
      <c r="P66" s="44"/>
    </row>
    <row r="67" spans="1:119">
      <c r="A67" s="6"/>
      <c r="B67" s="19">
        <v>365</v>
      </c>
      <c r="C67" s="14" t="s">
        <v>150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233</v>
      </c>
      <c r="K67" s="46">
        <v>0</v>
      </c>
      <c r="L67" s="46">
        <v>0</v>
      </c>
      <c r="M67" s="46">
        <v>0</v>
      </c>
      <c r="N67" s="46">
        <f t="shared" si="14"/>
        <v>233</v>
      </c>
      <c r="O67" s="47">
        <f t="shared" si="8"/>
        <v>9.2910120424276252E-3</v>
      </c>
      <c r="P67" s="44"/>
    </row>
    <row r="68" spans="1:119">
      <c r="A68" s="6"/>
      <c r="B68" s="19">
        <v>366</v>
      </c>
      <c r="C68" s="14" t="s">
        <v>69</v>
      </c>
      <c r="D68" s="46">
        <v>6600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6600</v>
      </c>
      <c r="O68" s="47">
        <f t="shared" si="8"/>
        <v>0.26317888188850785</v>
      </c>
      <c r="P68" s="44"/>
    </row>
    <row r="69" spans="1:119">
      <c r="A69" s="6"/>
      <c r="B69" s="19">
        <v>368</v>
      </c>
      <c r="C69" s="14" t="s">
        <v>70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2863016</v>
      </c>
      <c r="L69" s="46">
        <v>0</v>
      </c>
      <c r="M69" s="46">
        <v>0</v>
      </c>
      <c r="N69" s="46">
        <f t="shared" si="14"/>
        <v>2863016</v>
      </c>
      <c r="O69" s="47">
        <f t="shared" ref="O69:O74" si="15">(N69/O$76)</f>
        <v>114.16444692559216</v>
      </c>
      <c r="P69" s="44"/>
    </row>
    <row r="70" spans="1:119">
      <c r="A70" s="6"/>
      <c r="B70" s="19">
        <v>369.9</v>
      </c>
      <c r="C70" s="14" t="s">
        <v>71</v>
      </c>
      <c r="D70" s="46">
        <v>0</v>
      </c>
      <c r="E70" s="46">
        <v>597632</v>
      </c>
      <c r="F70" s="46">
        <v>0</v>
      </c>
      <c r="G70" s="46">
        <v>0</v>
      </c>
      <c r="H70" s="46">
        <v>0</v>
      </c>
      <c r="I70" s="46">
        <v>5593</v>
      </c>
      <c r="J70" s="46">
        <v>0</v>
      </c>
      <c r="K70" s="46">
        <v>0</v>
      </c>
      <c r="L70" s="46">
        <v>0</v>
      </c>
      <c r="M70" s="46">
        <v>8698101</v>
      </c>
      <c r="N70" s="46">
        <f t="shared" si="14"/>
        <v>9301326</v>
      </c>
      <c r="O70" s="47">
        <f t="shared" si="15"/>
        <v>370.89584496371322</v>
      </c>
      <c r="P70" s="44"/>
    </row>
    <row r="71" spans="1:119" ht="15.75">
      <c r="A71" s="23" t="s">
        <v>50</v>
      </c>
      <c r="B71" s="24"/>
      <c r="C71" s="25"/>
      <c r="D71" s="26">
        <f t="shared" ref="D71:M71" si="16">SUM(D72:D73)</f>
        <v>2387757</v>
      </c>
      <c r="E71" s="26">
        <f t="shared" si="16"/>
        <v>27754</v>
      </c>
      <c r="F71" s="26">
        <f t="shared" si="16"/>
        <v>1236768</v>
      </c>
      <c r="G71" s="26">
        <f t="shared" si="16"/>
        <v>173567</v>
      </c>
      <c r="H71" s="26">
        <f t="shared" si="16"/>
        <v>0</v>
      </c>
      <c r="I71" s="26">
        <f t="shared" si="16"/>
        <v>399733</v>
      </c>
      <c r="J71" s="26">
        <f t="shared" si="16"/>
        <v>0</v>
      </c>
      <c r="K71" s="26">
        <f t="shared" si="16"/>
        <v>0</v>
      </c>
      <c r="L71" s="26">
        <f t="shared" si="16"/>
        <v>0</v>
      </c>
      <c r="M71" s="26">
        <f t="shared" si="16"/>
        <v>0</v>
      </c>
      <c r="N71" s="26">
        <f>SUM(D71:M71)</f>
        <v>4225579</v>
      </c>
      <c r="O71" s="39">
        <f t="shared" si="15"/>
        <v>168.49744796235746</v>
      </c>
      <c r="P71" s="44"/>
    </row>
    <row r="72" spans="1:119">
      <c r="A72" s="6"/>
      <c r="B72" s="19">
        <v>381</v>
      </c>
      <c r="C72" s="14" t="s">
        <v>72</v>
      </c>
      <c r="D72" s="46">
        <v>388429</v>
      </c>
      <c r="E72" s="46">
        <v>27754</v>
      </c>
      <c r="F72" s="46">
        <v>1236768</v>
      </c>
      <c r="G72" s="46">
        <v>173567</v>
      </c>
      <c r="H72" s="46">
        <v>0</v>
      </c>
      <c r="I72" s="46">
        <v>399733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2226251</v>
      </c>
      <c r="O72" s="47">
        <f t="shared" si="15"/>
        <v>88.773068027753411</v>
      </c>
      <c r="P72" s="44"/>
    </row>
    <row r="73" spans="1:119" ht="15.75" thickBot="1">
      <c r="A73" s="6"/>
      <c r="B73" s="19">
        <v>384</v>
      </c>
      <c r="C73" s="14" t="s">
        <v>73</v>
      </c>
      <c r="D73" s="46">
        <v>1999328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1999328</v>
      </c>
      <c r="O73" s="47">
        <f t="shared" si="15"/>
        <v>79.72437993460403</v>
      </c>
      <c r="P73" s="44"/>
    </row>
    <row r="74" spans="1:119" ht="16.5" thickBot="1">
      <c r="A74" s="8" t="s">
        <v>62</v>
      </c>
      <c r="B74" s="17"/>
      <c r="C74" s="16"/>
      <c r="D74" s="9">
        <f t="shared" ref="D74:M74" si="17">SUM(D5,D15,D26,D41,D58,D62,D71)</f>
        <v>25725610</v>
      </c>
      <c r="E74" s="9">
        <f t="shared" si="17"/>
        <v>10018520</v>
      </c>
      <c r="F74" s="9">
        <f t="shared" si="17"/>
        <v>2451285</v>
      </c>
      <c r="G74" s="9">
        <f t="shared" si="17"/>
        <v>1468857</v>
      </c>
      <c r="H74" s="9">
        <f t="shared" si="17"/>
        <v>0</v>
      </c>
      <c r="I74" s="9">
        <f t="shared" si="17"/>
        <v>6819944</v>
      </c>
      <c r="J74" s="9">
        <f t="shared" si="17"/>
        <v>792591</v>
      </c>
      <c r="K74" s="9">
        <f t="shared" si="17"/>
        <v>5241400</v>
      </c>
      <c r="L74" s="9">
        <f t="shared" si="17"/>
        <v>0</v>
      </c>
      <c r="M74" s="9">
        <f t="shared" si="17"/>
        <v>69166172</v>
      </c>
      <c r="N74" s="9">
        <f>SUM(D74:M74)</f>
        <v>121684379</v>
      </c>
      <c r="O74" s="32">
        <f t="shared" si="15"/>
        <v>4852.236183108701</v>
      </c>
      <c r="P74" s="43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0"/>
      <c r="B75" s="12"/>
      <c r="C75" s="12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3"/>
    </row>
    <row r="76" spans="1:119">
      <c r="A76" s="34"/>
      <c r="B76" s="35"/>
      <c r="C76" s="35"/>
      <c r="D76" s="36"/>
      <c r="E76" s="36"/>
      <c r="F76" s="36"/>
      <c r="G76" s="36"/>
      <c r="H76" s="36"/>
      <c r="I76" s="36"/>
      <c r="J76" s="36"/>
      <c r="K76" s="36"/>
      <c r="L76" s="118" t="s">
        <v>151</v>
      </c>
      <c r="M76" s="118"/>
      <c r="N76" s="118"/>
      <c r="O76" s="37">
        <v>25078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88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0"/>
      <c r="Q1"/>
    </row>
    <row r="2" spans="1:133" ht="2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0"/>
      <c r="Q2"/>
    </row>
    <row r="3" spans="1:133" ht="18" customHeight="1">
      <c r="A3" s="127" t="s">
        <v>75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0"/>
      <c r="N3" s="31"/>
      <c r="O3" s="131" t="s">
        <v>80</v>
      </c>
      <c r="P3" s="41"/>
      <c r="Q3"/>
    </row>
    <row r="4" spans="1:133" ht="32.25" customHeight="1" thickBot="1">
      <c r="A4" s="110"/>
      <c r="B4" s="111"/>
      <c r="C4" s="112"/>
      <c r="D4" s="28" t="s">
        <v>5</v>
      </c>
      <c r="E4" s="28" t="s">
        <v>76</v>
      </c>
      <c r="F4" s="28" t="s">
        <v>77</v>
      </c>
      <c r="G4" s="28" t="s">
        <v>78</v>
      </c>
      <c r="H4" s="28" t="s">
        <v>6</v>
      </c>
      <c r="I4" s="28" t="s">
        <v>7</v>
      </c>
      <c r="J4" s="29" t="s">
        <v>79</v>
      </c>
      <c r="K4" s="29" t="s">
        <v>8</v>
      </c>
      <c r="L4" s="29" t="s">
        <v>9</v>
      </c>
      <c r="M4" s="29" t="s">
        <v>10</v>
      </c>
      <c r="N4" s="29" t="s">
        <v>46</v>
      </c>
      <c r="O4" s="117"/>
      <c r="P4" s="42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18" t="s">
        <v>2</v>
      </c>
      <c r="B5" s="20"/>
      <c r="C5" s="20"/>
      <c r="D5" s="21">
        <f t="shared" ref="D5:M5" si="0">SUM(D6:D14)</f>
        <v>13347121</v>
      </c>
      <c r="E5" s="21">
        <f t="shared" si="0"/>
        <v>652386</v>
      </c>
      <c r="F5" s="21">
        <f t="shared" si="0"/>
        <v>1189755</v>
      </c>
      <c r="G5" s="21">
        <f t="shared" si="0"/>
        <v>0</v>
      </c>
      <c r="H5" s="21">
        <f t="shared" si="0"/>
        <v>0</v>
      </c>
      <c r="I5" s="21">
        <f t="shared" si="0"/>
        <v>0</v>
      </c>
      <c r="J5" s="21">
        <f t="shared" si="0"/>
        <v>0</v>
      </c>
      <c r="K5" s="21">
        <f t="shared" si="0"/>
        <v>0</v>
      </c>
      <c r="L5" s="21">
        <f t="shared" si="0"/>
        <v>0</v>
      </c>
      <c r="M5" s="21">
        <f t="shared" si="0"/>
        <v>0</v>
      </c>
      <c r="N5" s="22">
        <f>SUM(D5:M5)</f>
        <v>15189262</v>
      </c>
      <c r="O5" s="27">
        <f t="shared" ref="O5:O36" si="1">(N5/O$75)</f>
        <v>625.45859584105415</v>
      </c>
      <c r="P5" s="43"/>
    </row>
    <row r="6" spans="1:133">
      <c r="A6" s="6"/>
      <c r="B6" s="19">
        <v>311</v>
      </c>
      <c r="C6" s="14" t="s">
        <v>3</v>
      </c>
      <c r="D6" s="46">
        <v>8761475</v>
      </c>
      <c r="E6" s="46">
        <v>652386</v>
      </c>
      <c r="F6" s="46">
        <v>1189755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10603616</v>
      </c>
      <c r="O6" s="47">
        <f t="shared" si="1"/>
        <v>436.63232448013179</v>
      </c>
      <c r="P6" s="44"/>
    </row>
    <row r="7" spans="1:133">
      <c r="A7" s="6"/>
      <c r="B7" s="19">
        <v>312.41000000000003</v>
      </c>
      <c r="C7" s="14" t="s">
        <v>12</v>
      </c>
      <c r="D7" s="46">
        <v>437132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437132</v>
      </c>
      <c r="O7" s="47">
        <f t="shared" si="1"/>
        <v>18.000082355363393</v>
      </c>
      <c r="P7" s="44"/>
    </row>
    <row r="8" spans="1:133">
      <c r="A8" s="6"/>
      <c r="B8" s="19">
        <v>312.42</v>
      </c>
      <c r="C8" s="14" t="s">
        <v>11</v>
      </c>
      <c r="D8" s="46">
        <v>323997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323997</v>
      </c>
      <c r="O8" s="47">
        <f t="shared" si="1"/>
        <v>13.341445336627547</v>
      </c>
      <c r="P8" s="44"/>
    </row>
    <row r="9" spans="1:133">
      <c r="A9" s="6"/>
      <c r="B9" s="19">
        <v>312.51</v>
      </c>
      <c r="C9" s="14" t="s">
        <v>82</v>
      </c>
      <c r="D9" s="46">
        <v>277167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277167</v>
      </c>
      <c r="O9" s="47">
        <f t="shared" si="1"/>
        <v>11.413094502779494</v>
      </c>
      <c r="P9" s="44"/>
    </row>
    <row r="10" spans="1:133">
      <c r="A10" s="6"/>
      <c r="B10" s="19">
        <v>312.52</v>
      </c>
      <c r="C10" s="14" t="s">
        <v>129</v>
      </c>
      <c r="D10" s="46">
        <v>177297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177297</v>
      </c>
      <c r="O10" s="47">
        <f t="shared" si="1"/>
        <v>7.3006794317479926</v>
      </c>
      <c r="P10" s="44"/>
    </row>
    <row r="11" spans="1:133">
      <c r="A11" s="6"/>
      <c r="B11" s="19">
        <v>314.10000000000002</v>
      </c>
      <c r="C11" s="14" t="s">
        <v>13</v>
      </c>
      <c r="D11" s="46">
        <v>1850161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1850161</v>
      </c>
      <c r="O11" s="47">
        <f t="shared" si="1"/>
        <v>76.18534074531604</v>
      </c>
      <c r="P11" s="44"/>
    </row>
    <row r="12" spans="1:133">
      <c r="A12" s="6"/>
      <c r="B12" s="19">
        <v>314.39999999999998</v>
      </c>
      <c r="C12" s="14" t="s">
        <v>15</v>
      </c>
      <c r="D12" s="46">
        <v>219259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219259</v>
      </c>
      <c r="O12" s="47">
        <f t="shared" si="1"/>
        <v>9.0285773110973846</v>
      </c>
      <c r="P12" s="44"/>
    </row>
    <row r="13" spans="1:133">
      <c r="A13" s="6"/>
      <c r="B13" s="19">
        <v>315</v>
      </c>
      <c r="C13" s="14" t="s">
        <v>130</v>
      </c>
      <c r="D13" s="46">
        <v>1066650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1066650</v>
      </c>
      <c r="O13" s="47">
        <f t="shared" si="1"/>
        <v>43.922174181593576</v>
      </c>
      <c r="P13" s="44"/>
    </row>
    <row r="14" spans="1:133">
      <c r="A14" s="6"/>
      <c r="B14" s="19">
        <v>316</v>
      </c>
      <c r="C14" s="14" t="s">
        <v>131</v>
      </c>
      <c r="D14" s="46">
        <v>233983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233983</v>
      </c>
      <c r="O14" s="47">
        <f t="shared" si="1"/>
        <v>9.6348774963969532</v>
      </c>
      <c r="P14" s="44"/>
    </row>
    <row r="15" spans="1:133" ht="15.75">
      <c r="A15" s="23" t="s">
        <v>17</v>
      </c>
      <c r="B15" s="24"/>
      <c r="C15" s="25"/>
      <c r="D15" s="26">
        <f t="shared" ref="D15:M15" si="3">SUM(D16:D26)</f>
        <v>4221737</v>
      </c>
      <c r="E15" s="26">
        <f t="shared" si="3"/>
        <v>1561747</v>
      </c>
      <c r="F15" s="26">
        <f t="shared" si="3"/>
        <v>0</v>
      </c>
      <c r="G15" s="26">
        <f t="shared" si="3"/>
        <v>491252</v>
      </c>
      <c r="H15" s="26">
        <f t="shared" si="3"/>
        <v>0</v>
      </c>
      <c r="I15" s="26">
        <f t="shared" si="3"/>
        <v>0</v>
      </c>
      <c r="J15" s="26">
        <f t="shared" si="3"/>
        <v>0</v>
      </c>
      <c r="K15" s="26">
        <f t="shared" si="3"/>
        <v>0</v>
      </c>
      <c r="L15" s="26">
        <f t="shared" si="3"/>
        <v>0</v>
      </c>
      <c r="M15" s="26">
        <f t="shared" si="3"/>
        <v>0</v>
      </c>
      <c r="N15" s="38">
        <f>SUM(D15:M15)</f>
        <v>6274736</v>
      </c>
      <c r="O15" s="39">
        <f t="shared" si="1"/>
        <v>258.37908173769819</v>
      </c>
      <c r="P15" s="45"/>
    </row>
    <row r="16" spans="1:133">
      <c r="A16" s="6"/>
      <c r="B16" s="19">
        <v>322</v>
      </c>
      <c r="C16" s="14" t="s">
        <v>0</v>
      </c>
      <c r="D16" s="46">
        <v>0</v>
      </c>
      <c r="E16" s="46">
        <v>1543548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1543548</v>
      </c>
      <c r="O16" s="47">
        <f t="shared" si="1"/>
        <v>63.559728227300802</v>
      </c>
      <c r="P16" s="44"/>
    </row>
    <row r="17" spans="1:16">
      <c r="A17" s="6"/>
      <c r="B17" s="19">
        <v>323.10000000000002</v>
      </c>
      <c r="C17" s="14" t="s">
        <v>18</v>
      </c>
      <c r="D17" s="46">
        <v>2575520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2575520</v>
      </c>
      <c r="O17" s="47">
        <f t="shared" si="1"/>
        <v>106.05394276302245</v>
      </c>
      <c r="P17" s="44"/>
    </row>
    <row r="18" spans="1:16">
      <c r="A18" s="6"/>
      <c r="B18" s="19">
        <v>323.3</v>
      </c>
      <c r="C18" s="14" t="s">
        <v>19</v>
      </c>
      <c r="D18" s="46">
        <v>469121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469121</v>
      </c>
      <c r="O18" s="47">
        <f t="shared" si="1"/>
        <v>19.317315215153386</v>
      </c>
      <c r="P18" s="44"/>
    </row>
    <row r="19" spans="1:16">
      <c r="A19" s="6"/>
      <c r="B19" s="19">
        <v>323.39999999999998</v>
      </c>
      <c r="C19" s="14" t="s">
        <v>20</v>
      </c>
      <c r="D19" s="46">
        <v>172195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172195</v>
      </c>
      <c r="O19" s="47">
        <f t="shared" si="1"/>
        <v>7.0905908997323452</v>
      </c>
      <c r="P19" s="44"/>
    </row>
    <row r="20" spans="1:16">
      <c r="A20" s="6"/>
      <c r="B20" s="19">
        <v>323.60000000000002</v>
      </c>
      <c r="C20" s="14" t="s">
        <v>21</v>
      </c>
      <c r="D20" s="46">
        <v>505419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505419</v>
      </c>
      <c r="O20" s="47">
        <f t="shared" si="1"/>
        <v>20.811982705373687</v>
      </c>
      <c r="P20" s="44"/>
    </row>
    <row r="21" spans="1:16">
      <c r="A21" s="6"/>
      <c r="B21" s="19">
        <v>323.7</v>
      </c>
      <c r="C21" s="14" t="s">
        <v>22</v>
      </c>
      <c r="D21" s="46">
        <v>498551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498551</v>
      </c>
      <c r="O21" s="47">
        <f t="shared" si="1"/>
        <v>20.529174387481984</v>
      </c>
      <c r="P21" s="44"/>
    </row>
    <row r="22" spans="1:16">
      <c r="A22" s="6"/>
      <c r="B22" s="19">
        <v>323.89999999999998</v>
      </c>
      <c r="C22" s="14" t="s">
        <v>23</v>
      </c>
      <c r="D22" s="46">
        <v>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</v>
      </c>
      <c r="O22" s="47">
        <f t="shared" si="1"/>
        <v>1.7294626312538604E-3</v>
      </c>
      <c r="P22" s="44"/>
    </row>
    <row r="23" spans="1:16">
      <c r="A23" s="6"/>
      <c r="B23" s="19">
        <v>324.11</v>
      </c>
      <c r="C23" s="14" t="s">
        <v>24</v>
      </c>
      <c r="D23" s="46">
        <v>0</v>
      </c>
      <c r="E23" s="46">
        <v>0</v>
      </c>
      <c r="F23" s="46">
        <v>0</v>
      </c>
      <c r="G23" s="46">
        <v>249681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249681</v>
      </c>
      <c r="O23" s="47">
        <f t="shared" si="1"/>
        <v>10.281284743668932</v>
      </c>
      <c r="P23" s="44"/>
    </row>
    <row r="24" spans="1:16">
      <c r="A24" s="6"/>
      <c r="B24" s="19">
        <v>324.31</v>
      </c>
      <c r="C24" s="14" t="s">
        <v>25</v>
      </c>
      <c r="D24" s="46">
        <v>0</v>
      </c>
      <c r="E24" s="46">
        <v>0</v>
      </c>
      <c r="F24" s="46">
        <v>0</v>
      </c>
      <c r="G24" s="46">
        <v>215918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215918</v>
      </c>
      <c r="O24" s="47">
        <f t="shared" si="1"/>
        <v>8.8910026765493111</v>
      </c>
      <c r="P24" s="44"/>
    </row>
    <row r="25" spans="1:16">
      <c r="A25" s="6"/>
      <c r="B25" s="19">
        <v>324.61</v>
      </c>
      <c r="C25" s="14" t="s">
        <v>26</v>
      </c>
      <c r="D25" s="46">
        <v>0</v>
      </c>
      <c r="E25" s="46">
        <v>0</v>
      </c>
      <c r="F25" s="46">
        <v>0</v>
      </c>
      <c r="G25" s="46">
        <v>25653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25653</v>
      </c>
      <c r="O25" s="47">
        <f t="shared" si="1"/>
        <v>1.05633106856084</v>
      </c>
      <c r="P25" s="44"/>
    </row>
    <row r="26" spans="1:16">
      <c r="A26" s="6"/>
      <c r="B26" s="19">
        <v>329</v>
      </c>
      <c r="C26" s="14" t="s">
        <v>27</v>
      </c>
      <c r="D26" s="46">
        <v>889</v>
      </c>
      <c r="E26" s="46">
        <v>18199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5">SUM(D26:M26)</f>
        <v>19088</v>
      </c>
      <c r="O26" s="47">
        <f t="shared" si="1"/>
        <v>0.78599958822318305</v>
      </c>
      <c r="P26" s="44"/>
    </row>
    <row r="27" spans="1:16" ht="15.75">
      <c r="A27" s="23" t="s">
        <v>29</v>
      </c>
      <c r="B27" s="24"/>
      <c r="C27" s="25"/>
      <c r="D27" s="26">
        <f t="shared" ref="D27:M27" si="6">SUM(D28:D42)</f>
        <v>2362345</v>
      </c>
      <c r="E27" s="26">
        <f t="shared" si="6"/>
        <v>5219973</v>
      </c>
      <c r="F27" s="26">
        <f t="shared" si="6"/>
        <v>0</v>
      </c>
      <c r="G27" s="26">
        <f t="shared" si="6"/>
        <v>0</v>
      </c>
      <c r="H27" s="26">
        <f t="shared" si="6"/>
        <v>0</v>
      </c>
      <c r="I27" s="26">
        <f t="shared" si="6"/>
        <v>0</v>
      </c>
      <c r="J27" s="26">
        <f t="shared" si="6"/>
        <v>0</v>
      </c>
      <c r="K27" s="26">
        <f t="shared" si="6"/>
        <v>0</v>
      </c>
      <c r="L27" s="26">
        <f t="shared" si="6"/>
        <v>0</v>
      </c>
      <c r="M27" s="26">
        <f t="shared" si="6"/>
        <v>0</v>
      </c>
      <c r="N27" s="38">
        <f t="shared" si="5"/>
        <v>7582318</v>
      </c>
      <c r="O27" s="39">
        <f t="shared" si="1"/>
        <v>312.2222771257978</v>
      </c>
      <c r="P27" s="45"/>
    </row>
    <row r="28" spans="1:16">
      <c r="A28" s="6"/>
      <c r="B28" s="19">
        <v>331.1</v>
      </c>
      <c r="C28" s="14" t="s">
        <v>93</v>
      </c>
      <c r="D28" s="46">
        <v>90729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90729</v>
      </c>
      <c r="O28" s="47">
        <f t="shared" si="1"/>
        <v>3.7360098826436072</v>
      </c>
      <c r="P28" s="44"/>
    </row>
    <row r="29" spans="1:16">
      <c r="A29" s="6"/>
      <c r="B29" s="19">
        <v>331.2</v>
      </c>
      <c r="C29" s="14" t="s">
        <v>28</v>
      </c>
      <c r="D29" s="46">
        <v>82061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82061</v>
      </c>
      <c r="O29" s="47">
        <f t="shared" si="1"/>
        <v>3.3790817376981677</v>
      </c>
      <c r="P29" s="44"/>
    </row>
    <row r="30" spans="1:16">
      <c r="A30" s="6"/>
      <c r="B30" s="19">
        <v>331.39</v>
      </c>
      <c r="C30" s="14" t="s">
        <v>33</v>
      </c>
      <c r="D30" s="46">
        <v>0</v>
      </c>
      <c r="E30" s="46">
        <v>3008146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3008146</v>
      </c>
      <c r="O30" s="47">
        <f t="shared" si="1"/>
        <v>123.86847848466131</v>
      </c>
      <c r="P30" s="44"/>
    </row>
    <row r="31" spans="1:16">
      <c r="A31" s="6"/>
      <c r="B31" s="19">
        <v>331.41</v>
      </c>
      <c r="C31" s="14" t="s">
        <v>34</v>
      </c>
      <c r="D31" s="46">
        <v>0</v>
      </c>
      <c r="E31" s="46">
        <v>935011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935011</v>
      </c>
      <c r="O31" s="47">
        <f t="shared" si="1"/>
        <v>38.501585340745315</v>
      </c>
      <c r="P31" s="44"/>
    </row>
    <row r="32" spans="1:16">
      <c r="A32" s="6"/>
      <c r="B32" s="19">
        <v>331.9</v>
      </c>
      <c r="C32" s="14" t="s">
        <v>31</v>
      </c>
      <c r="D32" s="46">
        <v>0</v>
      </c>
      <c r="E32" s="46">
        <v>25000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25000</v>
      </c>
      <c r="O32" s="47">
        <f t="shared" si="1"/>
        <v>1.0294420424130122</v>
      </c>
      <c r="P32" s="44"/>
    </row>
    <row r="33" spans="1:16">
      <c r="A33" s="6"/>
      <c r="B33" s="19">
        <v>334.1</v>
      </c>
      <c r="C33" s="14" t="s">
        <v>32</v>
      </c>
      <c r="D33" s="46">
        <v>120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120</v>
      </c>
      <c r="O33" s="47">
        <f t="shared" si="1"/>
        <v>4.9413218035824586E-3</v>
      </c>
      <c r="P33" s="44"/>
    </row>
    <row r="34" spans="1:16">
      <c r="A34" s="6"/>
      <c r="B34" s="19">
        <v>334.2</v>
      </c>
      <c r="C34" s="14" t="s">
        <v>95</v>
      </c>
      <c r="D34" s="46">
        <v>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30</v>
      </c>
      <c r="O34" s="47">
        <f t="shared" si="1"/>
        <v>1.2353304508956147E-3</v>
      </c>
      <c r="P34" s="44"/>
    </row>
    <row r="35" spans="1:16">
      <c r="A35" s="6"/>
      <c r="B35" s="19">
        <v>335.12</v>
      </c>
      <c r="C35" s="14" t="s">
        <v>132</v>
      </c>
      <c r="D35" s="46">
        <v>604821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604821</v>
      </c>
      <c r="O35" s="47">
        <f t="shared" si="1"/>
        <v>24.905126621371217</v>
      </c>
      <c r="P35" s="44"/>
    </row>
    <row r="36" spans="1:16">
      <c r="A36" s="6"/>
      <c r="B36" s="19">
        <v>335.14</v>
      </c>
      <c r="C36" s="14" t="s">
        <v>133</v>
      </c>
      <c r="D36" s="46">
        <v>5320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5320</v>
      </c>
      <c r="O36" s="47">
        <f t="shared" si="1"/>
        <v>0.21906526662548897</v>
      </c>
      <c r="P36" s="44"/>
    </row>
    <row r="37" spans="1:16">
      <c r="A37" s="6"/>
      <c r="B37" s="19">
        <v>335.15</v>
      </c>
      <c r="C37" s="14" t="s">
        <v>134</v>
      </c>
      <c r="D37" s="46">
        <v>40409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40409</v>
      </c>
      <c r="O37" s="47">
        <f t="shared" ref="O37:O68" si="8">(N37/O$75)</f>
        <v>1.6639489396746963</v>
      </c>
      <c r="P37" s="44"/>
    </row>
    <row r="38" spans="1:16">
      <c r="A38" s="6"/>
      <c r="B38" s="19">
        <v>335.18</v>
      </c>
      <c r="C38" s="14" t="s">
        <v>135</v>
      </c>
      <c r="D38" s="46">
        <v>1208002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1208002</v>
      </c>
      <c r="O38" s="47">
        <f t="shared" si="8"/>
        <v>49.74272184476014</v>
      </c>
      <c r="P38" s="44"/>
    </row>
    <row r="39" spans="1:16">
      <c r="A39" s="6"/>
      <c r="B39" s="19">
        <v>335.21</v>
      </c>
      <c r="C39" s="14" t="s">
        <v>40</v>
      </c>
      <c r="D39" s="46">
        <v>13959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13959</v>
      </c>
      <c r="O39" s="47">
        <f t="shared" si="8"/>
        <v>0.57479925880172944</v>
      </c>
      <c r="P39" s="44"/>
    </row>
    <row r="40" spans="1:16">
      <c r="A40" s="6"/>
      <c r="B40" s="19">
        <v>335.49</v>
      </c>
      <c r="C40" s="14" t="s">
        <v>41</v>
      </c>
      <c r="D40" s="46">
        <v>282379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282379</v>
      </c>
      <c r="O40" s="47">
        <f t="shared" si="8"/>
        <v>11.627712579781758</v>
      </c>
      <c r="P40" s="44"/>
    </row>
    <row r="41" spans="1:16">
      <c r="A41" s="6"/>
      <c r="B41" s="19">
        <v>338</v>
      </c>
      <c r="C41" s="14" t="s">
        <v>43</v>
      </c>
      <c r="D41" s="46">
        <v>0</v>
      </c>
      <c r="E41" s="46">
        <v>1251816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1251816</v>
      </c>
      <c r="O41" s="47">
        <f t="shared" si="8"/>
        <v>51.546880790611489</v>
      </c>
      <c r="P41" s="44"/>
    </row>
    <row r="42" spans="1:16">
      <c r="A42" s="6"/>
      <c r="B42" s="19">
        <v>339</v>
      </c>
      <c r="C42" s="14" t="s">
        <v>136</v>
      </c>
      <c r="D42" s="46">
        <v>34515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34515</v>
      </c>
      <c r="O42" s="47">
        <f t="shared" si="8"/>
        <v>1.4212476837554047</v>
      </c>
      <c r="P42" s="44"/>
    </row>
    <row r="43" spans="1:16" ht="15.75">
      <c r="A43" s="23" t="s">
        <v>48</v>
      </c>
      <c r="B43" s="24"/>
      <c r="C43" s="25"/>
      <c r="D43" s="26">
        <f t="shared" ref="D43:M43" si="9">SUM(D44:D58)</f>
        <v>1146247</v>
      </c>
      <c r="E43" s="26">
        <f t="shared" si="9"/>
        <v>3911151</v>
      </c>
      <c r="F43" s="26">
        <f t="shared" si="9"/>
        <v>0</v>
      </c>
      <c r="G43" s="26">
        <f t="shared" si="9"/>
        <v>433836</v>
      </c>
      <c r="H43" s="26">
        <f t="shared" si="9"/>
        <v>0</v>
      </c>
      <c r="I43" s="26">
        <f t="shared" si="9"/>
        <v>6693585</v>
      </c>
      <c r="J43" s="26">
        <f t="shared" si="9"/>
        <v>1054591</v>
      </c>
      <c r="K43" s="26">
        <f t="shared" si="9"/>
        <v>0</v>
      </c>
      <c r="L43" s="26">
        <f t="shared" si="9"/>
        <v>0</v>
      </c>
      <c r="M43" s="26">
        <f t="shared" si="9"/>
        <v>60051776</v>
      </c>
      <c r="N43" s="26">
        <f>SUM(D43:M43)</f>
        <v>73291186</v>
      </c>
      <c r="O43" s="39">
        <f t="shared" si="8"/>
        <v>3017.9611282684787</v>
      </c>
      <c r="P43" s="45"/>
    </row>
    <row r="44" spans="1:16">
      <c r="A44" s="6"/>
      <c r="B44" s="19">
        <v>341.2</v>
      </c>
      <c r="C44" s="14" t="s">
        <v>137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1052181</v>
      </c>
      <c r="K44" s="46">
        <v>0</v>
      </c>
      <c r="L44" s="46">
        <v>0</v>
      </c>
      <c r="M44" s="46">
        <v>0</v>
      </c>
      <c r="N44" s="46">
        <f t="shared" ref="N44:N58" si="10">SUM(D44:M44)</f>
        <v>1052181</v>
      </c>
      <c r="O44" s="47">
        <f t="shared" si="8"/>
        <v>43.32637430512662</v>
      </c>
      <c r="P44" s="44"/>
    </row>
    <row r="45" spans="1:16">
      <c r="A45" s="6"/>
      <c r="B45" s="19">
        <v>341.9</v>
      </c>
      <c r="C45" s="14" t="s">
        <v>138</v>
      </c>
      <c r="D45" s="46">
        <v>276029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276029</v>
      </c>
      <c r="O45" s="47">
        <f t="shared" si="8"/>
        <v>11.366234301008854</v>
      </c>
      <c r="P45" s="44"/>
    </row>
    <row r="46" spans="1:16">
      <c r="A46" s="6"/>
      <c r="B46" s="19">
        <v>342.2</v>
      </c>
      <c r="C46" s="14" t="s">
        <v>103</v>
      </c>
      <c r="D46" s="46">
        <v>2775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2775</v>
      </c>
      <c r="O46" s="47">
        <f t="shared" si="8"/>
        <v>0.11426806670784435</v>
      </c>
      <c r="P46" s="44"/>
    </row>
    <row r="47" spans="1:16">
      <c r="A47" s="6"/>
      <c r="B47" s="19">
        <v>342.9</v>
      </c>
      <c r="C47" s="14" t="s">
        <v>139</v>
      </c>
      <c r="D47" s="46">
        <v>24091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24091</v>
      </c>
      <c r="O47" s="47">
        <f t="shared" si="8"/>
        <v>0.99201152975087503</v>
      </c>
      <c r="P47" s="44"/>
    </row>
    <row r="48" spans="1:16">
      <c r="A48" s="6"/>
      <c r="B48" s="19">
        <v>343.1</v>
      </c>
      <c r="C48" s="14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43953921</v>
      </c>
      <c r="N48" s="46">
        <f t="shared" si="10"/>
        <v>43953921</v>
      </c>
      <c r="O48" s="47">
        <f t="shared" si="8"/>
        <v>1809.9205682520073</v>
      </c>
      <c r="P48" s="44"/>
    </row>
    <row r="49" spans="1:16">
      <c r="A49" s="6"/>
      <c r="B49" s="19">
        <v>343.3</v>
      </c>
      <c r="C49" s="14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7241852</v>
      </c>
      <c r="N49" s="46">
        <f t="shared" si="10"/>
        <v>7241852</v>
      </c>
      <c r="O49" s="47">
        <f t="shared" si="8"/>
        <v>298.2026765493103</v>
      </c>
      <c r="P49" s="44"/>
    </row>
    <row r="50" spans="1:16">
      <c r="A50" s="6"/>
      <c r="B50" s="19">
        <v>343.4</v>
      </c>
      <c r="C50" s="14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5288085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5288085</v>
      </c>
      <c r="O50" s="47">
        <f t="shared" si="8"/>
        <v>217.75108091414452</v>
      </c>
      <c r="P50" s="44"/>
    </row>
    <row r="51" spans="1:16">
      <c r="A51" s="6"/>
      <c r="B51" s="19">
        <v>343.5</v>
      </c>
      <c r="C51" s="14" t="s">
        <v>56</v>
      </c>
      <c r="D51" s="46">
        <v>0</v>
      </c>
      <c r="E51" s="46">
        <v>1922682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8856003</v>
      </c>
      <c r="N51" s="46">
        <f t="shared" si="10"/>
        <v>10778685</v>
      </c>
      <c r="O51" s="47">
        <f t="shared" si="8"/>
        <v>443.8412600370599</v>
      </c>
      <c r="P51" s="44"/>
    </row>
    <row r="52" spans="1:16">
      <c r="A52" s="6"/>
      <c r="B52" s="19">
        <v>343.9</v>
      </c>
      <c r="C52" s="14" t="s">
        <v>57</v>
      </c>
      <c r="D52" s="46">
        <v>512</v>
      </c>
      <c r="E52" s="46">
        <v>0</v>
      </c>
      <c r="F52" s="46">
        <v>0</v>
      </c>
      <c r="G52" s="46">
        <v>428982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429494</v>
      </c>
      <c r="O52" s="47">
        <f t="shared" si="8"/>
        <v>17.685567222565371</v>
      </c>
      <c r="P52" s="44"/>
    </row>
    <row r="53" spans="1:16">
      <c r="A53" s="6"/>
      <c r="B53" s="19">
        <v>344.1</v>
      </c>
      <c r="C53" s="14" t="s">
        <v>140</v>
      </c>
      <c r="D53" s="46">
        <v>0</v>
      </c>
      <c r="E53" s="46">
        <v>1974247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1974247</v>
      </c>
      <c r="O53" s="47">
        <f t="shared" si="8"/>
        <v>81.294914556310474</v>
      </c>
      <c r="P53" s="44"/>
    </row>
    <row r="54" spans="1:16">
      <c r="A54" s="6"/>
      <c r="B54" s="19">
        <v>346.4</v>
      </c>
      <c r="C54" s="14" t="s">
        <v>104</v>
      </c>
      <c r="D54" s="46">
        <v>349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349</v>
      </c>
      <c r="O54" s="47">
        <f t="shared" si="8"/>
        <v>1.437101091208565E-2</v>
      </c>
      <c r="P54" s="44"/>
    </row>
    <row r="55" spans="1:16">
      <c r="A55" s="6"/>
      <c r="B55" s="19">
        <v>347.2</v>
      </c>
      <c r="C55" s="14" t="s">
        <v>59</v>
      </c>
      <c r="D55" s="46">
        <v>132942</v>
      </c>
      <c r="E55" s="46">
        <v>0</v>
      </c>
      <c r="F55" s="46">
        <v>0</v>
      </c>
      <c r="G55" s="46">
        <v>0</v>
      </c>
      <c r="H55" s="46">
        <v>0</v>
      </c>
      <c r="I55" s="46">
        <v>1394868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1527810</v>
      </c>
      <c r="O55" s="47">
        <f t="shared" si="8"/>
        <v>62.911673872760964</v>
      </c>
      <c r="P55" s="44"/>
    </row>
    <row r="56" spans="1:16">
      <c r="A56" s="6"/>
      <c r="B56" s="19">
        <v>347.3</v>
      </c>
      <c r="C56" s="14" t="s">
        <v>60</v>
      </c>
      <c r="D56" s="46">
        <v>114520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114520</v>
      </c>
      <c r="O56" s="47">
        <f t="shared" si="8"/>
        <v>4.7156681078855263</v>
      </c>
      <c r="P56" s="44"/>
    </row>
    <row r="57" spans="1:16">
      <c r="A57" s="6"/>
      <c r="B57" s="19">
        <v>347.5</v>
      </c>
      <c r="C57" s="14" t="s">
        <v>105</v>
      </c>
      <c r="D57" s="46">
        <v>108305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108305</v>
      </c>
      <c r="O57" s="47">
        <f t="shared" si="8"/>
        <v>4.4597488161416514</v>
      </c>
      <c r="P57" s="44"/>
    </row>
    <row r="58" spans="1:16">
      <c r="A58" s="6"/>
      <c r="B58" s="19">
        <v>349</v>
      </c>
      <c r="C58" s="14" t="s">
        <v>1</v>
      </c>
      <c r="D58" s="46">
        <v>486724</v>
      </c>
      <c r="E58" s="46">
        <v>14222</v>
      </c>
      <c r="F58" s="46">
        <v>0</v>
      </c>
      <c r="G58" s="46">
        <v>4854</v>
      </c>
      <c r="H58" s="46">
        <v>0</v>
      </c>
      <c r="I58" s="46">
        <v>10632</v>
      </c>
      <c r="J58" s="46">
        <v>2410</v>
      </c>
      <c r="K58" s="46">
        <v>0</v>
      </c>
      <c r="L58" s="46">
        <v>0</v>
      </c>
      <c r="M58" s="46">
        <v>0</v>
      </c>
      <c r="N58" s="46">
        <f t="shared" si="10"/>
        <v>518842</v>
      </c>
      <c r="O58" s="47">
        <f t="shared" si="8"/>
        <v>21.364710726786083</v>
      </c>
      <c r="P58" s="44"/>
    </row>
    <row r="59" spans="1:16" ht="15.75">
      <c r="A59" s="23" t="s">
        <v>49</v>
      </c>
      <c r="B59" s="24"/>
      <c r="C59" s="25"/>
      <c r="D59" s="26">
        <f t="shared" ref="D59:M59" si="11">SUM(D60:D62)</f>
        <v>136875</v>
      </c>
      <c r="E59" s="26">
        <f t="shared" si="11"/>
        <v>41887</v>
      </c>
      <c r="F59" s="26">
        <f t="shared" si="11"/>
        <v>0</v>
      </c>
      <c r="G59" s="26">
        <f t="shared" si="11"/>
        <v>0</v>
      </c>
      <c r="H59" s="26">
        <f t="shared" si="11"/>
        <v>0</v>
      </c>
      <c r="I59" s="26">
        <f t="shared" si="11"/>
        <v>0</v>
      </c>
      <c r="J59" s="26">
        <f t="shared" si="11"/>
        <v>0</v>
      </c>
      <c r="K59" s="26">
        <f t="shared" si="11"/>
        <v>0</v>
      </c>
      <c r="L59" s="26">
        <f t="shared" si="11"/>
        <v>0</v>
      </c>
      <c r="M59" s="26">
        <f t="shared" si="11"/>
        <v>0</v>
      </c>
      <c r="N59" s="26">
        <f t="shared" ref="N59:N64" si="12">SUM(D59:M59)</f>
        <v>178762</v>
      </c>
      <c r="O59" s="39">
        <f t="shared" si="8"/>
        <v>7.3610047354333954</v>
      </c>
      <c r="P59" s="45"/>
    </row>
    <row r="60" spans="1:16">
      <c r="A60" s="7"/>
      <c r="B60" s="33">
        <v>351.1</v>
      </c>
      <c r="C60" s="15" t="s">
        <v>64</v>
      </c>
      <c r="D60" s="46">
        <v>32832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32832</v>
      </c>
      <c r="O60" s="47">
        <f t="shared" si="8"/>
        <v>1.3519456454601606</v>
      </c>
      <c r="P60" s="44"/>
    </row>
    <row r="61" spans="1:16">
      <c r="A61" s="7"/>
      <c r="B61" s="33">
        <v>354</v>
      </c>
      <c r="C61" s="15" t="s">
        <v>65</v>
      </c>
      <c r="D61" s="46">
        <v>104043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104043</v>
      </c>
      <c r="O61" s="47">
        <f t="shared" si="8"/>
        <v>4.2842495367510809</v>
      </c>
      <c r="P61" s="44"/>
    </row>
    <row r="62" spans="1:16">
      <c r="A62" s="7"/>
      <c r="B62" s="33">
        <v>359</v>
      </c>
      <c r="C62" s="15" t="s">
        <v>115</v>
      </c>
      <c r="D62" s="46">
        <v>0</v>
      </c>
      <c r="E62" s="46">
        <v>41887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41887</v>
      </c>
      <c r="O62" s="47">
        <f t="shared" si="8"/>
        <v>1.7248095532221537</v>
      </c>
      <c r="P62" s="44"/>
    </row>
    <row r="63" spans="1:16" ht="15.75">
      <c r="A63" s="23" t="s">
        <v>4</v>
      </c>
      <c r="B63" s="24"/>
      <c r="C63" s="25"/>
      <c r="D63" s="26">
        <f t="shared" ref="D63:M63" si="13">SUM(D64:D70)</f>
        <v>506026</v>
      </c>
      <c r="E63" s="26">
        <f t="shared" si="13"/>
        <v>3490549</v>
      </c>
      <c r="F63" s="26">
        <f t="shared" si="13"/>
        <v>893</v>
      </c>
      <c r="G63" s="26">
        <f t="shared" si="13"/>
        <v>37269</v>
      </c>
      <c r="H63" s="26">
        <f t="shared" si="13"/>
        <v>0</v>
      </c>
      <c r="I63" s="26">
        <f t="shared" si="13"/>
        <v>1636</v>
      </c>
      <c r="J63" s="26">
        <f t="shared" si="13"/>
        <v>762</v>
      </c>
      <c r="K63" s="26">
        <f t="shared" si="13"/>
        <v>3413289</v>
      </c>
      <c r="L63" s="26">
        <f t="shared" si="13"/>
        <v>0</v>
      </c>
      <c r="M63" s="26">
        <f t="shared" si="13"/>
        <v>7703152</v>
      </c>
      <c r="N63" s="26">
        <f t="shared" si="12"/>
        <v>15153576</v>
      </c>
      <c r="O63" s="39">
        <f t="shared" si="8"/>
        <v>623.98912909203216</v>
      </c>
      <c r="P63" s="45"/>
    </row>
    <row r="64" spans="1:16">
      <c r="A64" s="6"/>
      <c r="B64" s="19">
        <v>361.1</v>
      </c>
      <c r="C64" s="14" t="s">
        <v>66</v>
      </c>
      <c r="D64" s="46">
        <v>28900</v>
      </c>
      <c r="E64" s="46">
        <v>9742</v>
      </c>
      <c r="F64" s="46">
        <v>893</v>
      </c>
      <c r="G64" s="46">
        <v>37269</v>
      </c>
      <c r="H64" s="46">
        <v>0</v>
      </c>
      <c r="I64" s="46">
        <v>1636</v>
      </c>
      <c r="J64" s="46">
        <v>762</v>
      </c>
      <c r="K64" s="46">
        <v>321758</v>
      </c>
      <c r="L64" s="46">
        <v>0</v>
      </c>
      <c r="M64" s="46">
        <v>32350</v>
      </c>
      <c r="N64" s="46">
        <f t="shared" si="12"/>
        <v>433310</v>
      </c>
      <c r="O64" s="47">
        <f t="shared" si="8"/>
        <v>17.842701255919291</v>
      </c>
      <c r="P64" s="44"/>
    </row>
    <row r="65" spans="1:119">
      <c r="A65" s="6"/>
      <c r="B65" s="19">
        <v>361.3</v>
      </c>
      <c r="C65" s="14" t="s">
        <v>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337195</v>
      </c>
      <c r="L65" s="46">
        <v>0</v>
      </c>
      <c r="M65" s="46">
        <v>0</v>
      </c>
      <c r="N65" s="46">
        <f t="shared" ref="N65:N70" si="14">SUM(D65:M65)</f>
        <v>337195</v>
      </c>
      <c r="O65" s="47">
        <f t="shared" si="8"/>
        <v>13.884908379658226</v>
      </c>
      <c r="P65" s="44"/>
    </row>
    <row r="66" spans="1:119">
      <c r="A66" s="6"/>
      <c r="B66" s="19">
        <v>362</v>
      </c>
      <c r="C66" s="14" t="s">
        <v>68</v>
      </c>
      <c r="D66" s="46">
        <v>54959</v>
      </c>
      <c r="E66" s="46">
        <v>832380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887339</v>
      </c>
      <c r="O66" s="47">
        <f t="shared" si="8"/>
        <v>36.538562898908793</v>
      </c>
      <c r="P66" s="44"/>
    </row>
    <row r="67" spans="1:119">
      <c r="A67" s="6"/>
      <c r="B67" s="19">
        <v>364</v>
      </c>
      <c r="C67" s="14" t="s">
        <v>141</v>
      </c>
      <c r="D67" s="46">
        <v>403109</v>
      </c>
      <c r="E67" s="46">
        <v>96206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2887763</v>
      </c>
      <c r="N67" s="46">
        <f t="shared" si="14"/>
        <v>3387078</v>
      </c>
      <c r="O67" s="47">
        <f t="shared" si="8"/>
        <v>139.4720197652872</v>
      </c>
      <c r="P67" s="44"/>
    </row>
    <row r="68" spans="1:119">
      <c r="A68" s="6"/>
      <c r="B68" s="19">
        <v>366</v>
      </c>
      <c r="C68" s="14" t="s">
        <v>69</v>
      </c>
      <c r="D68" s="46">
        <v>900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900</v>
      </c>
      <c r="O68" s="47">
        <f t="shared" si="8"/>
        <v>3.7059913526868438E-2</v>
      </c>
      <c r="P68" s="44"/>
    </row>
    <row r="69" spans="1:119">
      <c r="A69" s="6"/>
      <c r="B69" s="19">
        <v>368</v>
      </c>
      <c r="C69" s="14" t="s">
        <v>70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2754336</v>
      </c>
      <c r="L69" s="46">
        <v>0</v>
      </c>
      <c r="M69" s="46">
        <v>0</v>
      </c>
      <c r="N69" s="46">
        <f t="shared" si="14"/>
        <v>2754336</v>
      </c>
      <c r="O69" s="47">
        <f>(N69/O$75)</f>
        <v>113.41717109326746</v>
      </c>
      <c r="P69" s="44"/>
    </row>
    <row r="70" spans="1:119">
      <c r="A70" s="6"/>
      <c r="B70" s="19">
        <v>369.9</v>
      </c>
      <c r="C70" s="14" t="s">
        <v>71</v>
      </c>
      <c r="D70" s="46">
        <v>18158</v>
      </c>
      <c r="E70" s="46">
        <v>2552221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4783039</v>
      </c>
      <c r="N70" s="46">
        <f t="shared" si="14"/>
        <v>7353418</v>
      </c>
      <c r="O70" s="47">
        <f>(N70/O$75)</f>
        <v>302.79670578546427</v>
      </c>
      <c r="P70" s="44"/>
    </row>
    <row r="71" spans="1:119" ht="15.75">
      <c r="A71" s="23" t="s">
        <v>50</v>
      </c>
      <c r="B71" s="24"/>
      <c r="C71" s="25"/>
      <c r="D71" s="26">
        <f t="shared" ref="D71:M71" si="15">SUM(D72:D72)</f>
        <v>616329</v>
      </c>
      <c r="E71" s="26">
        <f t="shared" si="15"/>
        <v>225052</v>
      </c>
      <c r="F71" s="26">
        <f t="shared" si="15"/>
        <v>1232746</v>
      </c>
      <c r="G71" s="26">
        <f t="shared" si="15"/>
        <v>1211000</v>
      </c>
      <c r="H71" s="26">
        <f t="shared" si="15"/>
        <v>0</v>
      </c>
      <c r="I71" s="26">
        <f t="shared" si="15"/>
        <v>4119</v>
      </c>
      <c r="J71" s="26">
        <f t="shared" si="15"/>
        <v>0</v>
      </c>
      <c r="K71" s="26">
        <f t="shared" si="15"/>
        <v>0</v>
      </c>
      <c r="L71" s="26">
        <f t="shared" si="15"/>
        <v>0</v>
      </c>
      <c r="M71" s="26">
        <f t="shared" si="15"/>
        <v>0</v>
      </c>
      <c r="N71" s="26">
        <f>SUM(D71:M71)</f>
        <v>3289246</v>
      </c>
      <c r="O71" s="39">
        <f>(N71/O$75)</f>
        <v>135.44352480955322</v>
      </c>
      <c r="P71" s="44"/>
    </row>
    <row r="72" spans="1:119" ht="15.75" thickBot="1">
      <c r="A72" s="6"/>
      <c r="B72" s="19">
        <v>381</v>
      </c>
      <c r="C72" s="14" t="s">
        <v>72</v>
      </c>
      <c r="D72" s="46">
        <v>616329</v>
      </c>
      <c r="E72" s="46">
        <v>225052</v>
      </c>
      <c r="F72" s="46">
        <v>1232746</v>
      </c>
      <c r="G72" s="46">
        <v>1211000</v>
      </c>
      <c r="H72" s="46">
        <v>0</v>
      </c>
      <c r="I72" s="46">
        <v>4119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3289246</v>
      </c>
      <c r="O72" s="47">
        <f>(N72/O$75)</f>
        <v>135.44352480955322</v>
      </c>
      <c r="P72" s="44"/>
    </row>
    <row r="73" spans="1:119" ht="16.5" thickBot="1">
      <c r="A73" s="8" t="s">
        <v>62</v>
      </c>
      <c r="B73" s="17"/>
      <c r="C73" s="16"/>
      <c r="D73" s="9">
        <f t="shared" ref="D73:M73" si="16">SUM(D5,D15,D27,D43,D59,D63,D71)</f>
        <v>22336680</v>
      </c>
      <c r="E73" s="9">
        <f t="shared" si="16"/>
        <v>15102745</v>
      </c>
      <c r="F73" s="9">
        <f t="shared" si="16"/>
        <v>2423394</v>
      </c>
      <c r="G73" s="9">
        <f t="shared" si="16"/>
        <v>2173357</v>
      </c>
      <c r="H73" s="9">
        <f t="shared" si="16"/>
        <v>0</v>
      </c>
      <c r="I73" s="9">
        <f t="shared" si="16"/>
        <v>6699340</v>
      </c>
      <c r="J73" s="9">
        <f t="shared" si="16"/>
        <v>1055353</v>
      </c>
      <c r="K73" s="9">
        <f t="shared" si="16"/>
        <v>3413289</v>
      </c>
      <c r="L73" s="9">
        <f t="shared" si="16"/>
        <v>0</v>
      </c>
      <c r="M73" s="9">
        <f t="shared" si="16"/>
        <v>67754928</v>
      </c>
      <c r="N73" s="9">
        <f>SUM(D73:M73)</f>
        <v>120959086</v>
      </c>
      <c r="O73" s="32">
        <f>(N73/O$75)</f>
        <v>4980.8147416100473</v>
      </c>
      <c r="P73" s="43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0"/>
      <c r="B74" s="12"/>
      <c r="C74" s="12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3"/>
    </row>
    <row r="75" spans="1:119">
      <c r="A75" s="34"/>
      <c r="B75" s="35"/>
      <c r="C75" s="35"/>
      <c r="D75" s="36"/>
      <c r="E75" s="36"/>
      <c r="F75" s="36"/>
      <c r="G75" s="36"/>
      <c r="H75" s="36"/>
      <c r="I75" s="36"/>
      <c r="J75" s="36"/>
      <c r="K75" s="36"/>
      <c r="L75" s="118" t="s">
        <v>147</v>
      </c>
      <c r="M75" s="118"/>
      <c r="N75" s="118"/>
      <c r="O75" s="37">
        <v>24285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88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2025-04-08T20:00:37Z</cp:lastPrinted>
  <dcterms:created xsi:type="dcterms:W3CDTF">2000-08-31T21:26:31Z</dcterms:created>
  <dcterms:modified xsi:type="dcterms:W3CDTF">2025-04-08T20:00:41Z</dcterms:modified>
</cp:coreProperties>
</file>