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13" documentId="11_2B5529B0F8924BB78CEC2B4575C1BD81A11B93E1" xr6:coauthVersionLast="47" xr6:coauthVersionMax="47" xr10:uidLastSave="{A206674A-F29F-4F63-BA0C-7581DB0EBA78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'2008'!$A$1:$O$47</definedName>
    <definedName name="_xlnm.Print_Area" localSheetId="14">'2009'!$A$1:$O$47</definedName>
    <definedName name="_xlnm.Print_Area" localSheetId="13">'2010'!$A$1:$O$47</definedName>
    <definedName name="_xlnm.Print_Area" localSheetId="12">'2011'!$A$1:$O$49</definedName>
    <definedName name="_xlnm.Print_Area" localSheetId="11">'2012'!$A$1:$O$54</definedName>
    <definedName name="_xlnm.Print_Area" localSheetId="10">'2013'!$A$1:$O$53</definedName>
    <definedName name="_xlnm.Print_Area" localSheetId="9">'2014'!$A$1:$O$53</definedName>
    <definedName name="_xlnm.Print_Area" localSheetId="8">'2015'!$A$1:$O$55</definedName>
    <definedName name="_xlnm.Print_Area" localSheetId="7">'2016'!$A$1:$O$59</definedName>
    <definedName name="_xlnm.Print_Area" localSheetId="6">'2017'!$A$1:$O$59</definedName>
    <definedName name="_xlnm.Print_Area" localSheetId="5">'2018'!$A$1:$O$67</definedName>
    <definedName name="_xlnm.Print_Area" localSheetId="4">'2019'!$A$1:$O$66</definedName>
    <definedName name="_xlnm.Print_Area" localSheetId="3">'2020'!$A$1:$O$64</definedName>
    <definedName name="_xlnm.Print_Area" localSheetId="2">'2021'!$A$1:$P$62</definedName>
    <definedName name="_xlnm.Print_Area" localSheetId="1">'2022'!$A$1:$P$64</definedName>
    <definedName name="_xlnm.Print_Area" localSheetId="0">'2023'!$A$1:$P$64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9" i="48" l="1"/>
  <c r="P59" i="48" s="1"/>
  <c r="N58" i="48"/>
  <c r="M58" i="48"/>
  <c r="L58" i="48"/>
  <c r="K58" i="48"/>
  <c r="J58" i="48"/>
  <c r="I58" i="48"/>
  <c r="H58" i="48"/>
  <c r="G58" i="48"/>
  <c r="F58" i="48"/>
  <c r="E58" i="48"/>
  <c r="D58" i="48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N50" i="48"/>
  <c r="M50" i="48"/>
  <c r="L50" i="48"/>
  <c r="K50" i="48"/>
  <c r="J50" i="48"/>
  <c r="I50" i="48"/>
  <c r="H50" i="48"/>
  <c r="G50" i="48"/>
  <c r="F50" i="48"/>
  <c r="E50" i="48"/>
  <c r="D50" i="48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9" i="47"/>
  <c r="P59" i="47" s="1"/>
  <c r="O58" i="47"/>
  <c r="P58" i="47" s="1"/>
  <c r="N57" i="47"/>
  <c r="M57" i="47"/>
  <c r="L57" i="47"/>
  <c r="K57" i="47"/>
  <c r="J57" i="47"/>
  <c r="I57" i="47"/>
  <c r="H57" i="47"/>
  <c r="G57" i="47"/>
  <c r="F57" i="47"/>
  <c r="E57" i="47"/>
  <c r="D57" i="47"/>
  <c r="O56" i="47"/>
  <c r="P56" i="47" s="1"/>
  <c r="O55" i="47"/>
  <c r="P55" i="47" s="1"/>
  <c r="O54" i="47"/>
  <c r="P54" i="47" s="1"/>
  <c r="O53" i="47"/>
  <c r="P53" i="47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60" i="48" l="1"/>
  <c r="L60" i="48"/>
  <c r="M60" i="48"/>
  <c r="O48" i="48"/>
  <c r="P48" i="48" s="1"/>
  <c r="K60" i="48"/>
  <c r="O58" i="48"/>
  <c r="P58" i="48" s="1"/>
  <c r="H60" i="48"/>
  <c r="O50" i="48"/>
  <c r="P50" i="48" s="1"/>
  <c r="I60" i="48"/>
  <c r="O22" i="48"/>
  <c r="P22" i="48" s="1"/>
  <c r="D60" i="48"/>
  <c r="O14" i="48"/>
  <c r="P14" i="48" s="1"/>
  <c r="F60" i="48"/>
  <c r="G60" i="48"/>
  <c r="O35" i="48"/>
  <c r="P35" i="48" s="1"/>
  <c r="J60" i="48"/>
  <c r="O5" i="48"/>
  <c r="P5" i="48" s="1"/>
  <c r="E60" i="48"/>
  <c r="O57" i="47"/>
  <c r="P57" i="47" s="1"/>
  <c r="O51" i="47"/>
  <c r="P51" i="47" s="1"/>
  <c r="O48" i="47"/>
  <c r="P48" i="47" s="1"/>
  <c r="O34" i="47"/>
  <c r="P34" i="47" s="1"/>
  <c r="K60" i="47"/>
  <c r="O22" i="47"/>
  <c r="P22" i="47" s="1"/>
  <c r="D60" i="47"/>
  <c r="N60" i="47"/>
  <c r="M60" i="47"/>
  <c r="G60" i="47"/>
  <c r="I60" i="47"/>
  <c r="L60" i="47"/>
  <c r="O14" i="47"/>
  <c r="P14" i="47" s="1"/>
  <c r="H60" i="47"/>
  <c r="F60" i="47"/>
  <c r="J60" i="47"/>
  <c r="E60" i="47"/>
  <c r="O5" i="47"/>
  <c r="P5" i="47" s="1"/>
  <c r="O57" i="46"/>
  <c r="P57" i="46"/>
  <c r="O56" i="46"/>
  <c r="P56" i="46" s="1"/>
  <c r="O55" i="46"/>
  <c r="P55" i="46" s="1"/>
  <c r="O54" i="46"/>
  <c r="P54" i="46" s="1"/>
  <c r="N53" i="46"/>
  <c r="M53" i="46"/>
  <c r="L53" i="46"/>
  <c r="K53" i="46"/>
  <c r="J53" i="46"/>
  <c r="I53" i="46"/>
  <c r="H53" i="46"/>
  <c r="G53" i="46"/>
  <c r="F53" i="46"/>
  <c r="E53" i="46"/>
  <c r="D53" i="46"/>
  <c r="O53" i="46" s="1"/>
  <c r="P53" i="46" s="1"/>
  <c r="O52" i="46"/>
  <c r="P52" i="46" s="1"/>
  <c r="O51" i="46"/>
  <c r="P51" i="46"/>
  <c r="O50" i="46"/>
  <c r="P50" i="46" s="1"/>
  <c r="O49" i="46"/>
  <c r="P49" i="46" s="1"/>
  <c r="N48" i="46"/>
  <c r="M48" i="46"/>
  <c r="L48" i="46"/>
  <c r="K48" i="46"/>
  <c r="J48" i="46"/>
  <c r="I48" i="46"/>
  <c r="H48" i="46"/>
  <c r="G48" i="46"/>
  <c r="F48" i="46"/>
  <c r="E48" i="46"/>
  <c r="D48" i="46"/>
  <c r="O47" i="46"/>
  <c r="P47" i="46" s="1"/>
  <c r="O46" i="46"/>
  <c r="P46" i="46" s="1"/>
  <c r="N45" i="46"/>
  <c r="N58" i="46" s="1"/>
  <c r="M45" i="46"/>
  <c r="M58" i="46" s="1"/>
  <c r="L45" i="46"/>
  <c r="L58" i="46" s="1"/>
  <c r="K45" i="46"/>
  <c r="J45" i="46"/>
  <c r="J58" i="46" s="1"/>
  <c r="I45" i="46"/>
  <c r="I58" i="46" s="1"/>
  <c r="H45" i="46"/>
  <c r="G45" i="46"/>
  <c r="F45" i="46"/>
  <c r="E45" i="46"/>
  <c r="D45" i="46"/>
  <c r="O44" i="46"/>
  <c r="P44" i="46"/>
  <c r="O43" i="46"/>
  <c r="P43" i="46" s="1"/>
  <c r="O42" i="46"/>
  <c r="P42" i="46"/>
  <c r="O41" i="46"/>
  <c r="P41" i="46" s="1"/>
  <c r="O40" i="46"/>
  <c r="P40" i="46" s="1"/>
  <c r="O39" i="46"/>
  <c r="P39" i="46" s="1"/>
  <c r="O38" i="46"/>
  <c r="P38" i="46"/>
  <c r="O37" i="46"/>
  <c r="P37" i="46" s="1"/>
  <c r="O36" i="46"/>
  <c r="P36" i="46"/>
  <c r="O35" i="46"/>
  <c r="P35" i="46" s="1"/>
  <c r="O34" i="46"/>
  <c r="P34" i="46" s="1"/>
  <c r="O33" i="46"/>
  <c r="P33" i="46" s="1"/>
  <c r="O32" i="46"/>
  <c r="P32" i="46" s="1"/>
  <c r="N31" i="46"/>
  <c r="M31" i="46"/>
  <c r="L31" i="46"/>
  <c r="K31" i="46"/>
  <c r="J31" i="46"/>
  <c r="I31" i="46"/>
  <c r="H31" i="46"/>
  <c r="G31" i="46"/>
  <c r="F31" i="46"/>
  <c r="E31" i="46"/>
  <c r="D31" i="46"/>
  <c r="O30" i="46"/>
  <c r="P30" i="46"/>
  <c r="O29" i="46"/>
  <c r="P29" i="46"/>
  <c r="O28" i="46"/>
  <c r="P28" i="46" s="1"/>
  <c r="O27" i="46"/>
  <c r="P27" i="46" s="1"/>
  <c r="O26" i="46"/>
  <c r="P26" i="46" s="1"/>
  <c r="O25" i="46"/>
  <c r="P25" i="46" s="1"/>
  <c r="O24" i="46"/>
  <c r="P24" i="46" s="1"/>
  <c r="O23" i="46"/>
  <c r="P23" i="46" s="1"/>
  <c r="N22" i="46"/>
  <c r="M22" i="46"/>
  <c r="L22" i="46"/>
  <c r="K22" i="46"/>
  <c r="J22" i="46"/>
  <c r="I22" i="46"/>
  <c r="H22" i="46"/>
  <c r="G22" i="46"/>
  <c r="F22" i="46"/>
  <c r="E22" i="46"/>
  <c r="D22" i="46"/>
  <c r="O21" i="46"/>
  <c r="P21" i="46"/>
  <c r="O20" i="46"/>
  <c r="P20" i="46" s="1"/>
  <c r="O19" i="46"/>
  <c r="P19" i="46" s="1"/>
  <c r="O18" i="46"/>
  <c r="P18" i="46" s="1"/>
  <c r="O17" i="46"/>
  <c r="P17" i="46" s="1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4" i="46" s="1"/>
  <c r="P14" i="46" s="1"/>
  <c r="O13" i="46"/>
  <c r="P13" i="46" s="1"/>
  <c r="O12" i="46"/>
  <c r="P12" i="46" s="1"/>
  <c r="O11" i="46"/>
  <c r="P11" i="46" s="1"/>
  <c r="O10" i="46"/>
  <c r="P10" i="46" s="1"/>
  <c r="O9" i="46"/>
  <c r="P9" i="46" s="1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G5" i="46"/>
  <c r="G58" i="46" s="1"/>
  <c r="F5" i="46"/>
  <c r="F58" i="46" s="1"/>
  <c r="E5" i="46"/>
  <c r="E58" i="46" s="1"/>
  <c r="D5" i="46"/>
  <c r="O5" i="46" s="1"/>
  <c r="P5" i="46" s="1"/>
  <c r="N59" i="45"/>
  <c r="O59" i="45" s="1"/>
  <c r="N58" i="45"/>
  <c r="O58" i="45" s="1"/>
  <c r="N57" i="45"/>
  <c r="O57" i="45" s="1"/>
  <c r="N56" i="45"/>
  <c r="O56" i="45" s="1"/>
  <c r="N55" i="45"/>
  <c r="O55" i="45" s="1"/>
  <c r="M54" i="45"/>
  <c r="L54" i="45"/>
  <c r="K54" i="45"/>
  <c r="J54" i="45"/>
  <c r="I54" i="45"/>
  <c r="H54" i="45"/>
  <c r="G54" i="45"/>
  <c r="F54" i="45"/>
  <c r="E54" i="45"/>
  <c r="D54" i="45"/>
  <c r="N54" i="45" s="1"/>
  <c r="O54" i="45" s="1"/>
  <c r="N53" i="45"/>
  <c r="O53" i="45"/>
  <c r="N52" i="45"/>
  <c r="O52" i="45" s="1"/>
  <c r="N51" i="45"/>
  <c r="O51" i="45" s="1"/>
  <c r="N50" i="45"/>
  <c r="O50" i="45" s="1"/>
  <c r="M49" i="45"/>
  <c r="M60" i="45" s="1"/>
  <c r="L49" i="45"/>
  <c r="K49" i="45"/>
  <c r="J49" i="45"/>
  <c r="I49" i="45"/>
  <c r="H49" i="45"/>
  <c r="G49" i="45"/>
  <c r="F49" i="45"/>
  <c r="E49" i="45"/>
  <c r="D49" i="45"/>
  <c r="N48" i="45"/>
  <c r="O48" i="45" s="1"/>
  <c r="N47" i="45"/>
  <c r="O47" i="45" s="1"/>
  <c r="M46" i="45"/>
  <c r="L46" i="45"/>
  <c r="K46" i="45"/>
  <c r="J46" i="45"/>
  <c r="I46" i="45"/>
  <c r="H46" i="45"/>
  <c r="G46" i="45"/>
  <c r="F46" i="45"/>
  <c r="E46" i="45"/>
  <c r="E60" i="45" s="1"/>
  <c r="D46" i="45"/>
  <c r="D60" i="45" s="1"/>
  <c r="N45" i="45"/>
  <c r="O45" i="45" s="1"/>
  <c r="N44" i="45"/>
  <c r="O44" i="45" s="1"/>
  <c r="N43" i="45"/>
  <c r="O43" i="45"/>
  <c r="N42" i="45"/>
  <c r="O42" i="45" s="1"/>
  <c r="N41" i="45"/>
  <c r="O41" i="45" s="1"/>
  <c r="N40" i="45"/>
  <c r="O40" i="45"/>
  <c r="N39" i="45"/>
  <c r="O39" i="45" s="1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 s="1"/>
  <c r="M31" i="45"/>
  <c r="L31" i="45"/>
  <c r="K31" i="45"/>
  <c r="J31" i="45"/>
  <c r="N31" i="45" s="1"/>
  <c r="O31" i="45" s="1"/>
  <c r="I31" i="45"/>
  <c r="H31" i="45"/>
  <c r="G31" i="45"/>
  <c r="F31" i="45"/>
  <c r="E31" i="45"/>
  <c r="D31" i="45"/>
  <c r="N30" i="45"/>
  <c r="O30" i="45" s="1"/>
  <c r="N29" i="45"/>
  <c r="O29" i="45"/>
  <c r="N28" i="45"/>
  <c r="O28" i="45" s="1"/>
  <c r="N27" i="45"/>
  <c r="O27" i="45" s="1"/>
  <c r="N26" i="45"/>
  <c r="O26" i="45" s="1"/>
  <c r="N25" i="45"/>
  <c r="O25" i="45" s="1"/>
  <c r="N24" i="45"/>
  <c r="O24" i="45" s="1"/>
  <c r="M23" i="45"/>
  <c r="L23" i="45"/>
  <c r="K23" i="45"/>
  <c r="J23" i="45"/>
  <c r="I23" i="45"/>
  <c r="H23" i="45"/>
  <c r="N23" i="45" s="1"/>
  <c r="O23" i="45" s="1"/>
  <c r="G23" i="45"/>
  <c r="F23" i="45"/>
  <c r="E23" i="45"/>
  <c r="D23" i="45"/>
  <c r="N22" i="45"/>
  <c r="O22" i="45" s="1"/>
  <c r="N21" i="45"/>
  <c r="O21" i="45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/>
  <c r="M14" i="45"/>
  <c r="L14" i="45"/>
  <c r="K14" i="45"/>
  <c r="J14" i="45"/>
  <c r="I14" i="45"/>
  <c r="H14" i="45"/>
  <c r="N14" i="45" s="1"/>
  <c r="O14" i="45" s="1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L60" i="45" s="1"/>
  <c r="K5" i="45"/>
  <c r="K60" i="45" s="1"/>
  <c r="J5" i="45"/>
  <c r="J60" i="45" s="1"/>
  <c r="I5" i="45"/>
  <c r="I60" i="45" s="1"/>
  <c r="H5" i="45"/>
  <c r="N5" i="45" s="1"/>
  <c r="O5" i="45" s="1"/>
  <c r="G5" i="45"/>
  <c r="F5" i="45"/>
  <c r="E5" i="45"/>
  <c r="D5" i="45"/>
  <c r="N61" i="44"/>
  <c r="O61" i="44" s="1"/>
  <c r="N60" i="44"/>
  <c r="O60" i="44" s="1"/>
  <c r="N59" i="44"/>
  <c r="O59" i="44" s="1"/>
  <c r="N58" i="44"/>
  <c r="O58" i="44" s="1"/>
  <c r="N57" i="44"/>
  <c r="O57" i="44" s="1"/>
  <c r="M56" i="44"/>
  <c r="L56" i="44"/>
  <c r="K56" i="44"/>
  <c r="J56" i="44"/>
  <c r="J62" i="44" s="1"/>
  <c r="I56" i="44"/>
  <c r="I62" i="44" s="1"/>
  <c r="H56" i="44"/>
  <c r="G56" i="44"/>
  <c r="F56" i="44"/>
  <c r="E56" i="44"/>
  <c r="D56" i="44"/>
  <c r="N55" i="44"/>
  <c r="O55" i="44" s="1"/>
  <c r="N54" i="44"/>
  <c r="O54" i="44" s="1"/>
  <c r="N53" i="44"/>
  <c r="O53" i="44" s="1"/>
  <c r="N52" i="44"/>
  <c r="O52" i="44" s="1"/>
  <c r="N51" i="44"/>
  <c r="O51" i="44" s="1"/>
  <c r="M50" i="44"/>
  <c r="L50" i="44"/>
  <c r="K50" i="44"/>
  <c r="J50" i="44"/>
  <c r="I50" i="44"/>
  <c r="H50" i="44"/>
  <c r="G50" i="44"/>
  <c r="F50" i="44"/>
  <c r="E50" i="44"/>
  <c r="D50" i="44"/>
  <c r="N50" i="44" s="1"/>
  <c r="O50" i="44" s="1"/>
  <c r="N49" i="44"/>
  <c r="O49" i="44" s="1"/>
  <c r="N48" i="44"/>
  <c r="O48" i="44" s="1"/>
  <c r="N47" i="44"/>
  <c r="O47" i="44" s="1"/>
  <c r="M46" i="44"/>
  <c r="L46" i="44"/>
  <c r="K46" i="44"/>
  <c r="J46" i="44"/>
  <c r="I46" i="44"/>
  <c r="H46" i="44"/>
  <c r="G46" i="44"/>
  <c r="F46" i="44"/>
  <c r="E46" i="44"/>
  <c r="D46" i="44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30" i="44" s="1"/>
  <c r="O30" i="44" s="1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/>
  <c r="N23" i="44"/>
  <c r="O23" i="44" s="1"/>
  <c r="N22" i="44"/>
  <c r="O22" i="44" s="1"/>
  <c r="N21" i="44"/>
  <c r="O21" i="44" s="1"/>
  <c r="M20" i="44"/>
  <c r="L20" i="44"/>
  <c r="K20" i="44"/>
  <c r="J20" i="44"/>
  <c r="I20" i="44"/>
  <c r="H20" i="44"/>
  <c r="H62" i="44" s="1"/>
  <c r="G20" i="44"/>
  <c r="G62" i="44" s="1"/>
  <c r="F20" i="44"/>
  <c r="F62" i="44" s="1"/>
  <c r="E20" i="44"/>
  <c r="E62" i="44" s="1"/>
  <c r="D20" i="44"/>
  <c r="D62" i="44" s="1"/>
  <c r="N19" i="44"/>
  <c r="O19" i="44" s="1"/>
  <c r="N18" i="44"/>
  <c r="O18" i="44" s="1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62" i="43"/>
  <c r="O62" i="43" s="1"/>
  <c r="N61" i="43"/>
  <c r="O61" i="43" s="1"/>
  <c r="N60" i="43"/>
  <c r="O60" i="43" s="1"/>
  <c r="N59" i="43"/>
  <c r="O59" i="43" s="1"/>
  <c r="M58" i="43"/>
  <c r="L58" i="43"/>
  <c r="K58" i="43"/>
  <c r="J58" i="43"/>
  <c r="I58" i="43"/>
  <c r="N58" i="43" s="1"/>
  <c r="O58" i="43" s="1"/>
  <c r="H58" i="43"/>
  <c r="G58" i="43"/>
  <c r="F58" i="43"/>
  <c r="E58" i="43"/>
  <c r="D58" i="43"/>
  <c r="N57" i="43"/>
  <c r="O57" i="43" s="1"/>
  <c r="N56" i="43"/>
  <c r="O56" i="43" s="1"/>
  <c r="N55" i="43"/>
  <c r="O55" i="43" s="1"/>
  <c r="N54" i="43"/>
  <c r="O54" i="43" s="1"/>
  <c r="N53" i="43"/>
  <c r="O53" i="43" s="1"/>
  <c r="M52" i="43"/>
  <c r="L52" i="43"/>
  <c r="K52" i="43"/>
  <c r="J52" i="43"/>
  <c r="I52" i="43"/>
  <c r="H52" i="43"/>
  <c r="G52" i="43"/>
  <c r="F52" i="43"/>
  <c r="E52" i="43"/>
  <c r="D52" i="43"/>
  <c r="N51" i="43"/>
  <c r="O51" i="43" s="1"/>
  <c r="N50" i="43"/>
  <c r="O50" i="43" s="1"/>
  <c r="N49" i="43"/>
  <c r="O49" i="43" s="1"/>
  <c r="M48" i="43"/>
  <c r="L48" i="43"/>
  <c r="K48" i="43"/>
  <c r="J48" i="43"/>
  <c r="I48" i="43"/>
  <c r="H48" i="43"/>
  <c r="G48" i="43"/>
  <c r="F48" i="43"/>
  <c r="E48" i="43"/>
  <c r="D48" i="43"/>
  <c r="N48" i="43" s="1"/>
  <c r="O48" i="43" s="1"/>
  <c r="N47" i="43"/>
  <c r="O47" i="43" s="1"/>
  <c r="N46" i="43"/>
  <c r="O46" i="43"/>
  <c r="N45" i="43"/>
  <c r="O45" i="43" s="1"/>
  <c r="N44" i="43"/>
  <c r="O44" i="43" s="1"/>
  <c r="N43" i="43"/>
  <c r="O43" i="43" s="1"/>
  <c r="N42" i="43"/>
  <c r="O42" i="43" s="1"/>
  <c r="N41" i="43"/>
  <c r="O41" i="43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/>
  <c r="N33" i="43"/>
  <c r="O33" i="43" s="1"/>
  <c r="M32" i="43"/>
  <c r="L32" i="43"/>
  <c r="K32" i="43"/>
  <c r="J32" i="43"/>
  <c r="I32" i="43"/>
  <c r="H32" i="43"/>
  <c r="N32" i="43" s="1"/>
  <c r="O32" i="43" s="1"/>
  <c r="G32" i="43"/>
  <c r="F32" i="43"/>
  <c r="E32" i="43"/>
  <c r="D32" i="43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 s="1"/>
  <c r="M20" i="43"/>
  <c r="L20" i="43"/>
  <c r="K20" i="43"/>
  <c r="J20" i="43"/>
  <c r="N20" i="43" s="1"/>
  <c r="O20" i="43" s="1"/>
  <c r="I20" i="43"/>
  <c r="H20" i="43"/>
  <c r="G20" i="43"/>
  <c r="F20" i="43"/>
  <c r="E20" i="43"/>
  <c r="D20" i="43"/>
  <c r="N19" i="43"/>
  <c r="O19" i="43" s="1"/>
  <c r="N18" i="43"/>
  <c r="O18" i="43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N13" i="43" s="1"/>
  <c r="O13" i="43" s="1"/>
  <c r="F13" i="43"/>
  <c r="E13" i="43"/>
  <c r="D13" i="43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M63" i="43" s="1"/>
  <c r="L5" i="43"/>
  <c r="L63" i="43" s="1"/>
  <c r="K5" i="43"/>
  <c r="K63" i="43" s="1"/>
  <c r="J5" i="43"/>
  <c r="J63" i="43" s="1"/>
  <c r="I5" i="43"/>
  <c r="I63" i="43" s="1"/>
  <c r="H5" i="43"/>
  <c r="G5" i="43"/>
  <c r="G63" i="43" s="1"/>
  <c r="F5" i="43"/>
  <c r="F63" i="43" s="1"/>
  <c r="E5" i="43"/>
  <c r="N5" i="43" s="1"/>
  <c r="O5" i="43" s="1"/>
  <c r="D5" i="43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M48" i="42"/>
  <c r="L48" i="42"/>
  <c r="K48" i="42"/>
  <c r="J48" i="42"/>
  <c r="I48" i="42"/>
  <c r="I55" i="42" s="1"/>
  <c r="H48" i="42"/>
  <c r="H55" i="42" s="1"/>
  <c r="G48" i="42"/>
  <c r="F48" i="42"/>
  <c r="E48" i="42"/>
  <c r="E55" i="42" s="1"/>
  <c r="D48" i="42"/>
  <c r="N48" i="42" s="1"/>
  <c r="O48" i="42" s="1"/>
  <c r="N47" i="42"/>
  <c r="O47" i="42" s="1"/>
  <c r="N46" i="42"/>
  <c r="O46" i="42" s="1"/>
  <c r="N45" i="42"/>
  <c r="O45" i="42" s="1"/>
  <c r="N44" i="42"/>
  <c r="O44" i="42"/>
  <c r="N43" i="42"/>
  <c r="O43" i="42" s="1"/>
  <c r="N42" i="42"/>
  <c r="O42" i="42" s="1"/>
  <c r="M41" i="42"/>
  <c r="L41" i="42"/>
  <c r="K41" i="42"/>
  <c r="J41" i="42"/>
  <c r="I41" i="42"/>
  <c r="H41" i="42"/>
  <c r="G41" i="42"/>
  <c r="F41" i="42"/>
  <c r="E41" i="42"/>
  <c r="D41" i="42"/>
  <c r="N41" i="42" s="1"/>
  <c r="O41" i="42" s="1"/>
  <c r="N40" i="42"/>
  <c r="O40" i="42" s="1"/>
  <c r="M39" i="42"/>
  <c r="L39" i="42"/>
  <c r="K39" i="42"/>
  <c r="K55" i="42" s="1"/>
  <c r="J39" i="42"/>
  <c r="J55" i="42" s="1"/>
  <c r="I39" i="42"/>
  <c r="H39" i="42"/>
  <c r="G39" i="42"/>
  <c r="F39" i="42"/>
  <c r="E39" i="42"/>
  <c r="D39" i="42"/>
  <c r="N38" i="42"/>
  <c r="O38" i="42" s="1"/>
  <c r="N37" i="42"/>
  <c r="O37" i="42" s="1"/>
  <c r="N36" i="42"/>
  <c r="O36" i="42" s="1"/>
  <c r="N35" i="42"/>
  <c r="O35" i="42"/>
  <c r="N34" i="42"/>
  <c r="O34" i="42"/>
  <c r="N33" i="42"/>
  <c r="O33" i="42"/>
  <c r="N32" i="42"/>
  <c r="O32" i="42"/>
  <c r="N31" i="42"/>
  <c r="O31" i="42" s="1"/>
  <c r="N30" i="42"/>
  <c r="O30" i="42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F55" i="42" s="1"/>
  <c r="E18" i="42"/>
  <c r="D18" i="42"/>
  <c r="N17" i="42"/>
  <c r="O17" i="42" s="1"/>
  <c r="N16" i="42"/>
  <c r="O16" i="42" s="1"/>
  <c r="N15" i="42"/>
  <c r="O15" i="42" s="1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E12" i="42"/>
  <c r="N12" i="42" s="1"/>
  <c r="O12" i="42" s="1"/>
  <c r="D12" i="42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M55" i="42" s="1"/>
  <c r="L5" i="42"/>
  <c r="L55" i="42" s="1"/>
  <c r="K5" i="42"/>
  <c r="J5" i="42"/>
  <c r="I5" i="42"/>
  <c r="H5" i="42"/>
  <c r="G5" i="42"/>
  <c r="F5" i="42"/>
  <c r="E5" i="42"/>
  <c r="D5" i="42"/>
  <c r="N54" i="41"/>
  <c r="O54" i="41" s="1"/>
  <c r="N53" i="41"/>
  <c r="O53" i="41" s="1"/>
  <c r="N52" i="41"/>
  <c r="O52" i="41"/>
  <c r="N51" i="41"/>
  <c r="O51" i="41" s="1"/>
  <c r="N50" i="41"/>
  <c r="O50" i="41" s="1"/>
  <c r="M49" i="41"/>
  <c r="L49" i="41"/>
  <c r="K49" i="41"/>
  <c r="J49" i="41"/>
  <c r="J55" i="41" s="1"/>
  <c r="I49" i="41"/>
  <c r="H49" i="41"/>
  <c r="N49" i="41" s="1"/>
  <c r="O49" i="41" s="1"/>
  <c r="G49" i="41"/>
  <c r="F49" i="41"/>
  <c r="E49" i="41"/>
  <c r="D49" i="41"/>
  <c r="N48" i="41"/>
  <c r="O48" i="41" s="1"/>
  <c r="N47" i="41"/>
  <c r="O47" i="41" s="1"/>
  <c r="N46" i="41"/>
  <c r="O46" i="41" s="1"/>
  <c r="N45" i="41"/>
  <c r="O45" i="41" s="1"/>
  <c r="N44" i="41"/>
  <c r="O44" i="41"/>
  <c r="M43" i="41"/>
  <c r="L43" i="41"/>
  <c r="K43" i="41"/>
  <c r="J43" i="41"/>
  <c r="I43" i="41"/>
  <c r="H43" i="41"/>
  <c r="G43" i="41"/>
  <c r="F43" i="41"/>
  <c r="E43" i="41"/>
  <c r="D43" i="41"/>
  <c r="N43" i="41" s="1"/>
  <c r="O43" i="41" s="1"/>
  <c r="N42" i="41"/>
  <c r="O42" i="41" s="1"/>
  <c r="M41" i="41"/>
  <c r="M55" i="41" s="1"/>
  <c r="L41" i="41"/>
  <c r="K41" i="41"/>
  <c r="J41" i="41"/>
  <c r="I41" i="41"/>
  <c r="H41" i="41"/>
  <c r="G41" i="41"/>
  <c r="F41" i="41"/>
  <c r="E41" i="41"/>
  <c r="D41" i="41"/>
  <c r="N40" i="41"/>
  <c r="O40" i="4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/>
  <c r="N19" i="41"/>
  <c r="O19" i="41" s="1"/>
  <c r="N18" i="41"/>
  <c r="O18" i="41" s="1"/>
  <c r="N17" i="41"/>
  <c r="O17" i="41" s="1"/>
  <c r="M16" i="41"/>
  <c r="L16" i="41"/>
  <c r="L55" i="41" s="1"/>
  <c r="K16" i="41"/>
  <c r="K55" i="41" s="1"/>
  <c r="J16" i="41"/>
  <c r="I16" i="41"/>
  <c r="I55" i="41" s="1"/>
  <c r="H16" i="41"/>
  <c r="H55" i="41" s="1"/>
  <c r="G16" i="41"/>
  <c r="G55" i="41" s="1"/>
  <c r="F16" i="41"/>
  <c r="F55" i="41" s="1"/>
  <c r="E16" i="41"/>
  <c r="E55" i="41" s="1"/>
  <c r="D16" i="41"/>
  <c r="N16" i="41" s="1"/>
  <c r="O16" i="41" s="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2" i="41" s="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5" i="41" s="1"/>
  <c r="O5" i="41" s="1"/>
  <c r="N50" i="40"/>
  <c r="O50" i="40" s="1"/>
  <c r="N49" i="40"/>
  <c r="O49" i="40" s="1"/>
  <c r="N48" i="40"/>
  <c r="O48" i="40"/>
  <c r="N47" i="40"/>
  <c r="O47" i="40" s="1"/>
  <c r="M46" i="40"/>
  <c r="L46" i="40"/>
  <c r="K46" i="40"/>
  <c r="J46" i="40"/>
  <c r="J51" i="40" s="1"/>
  <c r="I46" i="40"/>
  <c r="H46" i="40"/>
  <c r="G46" i="40"/>
  <c r="F46" i="40"/>
  <c r="E46" i="40"/>
  <c r="D46" i="40"/>
  <c r="N45" i="40"/>
  <c r="O45" i="40" s="1"/>
  <c r="N44" i="40"/>
  <c r="O44" i="40" s="1"/>
  <c r="N43" i="40"/>
  <c r="O43" i="40" s="1"/>
  <c r="N42" i="40"/>
  <c r="O42" i="40" s="1"/>
  <c r="M41" i="40"/>
  <c r="L41" i="40"/>
  <c r="K41" i="40"/>
  <c r="J41" i="40"/>
  <c r="I41" i="40"/>
  <c r="H41" i="40"/>
  <c r="G41" i="40"/>
  <c r="F41" i="40"/>
  <c r="E41" i="40"/>
  <c r="E51" i="40" s="1"/>
  <c r="D41" i="40"/>
  <c r="N41" i="40" s="1"/>
  <c r="O41" i="40" s="1"/>
  <c r="N40" i="40"/>
  <c r="O40" i="40" s="1"/>
  <c r="M39" i="40"/>
  <c r="L39" i="40"/>
  <c r="K39" i="40"/>
  <c r="K51" i="40" s="1"/>
  <c r="J39" i="40"/>
  <c r="I39" i="40"/>
  <c r="H39" i="40"/>
  <c r="G39" i="40"/>
  <c r="F39" i="40"/>
  <c r="E39" i="40"/>
  <c r="D39" i="40"/>
  <c r="N38" i="40"/>
  <c r="O38" i="40" s="1"/>
  <c r="N37" i="40"/>
  <c r="O37" i="40" s="1"/>
  <c r="N36" i="40"/>
  <c r="O36" i="40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7" i="40" s="1"/>
  <c r="O27" i="40" s="1"/>
  <c r="N26" i="40"/>
  <c r="O26" i="40"/>
  <c r="N25" i="40"/>
  <c r="O25" i="40" s="1"/>
  <c r="N24" i="40"/>
  <c r="O24" i="40" s="1"/>
  <c r="N23" i="40"/>
  <c r="O23" i="40" s="1"/>
  <c r="N22" i="40"/>
  <c r="O22" i="40"/>
  <c r="N21" i="40"/>
  <c r="O21" i="40" s="1"/>
  <c r="N20" i="40"/>
  <c r="O20" i="40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I15" i="40"/>
  <c r="I51" i="40" s="1"/>
  <c r="H15" i="40"/>
  <c r="H51" i="40" s="1"/>
  <c r="G15" i="40"/>
  <c r="G51" i="40" s="1"/>
  <c r="F15" i="40"/>
  <c r="F51" i="40" s="1"/>
  <c r="E15" i="40"/>
  <c r="D15" i="40"/>
  <c r="N15" i="40" s="1"/>
  <c r="O15" i="40" s="1"/>
  <c r="N14" i="40"/>
  <c r="O14" i="40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M51" i="40" s="1"/>
  <c r="L5" i="40"/>
  <c r="L51" i="40" s="1"/>
  <c r="K5" i="40"/>
  <c r="J5" i="40"/>
  <c r="I5" i="40"/>
  <c r="H5" i="40"/>
  <c r="G5" i="40"/>
  <c r="F5" i="40"/>
  <c r="E5" i="40"/>
  <c r="D5" i="40"/>
  <c r="N48" i="39"/>
  <c r="O48" i="39"/>
  <c r="N47" i="39"/>
  <c r="O47" i="39" s="1"/>
  <c r="N46" i="39"/>
  <c r="O46" i="39" s="1"/>
  <c r="M45" i="39"/>
  <c r="L45" i="39"/>
  <c r="K45" i="39"/>
  <c r="J45" i="39"/>
  <c r="I45" i="39"/>
  <c r="H45" i="39"/>
  <c r="G45" i="39"/>
  <c r="F45" i="39"/>
  <c r="N45" i="39" s="1"/>
  <c r="O45" i="39" s="1"/>
  <c r="E45" i="39"/>
  <c r="D45" i="39"/>
  <c r="N44" i="39"/>
  <c r="O44" i="39" s="1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M39" i="39"/>
  <c r="L39" i="39"/>
  <c r="K39" i="39"/>
  <c r="J39" i="39"/>
  <c r="I39" i="39"/>
  <c r="H39" i="39"/>
  <c r="G39" i="39"/>
  <c r="N39" i="39" s="1"/>
  <c r="O39" i="39" s="1"/>
  <c r="F39" i="39"/>
  <c r="E39" i="39"/>
  <c r="D39" i="39"/>
  <c r="N38" i="39"/>
  <c r="O38" i="39" s="1"/>
  <c r="N37" i="39"/>
  <c r="O37" i="39" s="1"/>
  <c r="N36" i="39"/>
  <c r="O36" i="39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/>
  <c r="N29" i="39"/>
  <c r="O29" i="39" s="1"/>
  <c r="N28" i="39"/>
  <c r="O28" i="39" s="1"/>
  <c r="M27" i="39"/>
  <c r="M49" i="39" s="1"/>
  <c r="L27" i="39"/>
  <c r="K27" i="39"/>
  <c r="J27" i="39"/>
  <c r="N27" i="39" s="1"/>
  <c r="O27" i="39" s="1"/>
  <c r="I27" i="39"/>
  <c r="H27" i="39"/>
  <c r="G27" i="39"/>
  <c r="F27" i="39"/>
  <c r="E27" i="39"/>
  <c r="D27" i="39"/>
  <c r="N26" i="39"/>
  <c r="O26" i="39" s="1"/>
  <c r="N25" i="39"/>
  <c r="O25" i="39" s="1"/>
  <c r="N24" i="39"/>
  <c r="O24" i="39" s="1"/>
  <c r="N23" i="39"/>
  <c r="O23" i="39" s="1"/>
  <c r="N22" i="39"/>
  <c r="O22" i="39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5" i="39" s="1"/>
  <c r="O15" i="39" s="1"/>
  <c r="N14" i="39"/>
  <c r="O14" i="39" s="1"/>
  <c r="N13" i="39"/>
  <c r="O13" i="39" s="1"/>
  <c r="M12" i="39"/>
  <c r="L12" i="39"/>
  <c r="K12" i="39"/>
  <c r="J12" i="39"/>
  <c r="I12" i="39"/>
  <c r="H12" i="39"/>
  <c r="N12" i="39" s="1"/>
  <c r="O12" i="39" s="1"/>
  <c r="G12" i="39"/>
  <c r="F12" i="39"/>
  <c r="E12" i="39"/>
  <c r="D12" i="39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I49" i="39" s="1"/>
  <c r="H5" i="39"/>
  <c r="H49" i="39" s="1"/>
  <c r="G5" i="39"/>
  <c r="G49" i="39" s="1"/>
  <c r="F5" i="39"/>
  <c r="F49" i="39" s="1"/>
  <c r="E5" i="39"/>
  <c r="E49" i="39" s="1"/>
  <c r="D5" i="39"/>
  <c r="N48" i="38"/>
  <c r="O48" i="38" s="1"/>
  <c r="N47" i="38"/>
  <c r="O47" i="38" s="1"/>
  <c r="N46" i="38"/>
  <c r="O46" i="38" s="1"/>
  <c r="M45" i="38"/>
  <c r="L45" i="38"/>
  <c r="K45" i="38"/>
  <c r="J45" i="38"/>
  <c r="I45" i="38"/>
  <c r="H45" i="38"/>
  <c r="G45" i="38"/>
  <c r="F45" i="38"/>
  <c r="E45" i="38"/>
  <c r="D45" i="38"/>
  <c r="N45" i="38" s="1"/>
  <c r="O45" i="38" s="1"/>
  <c r="N44" i="38"/>
  <c r="O44" i="38" s="1"/>
  <c r="N43" i="38"/>
  <c r="O43" i="38" s="1"/>
  <c r="N42" i="38"/>
  <c r="O42" i="38"/>
  <c r="N41" i="38"/>
  <c r="O41" i="38" s="1"/>
  <c r="M40" i="38"/>
  <c r="L40" i="38"/>
  <c r="K40" i="38"/>
  <c r="J40" i="38"/>
  <c r="I40" i="38"/>
  <c r="H40" i="38"/>
  <c r="G40" i="38"/>
  <c r="F40" i="38"/>
  <c r="E40" i="38"/>
  <c r="D40" i="38"/>
  <c r="N39" i="38"/>
  <c r="O39" i="38" s="1"/>
  <c r="M38" i="38"/>
  <c r="L38" i="38"/>
  <c r="K38" i="38"/>
  <c r="J38" i="38"/>
  <c r="I38" i="38"/>
  <c r="H38" i="38"/>
  <c r="G38" i="38"/>
  <c r="F38" i="38"/>
  <c r="E38" i="38"/>
  <c r="D38" i="38"/>
  <c r="N38" i="38" s="1"/>
  <c r="O38" i="38" s="1"/>
  <c r="N37" i="38"/>
  <c r="O37" i="38" s="1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/>
  <c r="N27" i="38"/>
  <c r="O27" i="38" s="1"/>
  <c r="M26" i="38"/>
  <c r="L26" i="38"/>
  <c r="K26" i="38"/>
  <c r="J26" i="38"/>
  <c r="I26" i="38"/>
  <c r="H26" i="38"/>
  <c r="G26" i="38"/>
  <c r="N26" i="38" s="1"/>
  <c r="O26" i="38" s="1"/>
  <c r="F26" i="38"/>
  <c r="E26" i="38"/>
  <c r="D26" i="38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 s="1"/>
  <c r="N17" i="38"/>
  <c r="O17" i="38" s="1"/>
  <c r="N16" i="38"/>
  <c r="O16" i="38" s="1"/>
  <c r="M15" i="38"/>
  <c r="M49" i="38" s="1"/>
  <c r="L15" i="38"/>
  <c r="K15" i="38"/>
  <c r="K49" i="38" s="1"/>
  <c r="J15" i="38"/>
  <c r="I15" i="38"/>
  <c r="I49" i="38" s="1"/>
  <c r="H15" i="38"/>
  <c r="H49" i="38" s="1"/>
  <c r="G15" i="38"/>
  <c r="F15" i="38"/>
  <c r="E15" i="38"/>
  <c r="D15" i="38"/>
  <c r="N15" i="38" s="1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F49" i="38" s="1"/>
  <c r="E5" i="38"/>
  <c r="D5" i="38"/>
  <c r="N42" i="37"/>
  <c r="O42" i="37" s="1"/>
  <c r="N41" i="37"/>
  <c r="O41" i="37" s="1"/>
  <c r="N40" i="37"/>
  <c r="O40" i="37" s="1"/>
  <c r="N39" i="37"/>
  <c r="O39" i="37" s="1"/>
  <c r="M38" i="37"/>
  <c r="L38" i="37"/>
  <c r="N38" i="37" s="1"/>
  <c r="O38" i="37" s="1"/>
  <c r="K38" i="37"/>
  <c r="J38" i="37"/>
  <c r="I38" i="37"/>
  <c r="H38" i="37"/>
  <c r="G38" i="37"/>
  <c r="F38" i="37"/>
  <c r="E38" i="37"/>
  <c r="D38" i="37"/>
  <c r="N37" i="37"/>
  <c r="O37" i="37"/>
  <c r="N36" i="37"/>
  <c r="O36" i="37" s="1"/>
  <c r="N35" i="37"/>
  <c r="O35" i="37" s="1"/>
  <c r="N34" i="37"/>
  <c r="O34" i="37" s="1"/>
  <c r="N33" i="37"/>
  <c r="O33" i="37" s="1"/>
  <c r="M32" i="37"/>
  <c r="L32" i="37"/>
  <c r="K32" i="37"/>
  <c r="J32" i="37"/>
  <c r="I32" i="37"/>
  <c r="H32" i="37"/>
  <c r="G32" i="37"/>
  <c r="F32" i="37"/>
  <c r="E32" i="37"/>
  <c r="D32" i="37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D43" i="37" s="1"/>
  <c r="N29" i="37"/>
  <c r="O29" i="37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1" i="37" s="1"/>
  <c r="O21" i="37" s="1"/>
  <c r="N20" i="37"/>
  <c r="O20" i="37" s="1"/>
  <c r="N19" i="37"/>
  <c r="O19" i="37" s="1"/>
  <c r="N18" i="37"/>
  <c r="O18" i="37" s="1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5" i="37" s="1"/>
  <c r="O15" i="37" s="1"/>
  <c r="N14" i="37"/>
  <c r="O14" i="37"/>
  <c r="N13" i="37"/>
  <c r="O13" i="37" s="1"/>
  <c r="M12" i="37"/>
  <c r="L12" i="37"/>
  <c r="K12" i="37"/>
  <c r="J12" i="37"/>
  <c r="I12" i="37"/>
  <c r="H12" i="37"/>
  <c r="H43" i="37" s="1"/>
  <c r="G12" i="37"/>
  <c r="F12" i="37"/>
  <c r="E12" i="37"/>
  <c r="N12" i="37" s="1"/>
  <c r="O12" i="37" s="1"/>
  <c r="D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M43" i="37" s="1"/>
  <c r="L5" i="37"/>
  <c r="K5" i="37"/>
  <c r="K43" i="37" s="1"/>
  <c r="J5" i="37"/>
  <c r="I5" i="37"/>
  <c r="I43" i="37" s="1"/>
  <c r="H5" i="37"/>
  <c r="G5" i="37"/>
  <c r="G43" i="37" s="1"/>
  <c r="F5" i="37"/>
  <c r="N5" i="37" s="1"/>
  <c r="O5" i="37" s="1"/>
  <c r="E5" i="37"/>
  <c r="D5" i="37"/>
  <c r="N49" i="36"/>
  <c r="O49" i="36" s="1"/>
  <c r="N48" i="36"/>
  <c r="O48" i="36" s="1"/>
  <c r="M47" i="36"/>
  <c r="L47" i="36"/>
  <c r="K47" i="36"/>
  <c r="J47" i="36"/>
  <c r="I47" i="36"/>
  <c r="H47" i="36"/>
  <c r="G47" i="36"/>
  <c r="F47" i="36"/>
  <c r="E47" i="36"/>
  <c r="D47" i="36"/>
  <c r="N46" i="36"/>
  <c r="O46" i="36" s="1"/>
  <c r="N45" i="36"/>
  <c r="O45" i="36" s="1"/>
  <c r="N44" i="36"/>
  <c r="O44" i="36" s="1"/>
  <c r="M43" i="36"/>
  <c r="L43" i="36"/>
  <c r="L50" i="36" s="1"/>
  <c r="K43" i="36"/>
  <c r="J43" i="36"/>
  <c r="I43" i="36"/>
  <c r="H43" i="36"/>
  <c r="G43" i="36"/>
  <c r="N43" i="36" s="1"/>
  <c r="O43" i="36" s="1"/>
  <c r="F43" i="36"/>
  <c r="E43" i="36"/>
  <c r="D43" i="36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0" i="36"/>
  <c r="O40" i="36"/>
  <c r="N39" i="36"/>
  <c r="O39" i="36" s="1"/>
  <c r="N38" i="36"/>
  <c r="O38" i="36" s="1"/>
  <c r="N37" i="36"/>
  <c r="O37" i="36" s="1"/>
  <c r="N36" i="36"/>
  <c r="O36" i="36" s="1"/>
  <c r="N35" i="36"/>
  <c r="O35" i="36" s="1"/>
  <c r="N34" i="36"/>
  <c r="O34" i="36"/>
  <c r="N33" i="36"/>
  <c r="O33" i="36" s="1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30" i="36" s="1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/>
  <c r="N19" i="36"/>
  <c r="O19" i="36" s="1"/>
  <c r="M18" i="36"/>
  <c r="M50" i="36" s="1"/>
  <c r="L18" i="36"/>
  <c r="K18" i="36"/>
  <c r="K50" i="36" s="1"/>
  <c r="J18" i="36"/>
  <c r="I18" i="36"/>
  <c r="I50" i="36" s="1"/>
  <c r="H18" i="36"/>
  <c r="G18" i="36"/>
  <c r="G50" i="36" s="1"/>
  <c r="F18" i="36"/>
  <c r="E18" i="36"/>
  <c r="D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E50" i="36" s="1"/>
  <c r="D14" i="36"/>
  <c r="N14" i="36" s="1"/>
  <c r="O14" i="36" s="1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F50" i="36" s="1"/>
  <c r="E5" i="36"/>
  <c r="D5" i="36"/>
  <c r="N44" i="35"/>
  <c r="O44" i="35" s="1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N41" i="35"/>
  <c r="O41" i="35" s="1"/>
  <c r="N40" i="35"/>
  <c r="O40" i="35" s="1"/>
  <c r="N39" i="35"/>
  <c r="O39" i="35" s="1"/>
  <c r="N38" i="35"/>
  <c r="O38" i="35" s="1"/>
  <c r="M37" i="35"/>
  <c r="L37" i="35"/>
  <c r="K37" i="35"/>
  <c r="J37" i="35"/>
  <c r="I37" i="35"/>
  <c r="H37" i="35"/>
  <c r="G37" i="35"/>
  <c r="N37" i="35" s="1"/>
  <c r="O37" i="35" s="1"/>
  <c r="F37" i="35"/>
  <c r="E37" i="35"/>
  <c r="D37" i="35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6" i="35" s="1"/>
  <c r="O26" i="35" s="1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 s="1"/>
  <c r="N18" i="35"/>
  <c r="O18" i="35" s="1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D45" i="35" s="1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/>
  <c r="N10" i="35"/>
  <c r="O10" i="35" s="1"/>
  <c r="N9" i="35"/>
  <c r="O9" i="35" s="1"/>
  <c r="N8" i="35"/>
  <c r="O8" i="35" s="1"/>
  <c r="N7" i="35"/>
  <c r="O7" i="35"/>
  <c r="N6" i="35"/>
  <c r="O6" i="35" s="1"/>
  <c r="M5" i="35"/>
  <c r="M45" i="35" s="1"/>
  <c r="L5" i="35"/>
  <c r="K5" i="35"/>
  <c r="K45" i="35" s="1"/>
  <c r="J5" i="35"/>
  <c r="J45" i="35" s="1"/>
  <c r="I5" i="35"/>
  <c r="I45" i="35" s="1"/>
  <c r="H5" i="35"/>
  <c r="G5" i="35"/>
  <c r="F5" i="35"/>
  <c r="E5" i="35"/>
  <c r="E45" i="35" s="1"/>
  <c r="D5" i="35"/>
  <c r="N42" i="34"/>
  <c r="O42" i="34" s="1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 s="1"/>
  <c r="N37" i="34"/>
  <c r="O37" i="34" s="1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4" i="34"/>
  <c r="O34" i="34"/>
  <c r="M33" i="34"/>
  <c r="L33" i="34"/>
  <c r="K33" i="34"/>
  <c r="J33" i="34"/>
  <c r="I33" i="34"/>
  <c r="H33" i="34"/>
  <c r="G33" i="34"/>
  <c r="F33" i="34"/>
  <c r="E33" i="34"/>
  <c r="D33" i="34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N22" i="34"/>
  <c r="O22" i="34" s="1"/>
  <c r="N21" i="34"/>
  <c r="O21" i="34" s="1"/>
  <c r="N20" i="34"/>
  <c r="O20" i="34" s="1"/>
  <c r="N19" i="34"/>
  <c r="O19" i="34"/>
  <c r="N18" i="34"/>
  <c r="O18" i="34" s="1"/>
  <c r="N17" i="34"/>
  <c r="O17" i="34" s="1"/>
  <c r="N16" i="34"/>
  <c r="O16" i="34" s="1"/>
  <c r="M15" i="34"/>
  <c r="L15" i="34"/>
  <c r="K15" i="34"/>
  <c r="J15" i="34"/>
  <c r="I15" i="34"/>
  <c r="I43" i="34" s="1"/>
  <c r="H15" i="34"/>
  <c r="G15" i="34"/>
  <c r="F15" i="34"/>
  <c r="F43" i="34" s="1"/>
  <c r="E15" i="34"/>
  <c r="D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E43" i="34" s="1"/>
  <c r="D5" i="34"/>
  <c r="N41" i="33"/>
  <c r="O41" i="33"/>
  <c r="N42" i="33"/>
  <c r="O42" i="33" s="1"/>
  <c r="N24" i="33"/>
  <c r="O24" i="33" s="1"/>
  <c r="N25" i="33"/>
  <c r="O25" i="33" s="1"/>
  <c r="N26" i="33"/>
  <c r="O26" i="33" s="1"/>
  <c r="N27" i="33"/>
  <c r="O27" i="33" s="1"/>
  <c r="N28" i="33"/>
  <c r="O28" i="33"/>
  <c r="N29" i="33"/>
  <c r="O29" i="33" s="1"/>
  <c r="N30" i="33"/>
  <c r="O30" i="33" s="1"/>
  <c r="N16" i="33"/>
  <c r="O16" i="33" s="1"/>
  <c r="N17" i="33"/>
  <c r="O17" i="33" s="1"/>
  <c r="N18" i="33"/>
  <c r="O18" i="33" s="1"/>
  <c r="N19" i="33"/>
  <c r="O19" i="33"/>
  <c r="N20" i="33"/>
  <c r="O20" i="33" s="1"/>
  <c r="N21" i="33"/>
  <c r="O21" i="33" s="1"/>
  <c r="N22" i="33"/>
  <c r="O22" i="33" s="1"/>
  <c r="E23" i="33"/>
  <c r="F23" i="33"/>
  <c r="G23" i="33"/>
  <c r="H23" i="33"/>
  <c r="I23" i="33"/>
  <c r="J23" i="33"/>
  <c r="K23" i="33"/>
  <c r="L23" i="33"/>
  <c r="M23" i="33"/>
  <c r="D23" i="33"/>
  <c r="E15" i="33"/>
  <c r="F15" i="33"/>
  <c r="G15" i="33"/>
  <c r="H15" i="33"/>
  <c r="I15" i="33"/>
  <c r="J15" i="33"/>
  <c r="K15" i="33"/>
  <c r="L15" i="33"/>
  <c r="M15" i="33"/>
  <c r="D15" i="33"/>
  <c r="E12" i="33"/>
  <c r="E43" i="33" s="1"/>
  <c r="F12" i="33"/>
  <c r="G12" i="33"/>
  <c r="H12" i="33"/>
  <c r="I12" i="33"/>
  <c r="J12" i="33"/>
  <c r="J43" i="33" s="1"/>
  <c r="K12" i="33"/>
  <c r="L12" i="33"/>
  <c r="M12" i="33"/>
  <c r="D12" i="33"/>
  <c r="E5" i="33"/>
  <c r="F5" i="33"/>
  <c r="G5" i="33"/>
  <c r="H5" i="33"/>
  <c r="I5" i="33"/>
  <c r="J5" i="33"/>
  <c r="K5" i="33"/>
  <c r="L5" i="33"/>
  <c r="M5" i="33"/>
  <c r="D5" i="33"/>
  <c r="D43" i="33" s="1"/>
  <c r="E39" i="33"/>
  <c r="F39" i="33"/>
  <c r="G39" i="33"/>
  <c r="G43" i="33"/>
  <c r="H39" i="33"/>
  <c r="I39" i="33"/>
  <c r="J39" i="33"/>
  <c r="K39" i="33"/>
  <c r="L39" i="33"/>
  <c r="M39" i="33"/>
  <c r="D39" i="33"/>
  <c r="N40" i="33"/>
  <c r="O40" i="33" s="1"/>
  <c r="N36" i="33"/>
  <c r="O36" i="33" s="1"/>
  <c r="N37" i="33"/>
  <c r="N38" i="33"/>
  <c r="O38" i="33" s="1"/>
  <c r="N35" i="33"/>
  <c r="O35" i="33" s="1"/>
  <c r="E34" i="33"/>
  <c r="F34" i="33"/>
  <c r="G34" i="33"/>
  <c r="H34" i="33"/>
  <c r="I34" i="33"/>
  <c r="J34" i="33"/>
  <c r="K34" i="33"/>
  <c r="L34" i="33"/>
  <c r="M34" i="33"/>
  <c r="D34" i="33"/>
  <c r="E32" i="33"/>
  <c r="F32" i="33"/>
  <c r="G32" i="33"/>
  <c r="H32" i="33"/>
  <c r="I32" i="33"/>
  <c r="J32" i="33"/>
  <c r="K32" i="33"/>
  <c r="L32" i="33"/>
  <c r="M32" i="33"/>
  <c r="D32" i="33"/>
  <c r="N33" i="33"/>
  <c r="O33" i="33" s="1"/>
  <c r="N31" i="33"/>
  <c r="O31" i="33" s="1"/>
  <c r="O37" i="33"/>
  <c r="N14" i="33"/>
  <c r="O14" i="33"/>
  <c r="N7" i="33"/>
  <c r="O7" i="33" s="1"/>
  <c r="N8" i="33"/>
  <c r="O8" i="33" s="1"/>
  <c r="N9" i="33"/>
  <c r="O9" i="33" s="1"/>
  <c r="N10" i="33"/>
  <c r="O10" i="33"/>
  <c r="N11" i="33"/>
  <c r="O11" i="33" s="1"/>
  <c r="N6" i="33"/>
  <c r="O6" i="33" s="1"/>
  <c r="N13" i="33"/>
  <c r="O13" i="33" s="1"/>
  <c r="E43" i="37"/>
  <c r="L49" i="39"/>
  <c r="K49" i="39"/>
  <c r="N5" i="34"/>
  <c r="O5" i="34"/>
  <c r="N5" i="35"/>
  <c r="O5" i="35" s="1"/>
  <c r="N39" i="40"/>
  <c r="O39" i="40"/>
  <c r="N46" i="40"/>
  <c r="O46" i="40" s="1"/>
  <c r="N41" i="41"/>
  <c r="O41" i="41"/>
  <c r="N27" i="41"/>
  <c r="O27" i="41" s="1"/>
  <c r="D55" i="41"/>
  <c r="N28" i="42"/>
  <c r="O28" i="42" s="1"/>
  <c r="G55" i="42"/>
  <c r="N18" i="42"/>
  <c r="O18" i="42" s="1"/>
  <c r="D55" i="42"/>
  <c r="N5" i="42"/>
  <c r="O5" i="42" s="1"/>
  <c r="D63" i="43"/>
  <c r="K62" i="44"/>
  <c r="M62" i="44"/>
  <c r="N46" i="44"/>
  <c r="O46" i="44" s="1"/>
  <c r="N5" i="44"/>
  <c r="O5" i="44" s="1"/>
  <c r="F60" i="45"/>
  <c r="G60" i="45"/>
  <c r="O48" i="46"/>
  <c r="P48" i="46"/>
  <c r="O31" i="46"/>
  <c r="P31" i="46" s="1"/>
  <c r="O22" i="46"/>
  <c r="P22" i="46"/>
  <c r="H58" i="46"/>
  <c r="O60" i="48" l="1"/>
  <c r="P60" i="48" s="1"/>
  <c r="N55" i="42"/>
  <c r="O55" i="42" s="1"/>
  <c r="N55" i="41"/>
  <c r="O55" i="41" s="1"/>
  <c r="E63" i="43"/>
  <c r="H50" i="36"/>
  <c r="N5" i="40"/>
  <c r="O5" i="40" s="1"/>
  <c r="F43" i="37"/>
  <c r="D43" i="34"/>
  <c r="N40" i="34"/>
  <c r="O40" i="34" s="1"/>
  <c r="G49" i="38"/>
  <c r="D51" i="40"/>
  <c r="N51" i="40" s="1"/>
  <c r="O51" i="40" s="1"/>
  <c r="L62" i="44"/>
  <c r="N62" i="44" s="1"/>
  <c r="O62" i="44" s="1"/>
  <c r="O45" i="46"/>
  <c r="P45" i="46" s="1"/>
  <c r="L45" i="35"/>
  <c r="N41" i="36"/>
  <c r="O41" i="36" s="1"/>
  <c r="N5" i="36"/>
  <c r="O5" i="36" s="1"/>
  <c r="N40" i="38"/>
  <c r="O40" i="38" s="1"/>
  <c r="N41" i="39"/>
  <c r="O41" i="39" s="1"/>
  <c r="N20" i="44"/>
  <c r="O20" i="44" s="1"/>
  <c r="N5" i="33"/>
  <c r="O5" i="33" s="1"/>
  <c r="M43" i="33"/>
  <c r="N35" i="34"/>
  <c r="O35" i="34" s="1"/>
  <c r="D58" i="46"/>
  <c r="D49" i="39"/>
  <c r="L43" i="33"/>
  <c r="H43" i="34"/>
  <c r="N42" i="35"/>
  <c r="O42" i="35" s="1"/>
  <c r="N30" i="37"/>
  <c r="O30" i="37" s="1"/>
  <c r="J49" i="38"/>
  <c r="K58" i="46"/>
  <c r="N34" i="33"/>
  <c r="O34" i="33" s="1"/>
  <c r="K43" i="33"/>
  <c r="N15" i="33"/>
  <c r="O15" i="33" s="1"/>
  <c r="N12" i="34"/>
  <c r="O12" i="34" s="1"/>
  <c r="N12" i="33"/>
  <c r="O12" i="33" s="1"/>
  <c r="N47" i="36"/>
  <c r="O47" i="36" s="1"/>
  <c r="J43" i="34"/>
  <c r="L49" i="38"/>
  <c r="N23" i="33"/>
  <c r="O23" i="33" s="1"/>
  <c r="K43" i="34"/>
  <c r="N46" i="45"/>
  <c r="O46" i="45" s="1"/>
  <c r="N39" i="42"/>
  <c r="O39" i="42" s="1"/>
  <c r="D50" i="36"/>
  <c r="N5" i="39"/>
  <c r="O5" i="39" s="1"/>
  <c r="H43" i="33"/>
  <c r="N49" i="45"/>
  <c r="O49" i="45" s="1"/>
  <c r="N39" i="33"/>
  <c r="O39" i="33" s="1"/>
  <c r="M43" i="34"/>
  <c r="N15" i="34"/>
  <c r="O15" i="34" s="1"/>
  <c r="G45" i="35"/>
  <c r="N52" i="43"/>
  <c r="O52" i="43" s="1"/>
  <c r="E49" i="38"/>
  <c r="F45" i="35"/>
  <c r="N45" i="35" s="1"/>
  <c r="O45" i="35" s="1"/>
  <c r="F43" i="33"/>
  <c r="H45" i="35"/>
  <c r="O60" i="47"/>
  <c r="P60" i="47" s="1"/>
  <c r="O58" i="46"/>
  <c r="P58" i="46" s="1"/>
  <c r="N60" i="45"/>
  <c r="O60" i="45" s="1"/>
  <c r="N43" i="33"/>
  <c r="O43" i="33" s="1"/>
  <c r="N43" i="34"/>
  <c r="O43" i="34" s="1"/>
  <c r="J49" i="39"/>
  <c r="H60" i="45"/>
  <c r="N32" i="33"/>
  <c r="O32" i="33" s="1"/>
  <c r="L43" i="37"/>
  <c r="J43" i="37"/>
  <c r="N43" i="37" s="1"/>
  <c r="O43" i="37" s="1"/>
  <c r="N32" i="37"/>
  <c r="O32" i="37" s="1"/>
  <c r="N5" i="38"/>
  <c r="O5" i="38" s="1"/>
  <c r="N18" i="36"/>
  <c r="O18" i="36" s="1"/>
  <c r="N12" i="40"/>
  <c r="O12" i="40" s="1"/>
  <c r="J50" i="36"/>
  <c r="N50" i="36" s="1"/>
  <c r="O50" i="36" s="1"/>
  <c r="N35" i="35"/>
  <c r="O35" i="35" s="1"/>
  <c r="G43" i="34"/>
  <c r="N56" i="44"/>
  <c r="O56" i="44" s="1"/>
  <c r="H63" i="43"/>
  <c r="N63" i="43" s="1"/>
  <c r="O63" i="43" s="1"/>
  <c r="L43" i="34"/>
  <c r="D49" i="38"/>
  <c r="N49" i="38" s="1"/>
  <c r="O49" i="38" s="1"/>
  <c r="I43" i="33"/>
  <c r="N33" i="34"/>
  <c r="O33" i="34" s="1"/>
  <c r="N12" i="35"/>
  <c r="O12" i="35" s="1"/>
  <c r="N15" i="35"/>
  <c r="O15" i="35" s="1"/>
  <c r="N49" i="39" l="1"/>
  <c r="O49" i="39" s="1"/>
</calcChain>
</file>

<file path=xl/sharedStrings.xml><?xml version="1.0" encoding="utf-8"?>
<sst xmlns="http://schemas.openxmlformats.org/spreadsheetml/2006/main" count="1105" uniqueCount="183">
  <si>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</si>
  <si>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</si>
  <si>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</si>
  <si>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</si>
  <si>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</si>
  <si>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</si>
  <si>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</si>
  <si>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</si>
  <si>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</si>
  <si>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</si>
  <si>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</si>
  <si>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</si>
  <si>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</si>
  <si>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Telecommunications</t>
  </si>
  <si>
    <t>Utility Service Tax - Fuel Oil</t>
  </si>
  <si>
    <t>Local Business Tax</t>
  </si>
  <si>
    <t>Permits, Fees, and Special Assessments</t>
  </si>
  <si>
    <t>Other Permits, Fees, and Special Assessments</t>
  </si>
  <si>
    <t>Intergovernmental Revenue</t>
  </si>
  <si>
    <t>State Grant - Public Safety</t>
  </si>
  <si>
    <t>Federal Grant - Physical Environment - Water Supply System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</si>
  <si>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</si>
  <si>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</si>
  <si>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</si>
  <si>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</si>
  <si>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</si>
  <si>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</si>
  <si>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</si>
  <si>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</si>
  <si>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</si>
  <si>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</si>
  <si>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</si>
  <si>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</si>
  <si>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Fire Protection</t>
  </si>
  <si>
    <t>Physical Environment - Electric Utility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</si>
  <si>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</si>
  <si>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</si>
  <si>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</si>
  <si>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</si>
  <si>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Culture / Recreation - Parks and Recreation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</si>
  <si>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</si>
  <si>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</si>
  <si>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</si>
  <si>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</si>
  <si>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Rents and Royalties</t>
  </si>
  <si>
    <t>Disposition of Fixed Assets</t>
  </si>
  <si>
    <t>Other Miscellaneous Revenues - Other</t>
  </si>
  <si>
    <t>Non-Operating - Inter-Fund Group Transfers In</t>
  </si>
  <si>
    <t>Proceeds - Installment Purchases and Capital Lease Proceeds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</si>
  <si>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</si>
  <si>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</si>
  <si>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</si>
  <si>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</si>
  <si>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</si>
  <si>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</si>
  <si>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</si>
  <si>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</si>
  <si>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Newberry Revenues Reported by Account Code and Fund Type</t>
  </si>
  <si>
    <t>Local Fiscal Year Ended September 30, 2010</t>
  </si>
  <si>
    <t>Federal Grant - Public Safety</t>
  </si>
  <si>
    <t>State Grant - Physical Environment - Sewer / Wastewater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</si>
  <si>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</si>
  <si>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</si>
  <si>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</si>
  <si>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</si>
  <si>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Federal Grant - Physical Environment - Sewer / Wastewater</t>
  </si>
  <si>
    <t>Federal Grant - Transportation - Other Transportation</t>
  </si>
  <si>
    <t>Federal Grant - Culture / Recreation</t>
  </si>
  <si>
    <t>Federal Grant - Other Federal Grants</t>
  </si>
  <si>
    <t>State Grant - General Government</t>
  </si>
  <si>
    <t>Proceeds - Debt Proceeds</t>
  </si>
  <si>
    <t>2011 Municipal Population:</t>
  </si>
  <si>
    <t>Local Fiscal Year Ended September 30, 2012</t>
  </si>
  <si>
    <t>First Local Option Fuel Tax (1 to 6 Cents)</t>
  </si>
  <si>
    <t>Second Local Option Fuel Tax (1 to 5 Cents)</t>
  </si>
  <si>
    <t>Other General Taxes</t>
  </si>
  <si>
    <t>Special Assessments - Charges for Public Services</t>
  </si>
  <si>
    <t>Federal Grant - Physical Environment - Electric Supply System</t>
  </si>
  <si>
    <t>State Grant - Physical Environment - Electric Supply System</t>
  </si>
  <si>
    <t>Grants from Other Local Units - Culture / Recreation</t>
  </si>
  <si>
    <t>Public Safety - Other Public Safety Charges and Fees</t>
  </si>
  <si>
    <t>Transportation (User Fees) - Other Transportation Charges</t>
  </si>
  <si>
    <t>Proprietary Non-Operating Sources - Capital Contributions from Federal Government</t>
  </si>
  <si>
    <t>2012 Municipal Population:</t>
  </si>
  <si>
    <t>Local Fiscal Year Ended September 30, 2008</t>
  </si>
  <si>
    <t>Permits and Franchise Fees</t>
  </si>
  <si>
    <t>Other Permits and Fees</t>
  </si>
  <si>
    <t>Contributions and Donations from Private Sources</t>
  </si>
  <si>
    <t>Contributions from Enterprise Operations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</si>
  <si>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</si>
  <si>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</si>
  <si>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</si>
  <si>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</si>
  <si>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Federal Grant - Physical Environment - Other Physical Environment</t>
  </si>
  <si>
    <t>Federal Grant - Human Services - Other Human Services</t>
  </si>
  <si>
    <t>State Grant - Transportation - Other Transportation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</si>
  <si>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</si>
  <si>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</si>
  <si>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</si>
  <si>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</si>
  <si>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Shared Revenue from Other Local Units</t>
  </si>
  <si>
    <t>Physical Environment - Water / Sewer Combination Utility</t>
  </si>
  <si>
    <t>Physical Environment - Other Physical Environment Charges</t>
  </si>
  <si>
    <t>Culture / Recreation - Other Culture / Recreation Charges</t>
  </si>
  <si>
    <t>Other Judgments, Fines, and Forfeits</t>
  </si>
  <si>
    <t>Proprietary Non-Operating - State Grants and Donations</t>
  </si>
  <si>
    <t>2013 Municipal Population:</t>
  </si>
  <si>
    <t>Local Fiscal Year Ended September 30, 2014</t>
  </si>
  <si>
    <t>Federal Grant - Economic Environment</t>
  </si>
  <si>
    <t>State Shared Revenues - General Government - Revenue Sharing Proceeds</t>
  </si>
  <si>
    <t>State Shared Revenues - Transportation - Other Transportation</t>
  </si>
  <si>
    <t>General Government - Recording Fees</t>
  </si>
  <si>
    <t>General Government - Internal Service Fund Fees and Charges</t>
  </si>
  <si>
    <t>Culture / Recreation - Special Recreation Facilities</t>
  </si>
  <si>
    <t>Proprietary Non-Operating - Interest</t>
  </si>
  <si>
    <t>2014 Municipal Population:</t>
  </si>
  <si>
    <t>Local Fiscal Year Ended September 30, 2015</t>
  </si>
  <si>
    <t>State Shared Revenues - Culture / Recreation</t>
  </si>
  <si>
    <t>General Government - Administrative Service Fees</t>
  </si>
  <si>
    <t>Sales - Disposition of Fixed Assets</t>
  </si>
  <si>
    <t>Proceeds - Proceeds from Refunding Bonds</t>
  </si>
  <si>
    <t>2015 Municipal Population:</t>
  </si>
  <si>
    <t>Local Fiscal Year Ended September 30, 2016</t>
  </si>
  <si>
    <t>Federal Grant - General Government</t>
  </si>
  <si>
    <t>Human Services - Other Human Services Charges</t>
  </si>
  <si>
    <t>Other Miscellaneous Revenues - Settlements</t>
  </si>
  <si>
    <t>Proprietary Non-Operating - Federal Grants and Donations</t>
  </si>
  <si>
    <t>Proprietary Non-Operating - Other Grants and Donations</t>
  </si>
  <si>
    <t>Proprietary Non-Operating - Other Non-Operating Sources</t>
  </si>
  <si>
    <t>2016 Municipal Population:</t>
  </si>
  <si>
    <t>Local Fiscal Year Ended September 30, 2017</t>
  </si>
  <si>
    <t>Discretionary Sales Surtaxes</t>
  </si>
  <si>
    <t>Franchise Fee - Electricity</t>
  </si>
  <si>
    <t>Franchise Fee - Solid Waste</t>
  </si>
  <si>
    <t>Federal Grant - Human Services - Public Assistance</t>
  </si>
  <si>
    <t>State Grant - Human Services - Public Welfare</t>
  </si>
  <si>
    <t>Sales - Sale of Surplus Materials and Scrap</t>
  </si>
  <si>
    <t>Proprietary Non-Operating - Capital Contributions from Private Source</t>
  </si>
  <si>
    <t>2017 Municipal Population:</t>
  </si>
  <si>
    <t>Local Fiscal Year Ended September 30, 2018</t>
  </si>
  <si>
    <t>Franchise Fee - Gas</t>
  </si>
  <si>
    <t>State Grant - Economic Environment</t>
  </si>
  <si>
    <t>Grants from Other Local Units - Public Safety</t>
  </si>
  <si>
    <t>Transportation - Other Transportation Charges</t>
  </si>
  <si>
    <t>Culture / Recreation - Special Events</t>
  </si>
  <si>
    <t>Court-Ordered Judgments and Fines - As Decided by County Court Criminal</t>
  </si>
  <si>
    <t>Fines - Local Ordinance Violations</t>
  </si>
  <si>
    <t>2018 Municipal Population:</t>
  </si>
  <si>
    <t>Local Fiscal Year Ended September 30, 2019</t>
  </si>
  <si>
    <t>Public Safety - Law Enforcement Services</t>
  </si>
  <si>
    <t>2019 Municipal Population:</t>
  </si>
  <si>
    <t>Local Fiscal Year Ended September 30, 2020</t>
  </si>
  <si>
    <t>Impact Fees - Residential - Physical Environment</t>
  </si>
  <si>
    <t>Impact Fees - Commercial - Physical Environment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</si>
  <si>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</si>
  <si>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</si>
  <si>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</si>
  <si>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</si>
  <si>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</si>
  <si>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</si>
  <si>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</si>
  <si>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</si>
  <si>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</si>
  <si>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</si>
  <si>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</si>
  <si>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</si>
  <si>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</si>
  <si>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</si>
  <si>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</si>
  <si>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Grants from Other Local Units - Other</t>
  </si>
  <si>
    <t>Proprietary Non-Operating Sources - Interest</t>
  </si>
  <si>
    <t>Proprietary Non-Operating Sources - State Grants and Donations</t>
  </si>
  <si>
    <t>Proprietary Non-Operating Sources - Capital Contributions from Private Source</t>
  </si>
  <si>
    <t>2021 Municipal Population:</t>
  </si>
  <si>
    <t>Local Fiscal Year Ended September 30, 2022</t>
  </si>
  <si>
    <t>Utility Service Tax - Water</t>
  </si>
  <si>
    <t>State Grant - Physical Environment - Water Supply System</t>
  </si>
  <si>
    <t>State Shared Revenues - Public Safety - Firefighter Supplemental Compensation</t>
  </si>
  <si>
    <t>State Shared Revenues - Other</t>
  </si>
  <si>
    <t>2022 Municipal Population:</t>
  </si>
  <si>
    <t>Proceeds - Leases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</si>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</sst>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59C5E-EE2A-469D-A975-5444E137DE0A}">
  <sheetPr>
    <pageSetUpPr fitToPage="1"/>
  </sheetPr>
  <dimension ref="A1:ED64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181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50</v>
      </c>
      <c r="B3" s="108"/>
      <c r="C3" s="109"/>
      <c r="D3" s="113" t="s">
        <v>26</v>
      </c>
      <c r="E3" s="114"/>
      <c r="F3" s="114"/>
      <c r="G3" s="114"/>
      <c r="H3" s="115"/>
      <c r="I3" s="113" t="s">
        <v>27</v>
      </c>
      <c r="J3" s="115"/>
      <c r="K3" s="113" t="s">
        <v>29</v>
      </c>
      <c r="L3" s="114"/>
      <c r="M3" s="115"/>
      <c r="N3" s="49"/>
      <c r="O3" s="50"/>
      <c r="P3" s="116" t="s">
        <v>156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51</v>
      </c>
      <c r="F4" s="52" t="s">
        <v>52</v>
      </c>
      <c r="G4" s="52" t="s">
        <v>53</v>
      </c>
      <c r="H4" s="52" t="s">
        <v>6</v>
      </c>
      <c r="I4" s="52" t="s">
        <v>7</v>
      </c>
      <c r="J4" s="53" t="s">
        <v>54</v>
      </c>
      <c r="K4" s="53" t="s">
        <v>8</v>
      </c>
      <c r="L4" s="53" t="s">
        <v>9</v>
      </c>
      <c r="M4" s="53" t="s">
        <v>157</v>
      </c>
      <c r="N4" s="53" t="s">
        <v>10</v>
      </c>
      <c r="O4" s="53" t="s">
        <v>158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159</v>
      </c>
      <c r="B5" s="57"/>
      <c r="C5" s="57"/>
      <c r="D5" s="58">
        <f>SUM(D6:D13)</f>
        <v>5221811</v>
      </c>
      <c r="E5" s="58">
        <f>SUM(E6:E13)</f>
        <v>955387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6177198</v>
      </c>
      <c r="P5" s="60">
        <f>(O5/P$62)</f>
        <v>726.47277431494763</v>
      </c>
      <c r="Q5" s="61"/>
    </row>
    <row r="6" spans="1:134">
      <c r="A6" s="63"/>
      <c r="B6" s="64">
        <v>311</v>
      </c>
      <c r="C6" s="65" t="s">
        <v>3</v>
      </c>
      <c r="D6" s="66">
        <v>3416767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3416767</v>
      </c>
      <c r="P6" s="67">
        <f>(O6/P$62)</f>
        <v>401.83076561213687</v>
      </c>
      <c r="Q6" s="68"/>
    </row>
    <row r="7" spans="1:134">
      <c r="A7" s="63"/>
      <c r="B7" s="64">
        <v>312.41000000000003</v>
      </c>
      <c r="C7" s="65" t="s">
        <v>160</v>
      </c>
      <c r="D7" s="66">
        <v>175316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175316</v>
      </c>
      <c r="P7" s="67">
        <f>(O7/P$62)</f>
        <v>20.618134775961426</v>
      </c>
      <c r="Q7" s="68"/>
    </row>
    <row r="8" spans="1:134">
      <c r="A8" s="63"/>
      <c r="B8" s="64">
        <v>312.43</v>
      </c>
      <c r="C8" s="65" t="s">
        <v>161</v>
      </c>
      <c r="D8" s="66">
        <v>126072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126072</v>
      </c>
      <c r="P8" s="67">
        <f>(O8/P$62)</f>
        <v>14.826767023403505</v>
      </c>
      <c r="Q8" s="68"/>
    </row>
    <row r="9" spans="1:134">
      <c r="A9" s="63"/>
      <c r="B9" s="64">
        <v>312.63</v>
      </c>
      <c r="C9" s="65" t="s">
        <v>162</v>
      </c>
      <c r="D9" s="66">
        <v>0</v>
      </c>
      <c r="E9" s="66">
        <v>955387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955387</v>
      </c>
      <c r="P9" s="67">
        <f>(O9/P$62)</f>
        <v>112.3588145360461</v>
      </c>
      <c r="Q9" s="68"/>
    </row>
    <row r="10" spans="1:134">
      <c r="A10" s="63"/>
      <c r="B10" s="64">
        <v>314.10000000000002</v>
      </c>
      <c r="C10" s="65" t="s">
        <v>12</v>
      </c>
      <c r="D10" s="66">
        <v>386445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386445</v>
      </c>
      <c r="P10" s="67">
        <f>(O10/P$62)</f>
        <v>45.448077149241442</v>
      </c>
      <c r="Q10" s="68"/>
    </row>
    <row r="11" spans="1:134">
      <c r="A11" s="63"/>
      <c r="B11" s="64">
        <v>314.3</v>
      </c>
      <c r="C11" s="65" t="s">
        <v>175</v>
      </c>
      <c r="D11" s="66">
        <v>827547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827547</v>
      </c>
      <c r="P11" s="67">
        <f>(O11/P$62)</f>
        <v>97.324120898506408</v>
      </c>
      <c r="Q11" s="68"/>
    </row>
    <row r="12" spans="1:134">
      <c r="A12" s="63"/>
      <c r="B12" s="64">
        <v>315.10000000000002</v>
      </c>
      <c r="C12" s="65" t="s">
        <v>163</v>
      </c>
      <c r="D12" s="66">
        <v>235232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235232</v>
      </c>
      <c r="P12" s="67">
        <f>(O12/P$62)</f>
        <v>27.664588968599318</v>
      </c>
      <c r="Q12" s="68"/>
    </row>
    <row r="13" spans="1:134">
      <c r="A13" s="63"/>
      <c r="B13" s="64">
        <v>316</v>
      </c>
      <c r="C13" s="65" t="s">
        <v>92</v>
      </c>
      <c r="D13" s="66">
        <v>54432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54432</v>
      </c>
      <c r="P13" s="67">
        <f>(O13/P$62)</f>
        <v>6.4015053510525695</v>
      </c>
      <c r="Q13" s="68"/>
    </row>
    <row r="14" spans="1:134" ht="15.75">
      <c r="A14" s="69" t="s">
        <v>16</v>
      </c>
      <c r="B14" s="70"/>
      <c r="C14" s="71"/>
      <c r="D14" s="72">
        <f>SUM(D15:D21)</f>
        <v>1845890</v>
      </c>
      <c r="E14" s="72">
        <f>SUM(E15:E21)</f>
        <v>0</v>
      </c>
      <c r="F14" s="72">
        <f>SUM(F15:F21)</f>
        <v>0</v>
      </c>
      <c r="G14" s="72">
        <f>SUM(G15:G21)</f>
        <v>0</v>
      </c>
      <c r="H14" s="72">
        <f>SUM(H15:H21)</f>
        <v>0</v>
      </c>
      <c r="I14" s="72">
        <f>SUM(I15:I21)</f>
        <v>1107813</v>
      </c>
      <c r="J14" s="72">
        <f>SUM(J15:J21)</f>
        <v>0</v>
      </c>
      <c r="K14" s="72">
        <f>SUM(K15:K21)</f>
        <v>0</v>
      </c>
      <c r="L14" s="72">
        <f>SUM(L15:L21)</f>
        <v>0</v>
      </c>
      <c r="M14" s="72">
        <f>SUM(M15:M21)</f>
        <v>0</v>
      </c>
      <c r="N14" s="72">
        <f>SUM(N15:N21)</f>
        <v>0</v>
      </c>
      <c r="O14" s="73">
        <f>SUM(D14:N14)</f>
        <v>2953703</v>
      </c>
      <c r="P14" s="74">
        <f>(O14/P$62)</f>
        <v>347.3718687522051</v>
      </c>
      <c r="Q14" s="75"/>
    </row>
    <row r="15" spans="1:134">
      <c r="A15" s="63"/>
      <c r="B15" s="64">
        <v>322</v>
      </c>
      <c r="C15" s="65" t="s">
        <v>164</v>
      </c>
      <c r="D15" s="66">
        <v>746869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746869</v>
      </c>
      <c r="P15" s="67">
        <f>(O15/P$62)</f>
        <v>87.835940256380098</v>
      </c>
      <c r="Q15" s="68"/>
    </row>
    <row r="16" spans="1:134">
      <c r="A16" s="63"/>
      <c r="B16" s="64">
        <v>323.10000000000002</v>
      </c>
      <c r="C16" s="65" t="s">
        <v>132</v>
      </c>
      <c r="D16" s="66">
        <v>260315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1" si="1">SUM(D16:N16)</f>
        <v>260315</v>
      </c>
      <c r="P16" s="67">
        <f>(O16/P$62)</f>
        <v>30.614489003880983</v>
      </c>
      <c r="Q16" s="68"/>
    </row>
    <row r="17" spans="1:17">
      <c r="A17" s="63"/>
      <c r="B17" s="64">
        <v>323.39999999999998</v>
      </c>
      <c r="C17" s="65" t="s">
        <v>140</v>
      </c>
      <c r="D17" s="66">
        <v>1488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1488</v>
      </c>
      <c r="P17" s="67">
        <f>(O17/P$62)</f>
        <v>0.17499705986122546</v>
      </c>
      <c r="Q17" s="68"/>
    </row>
    <row r="18" spans="1:17">
      <c r="A18" s="63"/>
      <c r="B18" s="64">
        <v>323.7</v>
      </c>
      <c r="C18" s="65" t="s">
        <v>133</v>
      </c>
      <c r="D18" s="66">
        <v>77186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77186</v>
      </c>
      <c r="P18" s="67">
        <f>(O18/P$62)</f>
        <v>9.0775020580971422</v>
      </c>
      <c r="Q18" s="68"/>
    </row>
    <row r="19" spans="1:17">
      <c r="A19" s="63"/>
      <c r="B19" s="64">
        <v>324.20999999999998</v>
      </c>
      <c r="C19" s="65" t="s">
        <v>152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1107813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1107813</v>
      </c>
      <c r="P19" s="67">
        <f>(O19/P$62)</f>
        <v>130.2849582500294</v>
      </c>
      <c r="Q19" s="68"/>
    </row>
    <row r="20" spans="1:17">
      <c r="A20" s="63"/>
      <c r="B20" s="64">
        <v>325.2</v>
      </c>
      <c r="C20" s="65" t="s">
        <v>76</v>
      </c>
      <c r="D20" s="66">
        <v>699976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699976</v>
      </c>
      <c r="P20" s="67">
        <f>(O20/P$62)</f>
        <v>82.321063154180877</v>
      </c>
      <c r="Q20" s="68"/>
    </row>
    <row r="21" spans="1:17">
      <c r="A21" s="63"/>
      <c r="B21" s="64">
        <v>329.5</v>
      </c>
      <c r="C21" s="65" t="s">
        <v>165</v>
      </c>
      <c r="D21" s="66">
        <v>60056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60056</v>
      </c>
      <c r="P21" s="67">
        <f>(O21/P$62)</f>
        <v>7.0629189697753736</v>
      </c>
      <c r="Q21" s="68"/>
    </row>
    <row r="22" spans="1:17" ht="15.75">
      <c r="A22" s="69" t="s">
        <v>166</v>
      </c>
      <c r="B22" s="70"/>
      <c r="C22" s="71"/>
      <c r="D22" s="72">
        <f>SUM(D23:D34)</f>
        <v>961874</v>
      </c>
      <c r="E22" s="72">
        <f>SUM(E23:E34)</f>
        <v>390933</v>
      </c>
      <c r="F22" s="72">
        <f>SUM(F23:F34)</f>
        <v>0</v>
      </c>
      <c r="G22" s="72">
        <f>SUM(G23:G34)</f>
        <v>0</v>
      </c>
      <c r="H22" s="72">
        <f>SUM(H23:H34)</f>
        <v>0</v>
      </c>
      <c r="I22" s="72">
        <f>SUM(I23:I34)</f>
        <v>423031</v>
      </c>
      <c r="J22" s="72">
        <f>SUM(J23:J34)</f>
        <v>0</v>
      </c>
      <c r="K22" s="72">
        <f>SUM(K23:K34)</f>
        <v>0</v>
      </c>
      <c r="L22" s="72">
        <f>SUM(L23:L34)</f>
        <v>0</v>
      </c>
      <c r="M22" s="72">
        <f>SUM(M23:M34)</f>
        <v>0</v>
      </c>
      <c r="N22" s="72">
        <f>SUM(N23:N34)</f>
        <v>0</v>
      </c>
      <c r="O22" s="73">
        <f>SUM(D22:N22)</f>
        <v>1775838</v>
      </c>
      <c r="P22" s="74">
        <f>(O22/P$62)</f>
        <v>208.84840644478419</v>
      </c>
      <c r="Q22" s="75"/>
    </row>
    <row r="23" spans="1:17">
      <c r="A23" s="63"/>
      <c r="B23" s="64">
        <v>331.2</v>
      </c>
      <c r="C23" s="65" t="s">
        <v>59</v>
      </c>
      <c r="D23" s="66">
        <v>0</v>
      </c>
      <c r="E23" s="66">
        <v>221934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>SUM(D23:N23)</f>
        <v>221934</v>
      </c>
      <c r="P23" s="67">
        <f>(O23/P$62)</f>
        <v>26.100670351640598</v>
      </c>
      <c r="Q23" s="68"/>
    </row>
    <row r="24" spans="1:17">
      <c r="A24" s="63"/>
      <c r="B24" s="64">
        <v>331.5</v>
      </c>
      <c r="C24" s="65" t="s">
        <v>108</v>
      </c>
      <c r="D24" s="66">
        <v>30500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ref="O24:O32" si="2">SUM(D24:N24)</f>
        <v>30500</v>
      </c>
      <c r="P24" s="67">
        <f>(O24/P$62)</f>
        <v>3.5869693049511935</v>
      </c>
      <c r="Q24" s="68"/>
    </row>
    <row r="25" spans="1:17">
      <c r="A25" s="63"/>
      <c r="B25" s="64">
        <v>334.1</v>
      </c>
      <c r="C25" s="65" t="s">
        <v>69</v>
      </c>
      <c r="D25" s="66">
        <v>30941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30941</v>
      </c>
      <c r="P25" s="67">
        <f>(O25/P$62)</f>
        <v>3.6388333529342587</v>
      </c>
      <c r="Q25" s="68"/>
    </row>
    <row r="26" spans="1:17">
      <c r="A26" s="63"/>
      <c r="B26" s="64">
        <v>334.31</v>
      </c>
      <c r="C26" s="65" t="s">
        <v>176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423031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423031</v>
      </c>
      <c r="P26" s="67">
        <f>(O26/P$62)</f>
        <v>49.750793837469132</v>
      </c>
      <c r="Q26" s="68"/>
    </row>
    <row r="27" spans="1:17">
      <c r="A27" s="63"/>
      <c r="B27" s="64">
        <v>334.7</v>
      </c>
      <c r="C27" s="65" t="s">
        <v>21</v>
      </c>
      <c r="D27" s="66">
        <v>0</v>
      </c>
      <c r="E27" s="66">
        <v>6925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6925</v>
      </c>
      <c r="P27" s="67">
        <f>(O27/P$62)</f>
        <v>0.81441844055039403</v>
      </c>
      <c r="Q27" s="68"/>
    </row>
    <row r="28" spans="1:17">
      <c r="A28" s="63"/>
      <c r="B28" s="64">
        <v>335.125</v>
      </c>
      <c r="C28" s="65" t="s">
        <v>167</v>
      </c>
      <c r="D28" s="66">
        <v>281426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281426</v>
      </c>
      <c r="P28" s="67">
        <f>(O28/P$62)</f>
        <v>33.097259790662122</v>
      </c>
      <c r="Q28" s="68"/>
    </row>
    <row r="29" spans="1:17">
      <c r="A29" s="63"/>
      <c r="B29" s="64">
        <v>335.14</v>
      </c>
      <c r="C29" s="65" t="s">
        <v>96</v>
      </c>
      <c r="D29" s="66">
        <v>2158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2158</v>
      </c>
      <c r="P29" s="67">
        <f>(O29/P$62)</f>
        <v>0.25379277901916969</v>
      </c>
      <c r="Q29" s="68"/>
    </row>
    <row r="30" spans="1:17">
      <c r="A30" s="63"/>
      <c r="B30" s="64">
        <v>335.15</v>
      </c>
      <c r="C30" s="65" t="s">
        <v>97</v>
      </c>
      <c r="D30" s="66">
        <v>5359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5359</v>
      </c>
      <c r="P30" s="67">
        <f>(O30/P$62)</f>
        <v>0.63024814771257198</v>
      </c>
      <c r="Q30" s="68"/>
    </row>
    <row r="31" spans="1:17">
      <c r="A31" s="63"/>
      <c r="B31" s="64">
        <v>335.18</v>
      </c>
      <c r="C31" s="65" t="s">
        <v>168</v>
      </c>
      <c r="D31" s="66">
        <v>543127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543127</v>
      </c>
      <c r="P31" s="67">
        <f>(O31/P$62)</f>
        <v>63.874750088204166</v>
      </c>
      <c r="Q31" s="68"/>
    </row>
    <row r="32" spans="1:17">
      <c r="A32" s="63"/>
      <c r="B32" s="64">
        <v>335.21</v>
      </c>
      <c r="C32" s="65" t="s">
        <v>177</v>
      </c>
      <c r="D32" s="66">
        <v>1050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1050</v>
      </c>
      <c r="P32" s="67">
        <f>(O32/P$62)</f>
        <v>0.12348582853110666</v>
      </c>
      <c r="Q32" s="68"/>
    </row>
    <row r="33" spans="1:17">
      <c r="A33" s="63"/>
      <c r="B33" s="64">
        <v>335.48</v>
      </c>
      <c r="C33" s="65" t="s">
        <v>110</v>
      </c>
      <c r="D33" s="66">
        <v>67313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ref="O33" si="3">SUM(D33:N33)</f>
        <v>67313</v>
      </c>
      <c r="P33" s="67">
        <f>(O33/P$62)</f>
        <v>7.9163824532517939</v>
      </c>
      <c r="Q33" s="68"/>
    </row>
    <row r="34" spans="1:17">
      <c r="A34" s="63"/>
      <c r="B34" s="64">
        <v>338</v>
      </c>
      <c r="C34" s="65" t="s">
        <v>100</v>
      </c>
      <c r="D34" s="66">
        <v>0</v>
      </c>
      <c r="E34" s="66">
        <v>162074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>SUM(D34:N34)</f>
        <v>162074</v>
      </c>
      <c r="P34" s="67">
        <f>(O34/P$62)</f>
        <v>19.060802069857697</v>
      </c>
      <c r="Q34" s="68"/>
    </row>
    <row r="35" spans="1:17" ht="15.75">
      <c r="A35" s="69" t="s">
        <v>30</v>
      </c>
      <c r="B35" s="70"/>
      <c r="C35" s="71"/>
      <c r="D35" s="72">
        <f>SUM(D36:D47)</f>
        <v>1543642</v>
      </c>
      <c r="E35" s="72">
        <f>SUM(E36:E47)</f>
        <v>31159</v>
      </c>
      <c r="F35" s="72">
        <f>SUM(F36:F47)</f>
        <v>0</v>
      </c>
      <c r="G35" s="72">
        <f>SUM(G36:G47)</f>
        <v>0</v>
      </c>
      <c r="H35" s="72">
        <f>SUM(H36:H47)</f>
        <v>0</v>
      </c>
      <c r="I35" s="72">
        <f>SUM(I36:I47)</f>
        <v>8660546</v>
      </c>
      <c r="J35" s="72">
        <f>SUM(J36:J47)</f>
        <v>1052907</v>
      </c>
      <c r="K35" s="72">
        <f>SUM(K36:K47)</f>
        <v>0</v>
      </c>
      <c r="L35" s="72">
        <f>SUM(L36:L47)</f>
        <v>0</v>
      </c>
      <c r="M35" s="72">
        <f>SUM(M36:M47)</f>
        <v>0</v>
      </c>
      <c r="N35" s="72">
        <f>SUM(N36:N47)</f>
        <v>0</v>
      </c>
      <c r="O35" s="72">
        <f>SUM(D35:N35)</f>
        <v>11288254</v>
      </c>
      <c r="P35" s="74">
        <f>(O35/P$62)</f>
        <v>1327.5613312948371</v>
      </c>
      <c r="Q35" s="75"/>
    </row>
    <row r="36" spans="1:17">
      <c r="A36" s="63"/>
      <c r="B36" s="64">
        <v>341.1</v>
      </c>
      <c r="C36" s="65" t="s">
        <v>111</v>
      </c>
      <c r="D36" s="66">
        <v>28094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>SUM(D36:N36)</f>
        <v>28094</v>
      </c>
      <c r="P36" s="67">
        <f>(O36/P$62)</f>
        <v>3.3040103492884865</v>
      </c>
      <c r="Q36" s="68"/>
    </row>
    <row r="37" spans="1:17">
      <c r="A37" s="63"/>
      <c r="B37" s="64">
        <v>341.2</v>
      </c>
      <c r="C37" s="65" t="s">
        <v>112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1052907</v>
      </c>
      <c r="K37" s="66">
        <v>0</v>
      </c>
      <c r="L37" s="66">
        <v>0</v>
      </c>
      <c r="M37" s="66">
        <v>0</v>
      </c>
      <c r="N37" s="66">
        <v>0</v>
      </c>
      <c r="O37" s="66">
        <f t="shared" ref="O37:O47" si="4">SUM(D37:N37)</f>
        <v>1052907</v>
      </c>
      <c r="P37" s="67">
        <f>(O37/P$62)</f>
        <v>123.82770786781136</v>
      </c>
      <c r="Q37" s="68"/>
    </row>
    <row r="38" spans="1:17">
      <c r="A38" s="63"/>
      <c r="B38" s="64">
        <v>341.3</v>
      </c>
      <c r="C38" s="65" t="s">
        <v>118</v>
      </c>
      <c r="D38" s="66">
        <v>152062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4"/>
        <v>152062</v>
      </c>
      <c r="P38" s="67">
        <f>(O38/P$62)</f>
        <v>17.883335293425851</v>
      </c>
      <c r="Q38" s="68"/>
    </row>
    <row r="39" spans="1:17">
      <c r="A39" s="63"/>
      <c r="B39" s="64">
        <v>342.2</v>
      </c>
      <c r="C39" s="65" t="s">
        <v>33</v>
      </c>
      <c r="D39" s="66">
        <v>270685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4"/>
        <v>270685</v>
      </c>
      <c r="P39" s="67">
        <f>(O39/P$62)</f>
        <v>31.834058567564391</v>
      </c>
      <c r="Q39" s="68"/>
    </row>
    <row r="40" spans="1:17">
      <c r="A40" s="63"/>
      <c r="B40" s="64">
        <v>343.1</v>
      </c>
      <c r="C40" s="65" t="s">
        <v>34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6119422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6119422</v>
      </c>
      <c r="P40" s="67">
        <f>(O40/P$62)</f>
        <v>719.67799600141132</v>
      </c>
      <c r="Q40" s="68"/>
    </row>
    <row r="41" spans="1:17">
      <c r="A41" s="63"/>
      <c r="B41" s="64">
        <v>343.4</v>
      </c>
      <c r="C41" s="65" t="s">
        <v>36</v>
      </c>
      <c r="D41" s="66">
        <v>768553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4"/>
        <v>768553</v>
      </c>
      <c r="P41" s="67">
        <f>(O41/P$62)</f>
        <v>90.386099023873925</v>
      </c>
      <c r="Q41" s="68"/>
    </row>
    <row r="42" spans="1:17">
      <c r="A42" s="63"/>
      <c r="B42" s="64">
        <v>343.6</v>
      </c>
      <c r="C42" s="65" t="s">
        <v>101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2509025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4"/>
        <v>2509025</v>
      </c>
      <c r="P42" s="67">
        <f>(O42/P$62)</f>
        <v>295.07526755262847</v>
      </c>
      <c r="Q42" s="68"/>
    </row>
    <row r="43" spans="1:17">
      <c r="A43" s="63"/>
      <c r="B43" s="64">
        <v>343.8</v>
      </c>
      <c r="C43" s="65" t="s">
        <v>38</v>
      </c>
      <c r="D43" s="66">
        <v>18300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4"/>
        <v>18300</v>
      </c>
      <c r="P43" s="67">
        <f>(O43/P$62)</f>
        <v>2.1521815829707163</v>
      </c>
      <c r="Q43" s="68"/>
    </row>
    <row r="44" spans="1:17">
      <c r="A44" s="63"/>
      <c r="B44" s="64">
        <v>343.9</v>
      </c>
      <c r="C44" s="65" t="s">
        <v>102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32099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32099</v>
      </c>
      <c r="P44" s="67">
        <f>(O44/P$62)</f>
        <v>3.7750205809714217</v>
      </c>
      <c r="Q44" s="68"/>
    </row>
    <row r="45" spans="1:17">
      <c r="A45" s="63"/>
      <c r="B45" s="64">
        <v>344.9</v>
      </c>
      <c r="C45" s="65" t="s">
        <v>143</v>
      </c>
      <c r="D45" s="66">
        <v>36066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36066</v>
      </c>
      <c r="P45" s="67">
        <f>(O45/P$62)</f>
        <v>4.2415618017170411</v>
      </c>
      <c r="Q45" s="68"/>
    </row>
    <row r="46" spans="1:17">
      <c r="A46" s="63"/>
      <c r="B46" s="64">
        <v>347.2</v>
      </c>
      <c r="C46" s="65" t="s">
        <v>39</v>
      </c>
      <c r="D46" s="66">
        <v>266582</v>
      </c>
      <c r="E46" s="66">
        <v>9584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276166</v>
      </c>
      <c r="P46" s="67">
        <f>(O46/P$62)</f>
        <v>32.478654592496767</v>
      </c>
      <c r="Q46" s="68"/>
    </row>
    <row r="47" spans="1:17">
      <c r="A47" s="63"/>
      <c r="B47" s="64">
        <v>347.5</v>
      </c>
      <c r="C47" s="65" t="s">
        <v>113</v>
      </c>
      <c r="D47" s="66">
        <v>3300</v>
      </c>
      <c r="E47" s="66">
        <v>21575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24875</v>
      </c>
      <c r="P47" s="67">
        <f>(O47/P$62)</f>
        <v>2.9254380806774081</v>
      </c>
      <c r="Q47" s="68"/>
    </row>
    <row r="48" spans="1:17" ht="15.75">
      <c r="A48" s="69" t="s">
        <v>31</v>
      </c>
      <c r="B48" s="70"/>
      <c r="C48" s="71"/>
      <c r="D48" s="72">
        <f>SUM(D49:D49)</f>
        <v>4629</v>
      </c>
      <c r="E48" s="72">
        <f>SUM(E49:E49)</f>
        <v>0</v>
      </c>
      <c r="F48" s="72">
        <f>SUM(F49:F49)</f>
        <v>0</v>
      </c>
      <c r="G48" s="72">
        <f>SUM(G49:G49)</f>
        <v>0</v>
      </c>
      <c r="H48" s="72">
        <f>SUM(H49:H49)</f>
        <v>0</v>
      </c>
      <c r="I48" s="72">
        <f>SUM(I49:I49)</f>
        <v>0</v>
      </c>
      <c r="J48" s="72">
        <f>SUM(J49:J49)</f>
        <v>0</v>
      </c>
      <c r="K48" s="72">
        <f>SUM(K49:K49)</f>
        <v>0</v>
      </c>
      <c r="L48" s="72">
        <f>SUM(L49:L49)</f>
        <v>0</v>
      </c>
      <c r="M48" s="72">
        <f>SUM(M49:M49)</f>
        <v>0</v>
      </c>
      <c r="N48" s="72">
        <f>SUM(N49:N49)</f>
        <v>0</v>
      </c>
      <c r="O48" s="72">
        <f>SUM(D48:N48)</f>
        <v>4629</v>
      </c>
      <c r="P48" s="74">
        <f>(O48/P$62)</f>
        <v>0.54439609549570744</v>
      </c>
      <c r="Q48" s="75"/>
    </row>
    <row r="49" spans="1:120">
      <c r="A49" s="76"/>
      <c r="B49" s="77">
        <v>351.5</v>
      </c>
      <c r="C49" s="78" t="s">
        <v>42</v>
      </c>
      <c r="D49" s="66">
        <v>4629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ref="O49" si="5">SUM(D49:N49)</f>
        <v>4629</v>
      </c>
      <c r="P49" s="67">
        <f>(O49/P$62)</f>
        <v>0.54439609549570744</v>
      </c>
      <c r="Q49" s="68"/>
    </row>
    <row r="50" spans="1:120" ht="15.75">
      <c r="A50" s="69" t="s">
        <v>4</v>
      </c>
      <c r="B50" s="70"/>
      <c r="C50" s="71"/>
      <c r="D50" s="72">
        <f>SUM(D51:D57)</f>
        <v>364767</v>
      </c>
      <c r="E50" s="72">
        <f>SUM(E51:E57)</f>
        <v>148638</v>
      </c>
      <c r="F50" s="72">
        <f>SUM(F51:F57)</f>
        <v>0</v>
      </c>
      <c r="G50" s="72">
        <f>SUM(G51:G57)</f>
        <v>0</v>
      </c>
      <c r="H50" s="72">
        <f>SUM(H51:H57)</f>
        <v>0</v>
      </c>
      <c r="I50" s="72">
        <f>SUM(I51:I57)</f>
        <v>2699049</v>
      </c>
      <c r="J50" s="72">
        <f>SUM(J51:J57)</f>
        <v>74623</v>
      </c>
      <c r="K50" s="72">
        <f>SUM(K51:K57)</f>
        <v>0</v>
      </c>
      <c r="L50" s="72">
        <f>SUM(L51:L57)</f>
        <v>0</v>
      </c>
      <c r="M50" s="72">
        <f>SUM(M51:M57)</f>
        <v>0</v>
      </c>
      <c r="N50" s="72">
        <f>SUM(N51:N57)</f>
        <v>0</v>
      </c>
      <c r="O50" s="72">
        <f>SUM(D50:N50)</f>
        <v>3287077</v>
      </c>
      <c r="P50" s="74">
        <f>(O50/P$62)</f>
        <v>386.57850170528047</v>
      </c>
      <c r="Q50" s="75"/>
    </row>
    <row r="51" spans="1:120">
      <c r="A51" s="63"/>
      <c r="B51" s="64">
        <v>361.1</v>
      </c>
      <c r="C51" s="65" t="s">
        <v>43</v>
      </c>
      <c r="D51" s="66">
        <v>206618</v>
      </c>
      <c r="E51" s="66">
        <v>137013</v>
      </c>
      <c r="F51" s="66">
        <v>0</v>
      </c>
      <c r="G51" s="66">
        <v>0</v>
      </c>
      <c r="H51" s="66">
        <v>0</v>
      </c>
      <c r="I51" s="66">
        <v>301038</v>
      </c>
      <c r="J51" s="66">
        <v>9096</v>
      </c>
      <c r="K51" s="66">
        <v>0</v>
      </c>
      <c r="L51" s="66">
        <v>0</v>
      </c>
      <c r="M51" s="66">
        <v>0</v>
      </c>
      <c r="N51" s="66">
        <v>0</v>
      </c>
      <c r="O51" s="66">
        <f>SUM(D51:N51)</f>
        <v>653765</v>
      </c>
      <c r="P51" s="67">
        <f>(O51/P$62)</f>
        <v>76.886393037751375</v>
      </c>
      <c r="Q51" s="68"/>
    </row>
    <row r="52" spans="1:120">
      <c r="A52" s="63"/>
      <c r="B52" s="64">
        <v>362</v>
      </c>
      <c r="C52" s="65" t="s">
        <v>44</v>
      </c>
      <c r="D52" s="66">
        <v>47885</v>
      </c>
      <c r="E52" s="66">
        <v>0</v>
      </c>
      <c r="F52" s="66">
        <v>0</v>
      </c>
      <c r="G52" s="66">
        <v>0</v>
      </c>
      <c r="H52" s="66">
        <v>0</v>
      </c>
      <c r="I52" s="66">
        <v>45515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ref="O52:O59" si="6">SUM(D52:N52)</f>
        <v>93400</v>
      </c>
      <c r="P52" s="67">
        <f>(O52/P$62)</f>
        <v>10.984358461719394</v>
      </c>
      <c r="Q52" s="68"/>
    </row>
    <row r="53" spans="1:120">
      <c r="A53" s="63"/>
      <c r="B53" s="64">
        <v>364</v>
      </c>
      <c r="C53" s="65" t="s">
        <v>119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22160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6"/>
        <v>22160</v>
      </c>
      <c r="P53" s="67">
        <f>(O53/P$62)</f>
        <v>2.6061390097612609</v>
      </c>
      <c r="Q53" s="68"/>
    </row>
    <row r="54" spans="1:120">
      <c r="A54" s="63"/>
      <c r="B54" s="64">
        <v>365</v>
      </c>
      <c r="C54" s="65" t="s">
        <v>136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14730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6"/>
        <v>14730</v>
      </c>
      <c r="P54" s="67">
        <f>(O54/P$62)</f>
        <v>1.7323297659649535</v>
      </c>
      <c r="Q54" s="68"/>
    </row>
    <row r="55" spans="1:120">
      <c r="A55" s="63"/>
      <c r="B55" s="64">
        <v>366</v>
      </c>
      <c r="C55" s="65" t="s">
        <v>87</v>
      </c>
      <c r="D55" s="66">
        <v>98546</v>
      </c>
      <c r="E55" s="66">
        <v>3644</v>
      </c>
      <c r="F55" s="66">
        <v>0</v>
      </c>
      <c r="G55" s="66">
        <v>0</v>
      </c>
      <c r="H55" s="66">
        <v>0</v>
      </c>
      <c r="I55" s="66">
        <v>2328310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6"/>
        <v>2430500</v>
      </c>
      <c r="P55" s="67">
        <f>(O55/P$62)</f>
        <v>285.84029166176646</v>
      </c>
      <c r="Q55" s="68"/>
    </row>
    <row r="56" spans="1:120">
      <c r="A56" s="63"/>
      <c r="B56" s="64">
        <v>369.3</v>
      </c>
      <c r="C56" s="65" t="s">
        <v>125</v>
      </c>
      <c r="D56" s="66">
        <v>2619</v>
      </c>
      <c r="E56" s="66">
        <v>1482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>SUM(D56:N56)</f>
        <v>4101</v>
      </c>
      <c r="P56" s="67">
        <f>(O56/P$62)</f>
        <v>0.48230036457720804</v>
      </c>
      <c r="Q56" s="68"/>
    </row>
    <row r="57" spans="1:120">
      <c r="A57" s="63"/>
      <c r="B57" s="64">
        <v>369.9</v>
      </c>
      <c r="C57" s="65" t="s">
        <v>46</v>
      </c>
      <c r="D57" s="66">
        <v>9099</v>
      </c>
      <c r="E57" s="66">
        <v>6499</v>
      </c>
      <c r="F57" s="66">
        <v>0</v>
      </c>
      <c r="G57" s="66">
        <v>0</v>
      </c>
      <c r="H57" s="66">
        <v>0</v>
      </c>
      <c r="I57" s="66">
        <v>9456</v>
      </c>
      <c r="J57" s="66">
        <v>43367</v>
      </c>
      <c r="K57" s="66">
        <v>0</v>
      </c>
      <c r="L57" s="66">
        <v>0</v>
      </c>
      <c r="M57" s="66">
        <v>0</v>
      </c>
      <c r="N57" s="66">
        <v>0</v>
      </c>
      <c r="O57" s="66">
        <f t="shared" si="6"/>
        <v>68421</v>
      </c>
      <c r="P57" s="67">
        <f>(O57/P$62)</f>
        <v>8.0466894037398564</v>
      </c>
      <c r="Q57" s="68"/>
    </row>
    <row r="58" spans="1:120" ht="15.75">
      <c r="A58" s="69" t="s">
        <v>32</v>
      </c>
      <c r="B58" s="70"/>
      <c r="C58" s="71"/>
      <c r="D58" s="72">
        <f>SUM(D59:D59)</f>
        <v>325000</v>
      </c>
      <c r="E58" s="72">
        <f>SUM(E59:E59)</f>
        <v>169363</v>
      </c>
      <c r="F58" s="72">
        <f>SUM(F59:F59)</f>
        <v>0</v>
      </c>
      <c r="G58" s="72">
        <f>SUM(G59:G59)</f>
        <v>643218</v>
      </c>
      <c r="H58" s="72">
        <f>SUM(H59:H59)</f>
        <v>0</v>
      </c>
      <c r="I58" s="72">
        <f>SUM(I59:I59)</f>
        <v>0</v>
      </c>
      <c r="J58" s="72">
        <f>SUM(J59:J59)</f>
        <v>0</v>
      </c>
      <c r="K58" s="72">
        <f>SUM(K59:K59)</f>
        <v>0</v>
      </c>
      <c r="L58" s="72">
        <f>SUM(L59:L59)</f>
        <v>0</v>
      </c>
      <c r="M58" s="72">
        <f>SUM(M59:M59)</f>
        <v>0</v>
      </c>
      <c r="N58" s="72">
        <f>SUM(N59:N59)</f>
        <v>0</v>
      </c>
      <c r="O58" s="72">
        <f t="shared" si="6"/>
        <v>1137581</v>
      </c>
      <c r="P58" s="74">
        <f>(O58/P$62)</f>
        <v>133.78584029166177</v>
      </c>
      <c r="Q58" s="68"/>
    </row>
    <row r="59" spans="1:120" ht="15.75" thickBot="1">
      <c r="A59" s="63"/>
      <c r="B59" s="64">
        <v>381</v>
      </c>
      <c r="C59" s="65" t="s">
        <v>47</v>
      </c>
      <c r="D59" s="66">
        <v>325000</v>
      </c>
      <c r="E59" s="66">
        <v>169363</v>
      </c>
      <c r="F59" s="66">
        <v>0</v>
      </c>
      <c r="G59" s="66">
        <v>643218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6"/>
        <v>1137581</v>
      </c>
      <c r="P59" s="67">
        <f>(O59/P$62)</f>
        <v>133.78584029166177</v>
      </c>
      <c r="Q59" s="68"/>
    </row>
    <row r="60" spans="1:120" ht="16.5" thickBot="1">
      <c r="A60" s="79" t="s">
        <v>40</v>
      </c>
      <c r="B60" s="80"/>
      <c r="C60" s="81"/>
      <c r="D60" s="82">
        <f>SUM(D5,D14,D22,D35,D48,D50,D58)</f>
        <v>10267613</v>
      </c>
      <c r="E60" s="82">
        <f>SUM(E5,E14,E22,E35,E48,E50,E58)</f>
        <v>1695480</v>
      </c>
      <c r="F60" s="82">
        <f>SUM(F5,F14,F22,F35,F48,F50,F58)</f>
        <v>0</v>
      </c>
      <c r="G60" s="82">
        <f>SUM(G5,G14,G22,G35,G48,G50,G58)</f>
        <v>643218</v>
      </c>
      <c r="H60" s="82">
        <f>SUM(H5,H14,H22,H35,H48,H50,H58)</f>
        <v>0</v>
      </c>
      <c r="I60" s="82">
        <f>SUM(I5,I14,I22,I35,I48,I50,I58)</f>
        <v>12890439</v>
      </c>
      <c r="J60" s="82">
        <f>SUM(J5,J14,J22,J35,J48,J50,J58)</f>
        <v>1127530</v>
      </c>
      <c r="K60" s="82">
        <f>SUM(K5,K14,K22,K35,K48,K50,K58)</f>
        <v>0</v>
      </c>
      <c r="L60" s="82">
        <f>SUM(L5,L14,L22,L35,L48,L50,L58)</f>
        <v>0</v>
      </c>
      <c r="M60" s="82">
        <f>SUM(M5,M14,M22,M35,M48,M50,M58)</f>
        <v>0</v>
      </c>
      <c r="N60" s="82">
        <f>SUM(N5,N14,N22,N35,N48,N50,N58)</f>
        <v>0</v>
      </c>
      <c r="O60" s="82">
        <f>SUM(D60:N60)</f>
        <v>26624280</v>
      </c>
      <c r="P60" s="83">
        <f>(O60/P$62)</f>
        <v>3131.1631188992119</v>
      </c>
      <c r="Q60" s="61"/>
      <c r="R60" s="84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</row>
    <row r="61" spans="1:120">
      <c r="A61" s="85"/>
      <c r="B61" s="86"/>
      <c r="C61" s="86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8"/>
    </row>
    <row r="62" spans="1:120">
      <c r="A62" s="89"/>
      <c r="B62" s="90"/>
      <c r="C62" s="90"/>
      <c r="D62" s="91"/>
      <c r="E62" s="91"/>
      <c r="F62" s="91"/>
      <c r="G62" s="91"/>
      <c r="H62" s="91"/>
      <c r="I62" s="91"/>
      <c r="J62" s="91"/>
      <c r="K62" s="91"/>
      <c r="L62" s="91"/>
      <c r="M62" s="94" t="s">
        <v>182</v>
      </c>
      <c r="N62" s="94"/>
      <c r="O62" s="94"/>
      <c r="P62" s="92">
        <v>8503</v>
      </c>
    </row>
    <row r="63" spans="1:120">
      <c r="A63" s="95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7"/>
    </row>
    <row r="64" spans="1:120" ht="15.75" customHeight="1" thickBot="1">
      <c r="A64" s="98" t="s">
        <v>62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00"/>
    </row>
  </sheetData>
  <mergeCells count="10">
    <mergeCell ref="M62:O62"/>
    <mergeCell ref="A63:P63"/>
    <mergeCell ref="A64:P6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51</v>
      </c>
      <c r="F4" s="34" t="s">
        <v>52</v>
      </c>
      <c r="G4" s="34" t="s">
        <v>53</v>
      </c>
      <c r="H4" s="34" t="s">
        <v>6</v>
      </c>
      <c r="I4" s="34" t="s">
        <v>7</v>
      </c>
      <c r="J4" s="35" t="s">
        <v>54</v>
      </c>
      <c r="K4" s="35" t="s">
        <v>8</v>
      </c>
      <c r="L4" s="35" t="s">
        <v>9</v>
      </c>
      <c r="M4" s="35" t="s">
        <v>10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2261009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2261009</v>
      </c>
      <c r="O5" s="33">
        <f t="shared" ref="O5:O49" si="2">(N5/O$51)</f>
        <v>429.52298632218844</v>
      </c>
      <c r="P5" s="6"/>
    </row>
    <row r="6" spans="1:133">
      <c r="A6" s="12"/>
      <c r="B6" s="25">
        <v>311</v>
      </c>
      <c r="C6" s="20" t="s">
        <v>3</v>
      </c>
      <c r="D6" s="46">
        <v>1237900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1237900</v>
      </c>
      <c r="O6" s="47">
        <f t="shared" si="2"/>
        <v>235.16337386018236</v>
      </c>
      <c r="P6" s="9"/>
    </row>
    <row r="7" spans="1:133">
      <c r="A7" s="12"/>
      <c r="B7" s="25">
        <v>312.41000000000003</v>
      </c>
      <c r="C7" s="20" t="s">
        <v>73</v>
      </c>
      <c r="D7" s="46">
        <v>143690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143690</v>
      </c>
      <c r="O7" s="47">
        <f t="shared" si="2"/>
        <v>27.296732522796354</v>
      </c>
      <c r="P7" s="9"/>
    </row>
    <row r="8" spans="1:133">
      <c r="A8" s="12"/>
      <c r="B8" s="25">
        <v>314.10000000000002</v>
      </c>
      <c r="C8" s="20" t="s">
        <v>12</v>
      </c>
      <c r="D8" s="46">
        <v>228022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228022</v>
      </c>
      <c r="O8" s="47">
        <f t="shared" si="2"/>
        <v>43.317249240121583</v>
      </c>
      <c r="P8" s="9"/>
    </row>
    <row r="9" spans="1:133">
      <c r="A9" s="12"/>
      <c r="B9" s="25">
        <v>314.7</v>
      </c>
      <c r="C9" s="20" t="s">
        <v>14</v>
      </c>
      <c r="D9" s="46">
        <v>465646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465646</v>
      </c>
      <c r="O9" s="47">
        <f t="shared" si="2"/>
        <v>88.458586626139819</v>
      </c>
      <c r="P9" s="9"/>
    </row>
    <row r="10" spans="1:133">
      <c r="A10" s="12"/>
      <c r="B10" s="25">
        <v>315</v>
      </c>
      <c r="C10" s="20" t="s">
        <v>91</v>
      </c>
      <c r="D10" s="46">
        <v>151579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151579</v>
      </c>
      <c r="O10" s="47">
        <f t="shared" si="2"/>
        <v>28.795402735562309</v>
      </c>
      <c r="P10" s="9"/>
    </row>
    <row r="11" spans="1:133">
      <c r="A11" s="12"/>
      <c r="B11" s="25">
        <v>316</v>
      </c>
      <c r="C11" s="20" t="s">
        <v>92</v>
      </c>
      <c r="D11" s="46">
        <v>34172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34172</v>
      </c>
      <c r="O11" s="47">
        <f t="shared" si="2"/>
        <v>6.4916413373860182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383527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383527</v>
      </c>
      <c r="O12" s="45">
        <f t="shared" si="2"/>
        <v>72.858472644376903</v>
      </c>
      <c r="P12" s="10"/>
    </row>
    <row r="13" spans="1:133">
      <c r="A13" s="12"/>
      <c r="B13" s="25">
        <v>322</v>
      </c>
      <c r="C13" s="20" t="s">
        <v>0</v>
      </c>
      <c r="D13" s="46">
        <v>106960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106960</v>
      </c>
      <c r="O13" s="47">
        <f t="shared" si="2"/>
        <v>20.319148936170212</v>
      </c>
      <c r="P13" s="9"/>
    </row>
    <row r="14" spans="1:133">
      <c r="A14" s="12"/>
      <c r="B14" s="25">
        <v>325.2</v>
      </c>
      <c r="C14" s="20" t="s">
        <v>76</v>
      </c>
      <c r="D14" s="46">
        <v>276567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276567</v>
      </c>
      <c r="O14" s="47">
        <f t="shared" si="2"/>
        <v>52.539323708206688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SUM(D16:D26)</f>
        <v>643217</v>
      </c>
      <c r="E15" s="32">
        <f t="shared" si="4"/>
        <v>612571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1255788</v>
      </c>
      <c r="O15" s="45">
        <f t="shared" si="2"/>
        <v>238.56155015197569</v>
      </c>
      <c r="P15" s="10"/>
    </row>
    <row r="16" spans="1:133">
      <c r="A16" s="12"/>
      <c r="B16" s="25">
        <v>331.5</v>
      </c>
      <c r="C16" s="20" t="s">
        <v>108</v>
      </c>
      <c r="D16" s="46">
        <v>4000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4000</v>
      </c>
      <c r="O16" s="47">
        <f t="shared" si="2"/>
        <v>0.75987841945288759</v>
      </c>
      <c r="P16" s="9"/>
    </row>
    <row r="17" spans="1:16">
      <c r="A17" s="12"/>
      <c r="B17" s="25">
        <v>331.69</v>
      </c>
      <c r="C17" s="20" t="s">
        <v>94</v>
      </c>
      <c r="D17" s="46">
        <v>2583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2583</v>
      </c>
      <c r="O17" s="47">
        <f t="shared" si="2"/>
        <v>0.49069148936170215</v>
      </c>
      <c r="P17" s="9"/>
    </row>
    <row r="18" spans="1:16">
      <c r="A18" s="12"/>
      <c r="B18" s="25">
        <v>331.9</v>
      </c>
      <c r="C18" s="20" t="s">
        <v>68</v>
      </c>
      <c r="D18" s="46">
        <v>8202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8202</v>
      </c>
      <c r="O18" s="47">
        <f t="shared" si="2"/>
        <v>1.5581306990881458</v>
      </c>
      <c r="P18" s="9"/>
    </row>
    <row r="19" spans="1:16">
      <c r="A19" s="12"/>
      <c r="B19" s="25">
        <v>334.49</v>
      </c>
      <c r="C19" s="20" t="s">
        <v>95</v>
      </c>
      <c r="D19" s="46">
        <v>22448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22448</v>
      </c>
      <c r="O19" s="47">
        <f t="shared" si="2"/>
        <v>4.264437689969605</v>
      </c>
      <c r="P19" s="9"/>
    </row>
    <row r="20" spans="1:16">
      <c r="A20" s="12"/>
      <c r="B20" s="25">
        <v>334.7</v>
      </c>
      <c r="C20" s="20" t="s">
        <v>21</v>
      </c>
      <c r="D20" s="46">
        <v>67360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67360</v>
      </c>
      <c r="O20" s="47">
        <f t="shared" si="2"/>
        <v>12.796352583586627</v>
      </c>
      <c r="P20" s="9"/>
    </row>
    <row r="21" spans="1:16">
      <c r="A21" s="12"/>
      <c r="B21" s="25">
        <v>335.12</v>
      </c>
      <c r="C21" s="20" t="s">
        <v>109</v>
      </c>
      <c r="D21" s="46">
        <v>85520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85520</v>
      </c>
      <c r="O21" s="47">
        <f t="shared" si="2"/>
        <v>16.246200607902736</v>
      </c>
      <c r="P21" s="9"/>
    </row>
    <row r="22" spans="1:16">
      <c r="A22" s="12"/>
      <c r="B22" s="25">
        <v>335.14</v>
      </c>
      <c r="C22" s="20" t="s">
        <v>96</v>
      </c>
      <c r="D22" s="46">
        <v>2022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2022</v>
      </c>
      <c r="O22" s="47">
        <f t="shared" si="2"/>
        <v>0.38411854103343462</v>
      </c>
      <c r="P22" s="9"/>
    </row>
    <row r="23" spans="1:16">
      <c r="A23" s="12"/>
      <c r="B23" s="25">
        <v>335.15</v>
      </c>
      <c r="C23" s="20" t="s">
        <v>97</v>
      </c>
      <c r="D23" s="46">
        <v>5224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5224</v>
      </c>
      <c r="O23" s="47">
        <f t="shared" si="2"/>
        <v>0.99240121580547114</v>
      </c>
      <c r="P23" s="9"/>
    </row>
    <row r="24" spans="1:16">
      <c r="A24" s="12"/>
      <c r="B24" s="25">
        <v>335.18</v>
      </c>
      <c r="C24" s="20" t="s">
        <v>99</v>
      </c>
      <c r="D24" s="46">
        <v>271554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271554</v>
      </c>
      <c r="O24" s="47">
        <f t="shared" si="2"/>
        <v>51.587006079027354</v>
      </c>
      <c r="P24" s="9"/>
    </row>
    <row r="25" spans="1:16">
      <c r="A25" s="12"/>
      <c r="B25" s="25">
        <v>335.49</v>
      </c>
      <c r="C25" s="20" t="s">
        <v>110</v>
      </c>
      <c r="D25" s="46">
        <v>29304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29304</v>
      </c>
      <c r="O25" s="47">
        <f t="shared" si="2"/>
        <v>5.5668693009118542</v>
      </c>
      <c r="P25" s="9"/>
    </row>
    <row r="26" spans="1:16">
      <c r="A26" s="12"/>
      <c r="B26" s="25">
        <v>338</v>
      </c>
      <c r="C26" s="20" t="s">
        <v>100</v>
      </c>
      <c r="D26" s="46">
        <v>145000</v>
      </c>
      <c r="E26" s="46">
        <v>612571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757571</v>
      </c>
      <c r="O26" s="47">
        <f t="shared" si="2"/>
        <v>143.91546352583586</v>
      </c>
      <c r="P26" s="9"/>
    </row>
    <row r="27" spans="1:16" ht="15.75">
      <c r="A27" s="29" t="s">
        <v>30</v>
      </c>
      <c r="B27" s="30"/>
      <c r="C27" s="31"/>
      <c r="D27" s="32">
        <f t="shared" ref="D27:M27" si="6">SUM(D28:D38)</f>
        <v>485321</v>
      </c>
      <c r="E27" s="32">
        <f t="shared" si="6"/>
        <v>174752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5188478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>SUM(D27:M27)</f>
        <v>5848551</v>
      </c>
      <c r="O27" s="45">
        <f t="shared" si="2"/>
        <v>1111.0469224924011</v>
      </c>
      <c r="P27" s="10"/>
    </row>
    <row r="28" spans="1:16">
      <c r="A28" s="12"/>
      <c r="B28" s="25">
        <v>341.1</v>
      </c>
      <c r="C28" s="20" t="s">
        <v>111</v>
      </c>
      <c r="D28" s="46">
        <v>31306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31306</v>
      </c>
      <c r="O28" s="47">
        <f t="shared" si="2"/>
        <v>5.9471884498480243</v>
      </c>
      <c r="P28" s="9"/>
    </row>
    <row r="29" spans="1:16">
      <c r="A29" s="12"/>
      <c r="B29" s="25">
        <v>341.2</v>
      </c>
      <c r="C29" s="20" t="s">
        <v>112</v>
      </c>
      <c r="D29" s="46">
        <v>221506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7">SUM(D29:M29)</f>
        <v>221506</v>
      </c>
      <c r="O29" s="47">
        <f t="shared" si="2"/>
        <v>42.079407294832826</v>
      </c>
      <c r="P29" s="9"/>
    </row>
    <row r="30" spans="1:16">
      <c r="A30" s="12"/>
      <c r="B30" s="25">
        <v>342.2</v>
      </c>
      <c r="C30" s="20" t="s">
        <v>33</v>
      </c>
      <c r="D30" s="46">
        <v>4375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4375</v>
      </c>
      <c r="O30" s="47">
        <f t="shared" si="2"/>
        <v>0.8311170212765957</v>
      </c>
      <c r="P30" s="9"/>
    </row>
    <row r="31" spans="1:16">
      <c r="A31" s="12"/>
      <c r="B31" s="25">
        <v>343.1</v>
      </c>
      <c r="C31" s="20" t="s">
        <v>34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3934479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3934479</v>
      </c>
      <c r="O31" s="47">
        <f t="shared" si="2"/>
        <v>747.43142097264433</v>
      </c>
      <c r="P31" s="9"/>
    </row>
    <row r="32" spans="1:16">
      <c r="A32" s="12"/>
      <c r="B32" s="25">
        <v>343.3</v>
      </c>
      <c r="C32" s="20" t="s">
        <v>35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565195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565195</v>
      </c>
      <c r="O32" s="47">
        <f t="shared" si="2"/>
        <v>107.36987082066869</v>
      </c>
      <c r="P32" s="9"/>
    </row>
    <row r="33" spans="1:16">
      <c r="A33" s="12"/>
      <c r="B33" s="25">
        <v>343.4</v>
      </c>
      <c r="C33" s="20" t="s">
        <v>36</v>
      </c>
      <c r="D33" s="46">
        <v>59234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59234</v>
      </c>
      <c r="O33" s="47">
        <f t="shared" si="2"/>
        <v>11.252659574468085</v>
      </c>
      <c r="P33" s="9"/>
    </row>
    <row r="34" spans="1:16">
      <c r="A34" s="12"/>
      <c r="B34" s="25">
        <v>343.5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674675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674675</v>
      </c>
      <c r="O34" s="47">
        <f t="shared" si="2"/>
        <v>128.16774316109422</v>
      </c>
      <c r="P34" s="9"/>
    </row>
    <row r="35" spans="1:16">
      <c r="A35" s="12"/>
      <c r="B35" s="25">
        <v>343.6</v>
      </c>
      <c r="C35" s="20" t="s">
        <v>101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14129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14129</v>
      </c>
      <c r="O35" s="47">
        <f t="shared" si="2"/>
        <v>2.6840805471124618</v>
      </c>
      <c r="P35" s="9"/>
    </row>
    <row r="36" spans="1:16">
      <c r="A36" s="12"/>
      <c r="B36" s="25">
        <v>343.8</v>
      </c>
      <c r="C36" s="20" t="s">
        <v>38</v>
      </c>
      <c r="D36" s="46">
        <v>18848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18848</v>
      </c>
      <c r="O36" s="47">
        <f t="shared" si="2"/>
        <v>3.5805471124620061</v>
      </c>
      <c r="P36" s="9"/>
    </row>
    <row r="37" spans="1:16">
      <c r="A37" s="12"/>
      <c r="B37" s="25">
        <v>347.2</v>
      </c>
      <c r="C37" s="20" t="s">
        <v>39</v>
      </c>
      <c r="D37" s="46">
        <v>18532</v>
      </c>
      <c r="E37" s="46">
        <v>174752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193284</v>
      </c>
      <c r="O37" s="47">
        <f t="shared" si="2"/>
        <v>36.718085106382979</v>
      </c>
      <c r="P37" s="9"/>
    </row>
    <row r="38" spans="1:16">
      <c r="A38" s="12"/>
      <c r="B38" s="25">
        <v>347.5</v>
      </c>
      <c r="C38" s="20" t="s">
        <v>113</v>
      </c>
      <c r="D38" s="46">
        <v>131520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131520</v>
      </c>
      <c r="O38" s="47">
        <f t="shared" si="2"/>
        <v>24.984802431610941</v>
      </c>
      <c r="P38" s="9"/>
    </row>
    <row r="39" spans="1:16" ht="15.75">
      <c r="A39" s="29" t="s">
        <v>31</v>
      </c>
      <c r="B39" s="30"/>
      <c r="C39" s="31"/>
      <c r="D39" s="32">
        <f t="shared" ref="D39:M39" si="8">SUM(D40:D40)</f>
        <v>5420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49" si="9">SUM(D39:M39)</f>
        <v>5420</v>
      </c>
      <c r="O39" s="45">
        <f t="shared" si="2"/>
        <v>1.0296352583586625</v>
      </c>
      <c r="P39" s="10"/>
    </row>
    <row r="40" spans="1:16">
      <c r="A40" s="13"/>
      <c r="B40" s="39">
        <v>359</v>
      </c>
      <c r="C40" s="21" t="s">
        <v>104</v>
      </c>
      <c r="D40" s="46">
        <v>5420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5420</v>
      </c>
      <c r="O40" s="47">
        <f t="shared" si="2"/>
        <v>1.0296352583586625</v>
      </c>
      <c r="P40" s="9"/>
    </row>
    <row r="41" spans="1:16" ht="15.75">
      <c r="A41" s="29" t="s">
        <v>4</v>
      </c>
      <c r="B41" s="30"/>
      <c r="C41" s="31"/>
      <c r="D41" s="32">
        <f t="shared" ref="D41:M41" si="10">SUM(D42:D44)</f>
        <v>64190</v>
      </c>
      <c r="E41" s="32">
        <f t="shared" si="10"/>
        <v>22950</v>
      </c>
      <c r="F41" s="32">
        <f t="shared" si="10"/>
        <v>15</v>
      </c>
      <c r="G41" s="32">
        <f t="shared" si="10"/>
        <v>0</v>
      </c>
      <c r="H41" s="32">
        <f t="shared" si="10"/>
        <v>0</v>
      </c>
      <c r="I41" s="32">
        <f t="shared" si="10"/>
        <v>191525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9"/>
        <v>278680</v>
      </c>
      <c r="O41" s="45">
        <f t="shared" si="2"/>
        <v>52.940729483282674</v>
      </c>
      <c r="P41" s="10"/>
    </row>
    <row r="42" spans="1:16">
      <c r="A42" s="12"/>
      <c r="B42" s="25">
        <v>361.1</v>
      </c>
      <c r="C42" s="20" t="s">
        <v>43</v>
      </c>
      <c r="D42" s="46">
        <v>0</v>
      </c>
      <c r="E42" s="46">
        <v>0</v>
      </c>
      <c r="F42" s="46">
        <v>15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15</v>
      </c>
      <c r="O42" s="47">
        <f t="shared" si="2"/>
        <v>2.8495440729483282E-3</v>
      </c>
      <c r="P42" s="9"/>
    </row>
    <row r="43" spans="1:16">
      <c r="A43" s="12"/>
      <c r="B43" s="25">
        <v>362</v>
      </c>
      <c r="C43" s="20" t="s">
        <v>44</v>
      </c>
      <c r="D43" s="46">
        <v>11504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11504</v>
      </c>
      <c r="O43" s="47">
        <f t="shared" si="2"/>
        <v>2.1854103343465048</v>
      </c>
      <c r="P43" s="9"/>
    </row>
    <row r="44" spans="1:16">
      <c r="A44" s="12"/>
      <c r="B44" s="25">
        <v>369.9</v>
      </c>
      <c r="C44" s="20" t="s">
        <v>46</v>
      </c>
      <c r="D44" s="46">
        <v>52686</v>
      </c>
      <c r="E44" s="46">
        <v>22950</v>
      </c>
      <c r="F44" s="46">
        <v>0</v>
      </c>
      <c r="G44" s="46">
        <v>0</v>
      </c>
      <c r="H44" s="46">
        <v>0</v>
      </c>
      <c r="I44" s="46">
        <v>191525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267161</v>
      </c>
      <c r="O44" s="47">
        <f t="shared" si="2"/>
        <v>50.752469604863222</v>
      </c>
      <c r="P44" s="9"/>
    </row>
    <row r="45" spans="1:16" ht="15.75">
      <c r="A45" s="29" t="s">
        <v>32</v>
      </c>
      <c r="B45" s="30"/>
      <c r="C45" s="31"/>
      <c r="D45" s="32">
        <f t="shared" ref="D45:M45" si="11">SUM(D46:D48)</f>
        <v>0</v>
      </c>
      <c r="E45" s="32">
        <f t="shared" si="11"/>
        <v>0</v>
      </c>
      <c r="F45" s="32">
        <f t="shared" si="11"/>
        <v>612571</v>
      </c>
      <c r="G45" s="32">
        <f t="shared" si="11"/>
        <v>250000</v>
      </c>
      <c r="H45" s="32">
        <f t="shared" si="11"/>
        <v>0</v>
      </c>
      <c r="I45" s="32">
        <f t="shared" si="11"/>
        <v>391269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1253840</v>
      </c>
      <c r="O45" s="45">
        <f t="shared" si="2"/>
        <v>238.19148936170214</v>
      </c>
      <c r="P45" s="9"/>
    </row>
    <row r="46" spans="1:16">
      <c r="A46" s="12"/>
      <c r="B46" s="25">
        <v>381</v>
      </c>
      <c r="C46" s="20" t="s">
        <v>47</v>
      </c>
      <c r="D46" s="46">
        <v>0</v>
      </c>
      <c r="E46" s="46">
        <v>0</v>
      </c>
      <c r="F46" s="46">
        <v>612571</v>
      </c>
      <c r="G46" s="46">
        <v>250000</v>
      </c>
      <c r="H46" s="46">
        <v>0</v>
      </c>
      <c r="I46" s="46">
        <v>363948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1226519</v>
      </c>
      <c r="O46" s="47">
        <f t="shared" si="2"/>
        <v>233.00132978723406</v>
      </c>
      <c r="P46" s="9"/>
    </row>
    <row r="47" spans="1:16">
      <c r="A47" s="12"/>
      <c r="B47" s="25">
        <v>389.1</v>
      </c>
      <c r="C47" s="20" t="s">
        <v>114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3829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3829</v>
      </c>
      <c r="O47" s="47">
        <f t="shared" si="2"/>
        <v>0.72739361702127658</v>
      </c>
      <c r="P47" s="9"/>
    </row>
    <row r="48" spans="1:16" ht="15.75" thickBot="1">
      <c r="A48" s="12"/>
      <c r="B48" s="25">
        <v>389.3</v>
      </c>
      <c r="C48" s="20" t="s">
        <v>105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23492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23492</v>
      </c>
      <c r="O48" s="47">
        <f t="shared" si="2"/>
        <v>4.4627659574468082</v>
      </c>
      <c r="P48" s="9"/>
    </row>
    <row r="49" spans="1:119" ht="16.5" thickBot="1">
      <c r="A49" s="14" t="s">
        <v>40</v>
      </c>
      <c r="B49" s="23"/>
      <c r="C49" s="22"/>
      <c r="D49" s="15">
        <f t="shared" ref="D49:M49" si="12">SUM(D5,D12,D15,D27,D39,D41,D45)</f>
        <v>3842684</v>
      </c>
      <c r="E49" s="15">
        <f t="shared" si="12"/>
        <v>810273</v>
      </c>
      <c r="F49" s="15">
        <f t="shared" si="12"/>
        <v>612586</v>
      </c>
      <c r="G49" s="15">
        <f t="shared" si="12"/>
        <v>250000</v>
      </c>
      <c r="H49" s="15">
        <f t="shared" si="12"/>
        <v>0</v>
      </c>
      <c r="I49" s="15">
        <f t="shared" si="12"/>
        <v>5771272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0</v>
      </c>
      <c r="N49" s="15">
        <f t="shared" si="9"/>
        <v>11286815</v>
      </c>
      <c r="O49" s="38">
        <f t="shared" si="2"/>
        <v>2144.1517857142858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115</v>
      </c>
      <c r="M51" s="118"/>
      <c r="N51" s="118"/>
      <c r="O51" s="43">
        <v>5264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62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51</v>
      </c>
      <c r="F4" s="34" t="s">
        <v>52</v>
      </c>
      <c r="G4" s="34" t="s">
        <v>53</v>
      </c>
      <c r="H4" s="34" t="s">
        <v>6</v>
      </c>
      <c r="I4" s="34" t="s">
        <v>7</v>
      </c>
      <c r="J4" s="35" t="s">
        <v>54</v>
      </c>
      <c r="K4" s="35" t="s">
        <v>8</v>
      </c>
      <c r="L4" s="35" t="s">
        <v>9</v>
      </c>
      <c r="M4" s="35" t="s">
        <v>10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2021805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2021805</v>
      </c>
      <c r="O5" s="33">
        <f t="shared" ref="O5:O49" si="2">(N5/O$51)</f>
        <v>392.73601398601397</v>
      </c>
      <c r="P5" s="6"/>
    </row>
    <row r="6" spans="1:133">
      <c r="A6" s="12"/>
      <c r="B6" s="25">
        <v>311</v>
      </c>
      <c r="C6" s="20" t="s">
        <v>3</v>
      </c>
      <c r="D6" s="46">
        <v>1045409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1045409</v>
      </c>
      <c r="O6" s="47">
        <f t="shared" si="2"/>
        <v>203.07090132090133</v>
      </c>
      <c r="P6" s="9"/>
    </row>
    <row r="7" spans="1:133">
      <c r="A7" s="12"/>
      <c r="B7" s="25">
        <v>312.41000000000003</v>
      </c>
      <c r="C7" s="20" t="s">
        <v>73</v>
      </c>
      <c r="D7" s="46">
        <v>144174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144174</v>
      </c>
      <c r="O7" s="47">
        <f t="shared" si="2"/>
        <v>28.005827505827504</v>
      </c>
      <c r="P7" s="9"/>
    </row>
    <row r="8" spans="1:133">
      <c r="A8" s="12"/>
      <c r="B8" s="25">
        <v>314.10000000000002</v>
      </c>
      <c r="C8" s="20" t="s">
        <v>12</v>
      </c>
      <c r="D8" s="46">
        <v>187990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187990</v>
      </c>
      <c r="O8" s="47">
        <f t="shared" si="2"/>
        <v>36.517094017094017</v>
      </c>
      <c r="P8" s="9"/>
    </row>
    <row r="9" spans="1:133">
      <c r="A9" s="12"/>
      <c r="B9" s="25">
        <v>314.7</v>
      </c>
      <c r="C9" s="20" t="s">
        <v>14</v>
      </c>
      <c r="D9" s="46">
        <v>451905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451905</v>
      </c>
      <c r="O9" s="47">
        <f t="shared" si="2"/>
        <v>87.782634032634036</v>
      </c>
      <c r="P9" s="9"/>
    </row>
    <row r="10" spans="1:133">
      <c r="A10" s="12"/>
      <c r="B10" s="25">
        <v>315</v>
      </c>
      <c r="C10" s="20" t="s">
        <v>91</v>
      </c>
      <c r="D10" s="46">
        <v>161620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161620</v>
      </c>
      <c r="O10" s="47">
        <f t="shared" si="2"/>
        <v>31.394716394716394</v>
      </c>
      <c r="P10" s="9"/>
    </row>
    <row r="11" spans="1:133">
      <c r="A11" s="12"/>
      <c r="B11" s="25">
        <v>316</v>
      </c>
      <c r="C11" s="20" t="s">
        <v>92</v>
      </c>
      <c r="D11" s="46">
        <v>30707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30707</v>
      </c>
      <c r="O11" s="47">
        <f t="shared" si="2"/>
        <v>5.9648407148407152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427116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427116</v>
      </c>
      <c r="O12" s="45">
        <f t="shared" si="2"/>
        <v>82.967365967365964</v>
      </c>
      <c r="P12" s="10"/>
    </row>
    <row r="13" spans="1:133">
      <c r="A13" s="12"/>
      <c r="B13" s="25">
        <v>322</v>
      </c>
      <c r="C13" s="20" t="s">
        <v>0</v>
      </c>
      <c r="D13" s="46">
        <v>174185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174185</v>
      </c>
      <c r="O13" s="47">
        <f t="shared" si="2"/>
        <v>33.835470085470085</v>
      </c>
      <c r="P13" s="9"/>
    </row>
    <row r="14" spans="1:133">
      <c r="A14" s="12"/>
      <c r="B14" s="25">
        <v>325.2</v>
      </c>
      <c r="C14" s="20" t="s">
        <v>76</v>
      </c>
      <c r="D14" s="46">
        <v>252931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252931</v>
      </c>
      <c r="O14" s="47">
        <f t="shared" si="2"/>
        <v>49.131895881895879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SUM(D16:D25)</f>
        <v>597498</v>
      </c>
      <c r="E15" s="32">
        <f t="shared" si="4"/>
        <v>616707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1214205</v>
      </c>
      <c r="O15" s="45">
        <f t="shared" si="2"/>
        <v>235.8595571095571</v>
      </c>
      <c r="P15" s="10"/>
    </row>
    <row r="16" spans="1:133">
      <c r="A16" s="12"/>
      <c r="B16" s="25">
        <v>331.39</v>
      </c>
      <c r="C16" s="20" t="s">
        <v>93</v>
      </c>
      <c r="D16" s="46">
        <v>6906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6906</v>
      </c>
      <c r="O16" s="47">
        <f t="shared" si="2"/>
        <v>1.3414918414918415</v>
      </c>
      <c r="P16" s="9"/>
    </row>
    <row r="17" spans="1:16">
      <c r="A17" s="12"/>
      <c r="B17" s="25">
        <v>331.69</v>
      </c>
      <c r="C17" s="20" t="s">
        <v>94</v>
      </c>
      <c r="D17" s="46">
        <v>120417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120417</v>
      </c>
      <c r="O17" s="47">
        <f t="shared" si="2"/>
        <v>23.391025641025642</v>
      </c>
      <c r="P17" s="9"/>
    </row>
    <row r="18" spans="1:16">
      <c r="A18" s="12"/>
      <c r="B18" s="25">
        <v>334.49</v>
      </c>
      <c r="C18" s="20" t="s">
        <v>95</v>
      </c>
      <c r="D18" s="46">
        <v>15784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15784</v>
      </c>
      <c r="O18" s="47">
        <f t="shared" si="2"/>
        <v>3.0660450660450662</v>
      </c>
      <c r="P18" s="9"/>
    </row>
    <row r="19" spans="1:16">
      <c r="A19" s="12"/>
      <c r="B19" s="25">
        <v>334.7</v>
      </c>
      <c r="C19" s="20" t="s">
        <v>21</v>
      </c>
      <c r="D19" s="46">
        <v>60532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60532</v>
      </c>
      <c r="O19" s="47">
        <f t="shared" si="2"/>
        <v>11.758352758352759</v>
      </c>
      <c r="P19" s="9"/>
    </row>
    <row r="20" spans="1:16">
      <c r="A20" s="12"/>
      <c r="B20" s="25">
        <v>335.14</v>
      </c>
      <c r="C20" s="20" t="s">
        <v>96</v>
      </c>
      <c r="D20" s="46">
        <v>1623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1623</v>
      </c>
      <c r="O20" s="47">
        <f t="shared" si="2"/>
        <v>0.31526806526806528</v>
      </c>
      <c r="P20" s="9"/>
    </row>
    <row r="21" spans="1:16">
      <c r="A21" s="12"/>
      <c r="B21" s="25">
        <v>335.15</v>
      </c>
      <c r="C21" s="20" t="s">
        <v>97</v>
      </c>
      <c r="D21" s="46">
        <v>722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722</v>
      </c>
      <c r="O21" s="47">
        <f t="shared" si="2"/>
        <v>0.14024864024864026</v>
      </c>
      <c r="P21" s="9"/>
    </row>
    <row r="22" spans="1:16">
      <c r="A22" s="12"/>
      <c r="B22" s="25">
        <v>335.16</v>
      </c>
      <c r="C22" s="20" t="s">
        <v>98</v>
      </c>
      <c r="D22" s="46">
        <v>71425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71425</v>
      </c>
      <c r="O22" s="47">
        <f t="shared" si="2"/>
        <v>13.874320124320125</v>
      </c>
      <c r="P22" s="9"/>
    </row>
    <row r="23" spans="1:16">
      <c r="A23" s="12"/>
      <c r="B23" s="25">
        <v>335.18</v>
      </c>
      <c r="C23" s="20" t="s">
        <v>99</v>
      </c>
      <c r="D23" s="46">
        <v>293574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293574</v>
      </c>
      <c r="O23" s="47">
        <f t="shared" si="2"/>
        <v>57.026806526806524</v>
      </c>
      <c r="P23" s="9"/>
    </row>
    <row r="24" spans="1:16">
      <c r="A24" s="12"/>
      <c r="B24" s="25">
        <v>337.7</v>
      </c>
      <c r="C24" s="20" t="s">
        <v>79</v>
      </c>
      <c r="D24" s="46">
        <v>26515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26515</v>
      </c>
      <c r="O24" s="47">
        <f t="shared" si="2"/>
        <v>5.1505439005439007</v>
      </c>
      <c r="P24" s="9"/>
    </row>
    <row r="25" spans="1:16">
      <c r="A25" s="12"/>
      <c r="B25" s="25">
        <v>338</v>
      </c>
      <c r="C25" s="20" t="s">
        <v>100</v>
      </c>
      <c r="D25" s="46">
        <v>0</v>
      </c>
      <c r="E25" s="46">
        <v>616707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616707</v>
      </c>
      <c r="O25" s="47">
        <f t="shared" si="2"/>
        <v>119.79545454545455</v>
      </c>
      <c r="P25" s="9"/>
    </row>
    <row r="26" spans="1:16" ht="15.75">
      <c r="A26" s="29" t="s">
        <v>30</v>
      </c>
      <c r="B26" s="30"/>
      <c r="C26" s="31"/>
      <c r="D26" s="32">
        <f t="shared" ref="D26:M26" si="6">SUM(D27:D37)</f>
        <v>349144</v>
      </c>
      <c r="E26" s="32">
        <f t="shared" si="6"/>
        <v>176862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5222788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5748794</v>
      </c>
      <c r="O26" s="45">
        <f t="shared" si="2"/>
        <v>1116.7043512043513</v>
      </c>
      <c r="P26" s="10"/>
    </row>
    <row r="27" spans="1:16">
      <c r="A27" s="12"/>
      <c r="B27" s="25">
        <v>342.2</v>
      </c>
      <c r="C27" s="20" t="s">
        <v>33</v>
      </c>
      <c r="D27" s="46">
        <v>148959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7" si="7">SUM(D27:M27)</f>
        <v>148959</v>
      </c>
      <c r="O27" s="47">
        <f t="shared" si="2"/>
        <v>28.935314685314687</v>
      </c>
      <c r="P27" s="9"/>
    </row>
    <row r="28" spans="1:16">
      <c r="A28" s="12"/>
      <c r="B28" s="25">
        <v>343.1</v>
      </c>
      <c r="C28" s="20" t="s">
        <v>34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4032575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4032575</v>
      </c>
      <c r="O28" s="47">
        <f t="shared" si="2"/>
        <v>783.32847707847702</v>
      </c>
      <c r="P28" s="9"/>
    </row>
    <row r="29" spans="1:16">
      <c r="A29" s="12"/>
      <c r="B29" s="25">
        <v>343.3</v>
      </c>
      <c r="C29" s="20" t="s">
        <v>35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521782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521782</v>
      </c>
      <c r="O29" s="47">
        <f t="shared" si="2"/>
        <v>101.35625485625485</v>
      </c>
      <c r="P29" s="9"/>
    </row>
    <row r="30" spans="1:16">
      <c r="A30" s="12"/>
      <c r="B30" s="25">
        <v>343.4</v>
      </c>
      <c r="C30" s="20" t="s">
        <v>36</v>
      </c>
      <c r="D30" s="46">
        <v>27517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27517</v>
      </c>
      <c r="O30" s="47">
        <f t="shared" si="2"/>
        <v>5.3451825951825951</v>
      </c>
      <c r="P30" s="9"/>
    </row>
    <row r="31" spans="1:16">
      <c r="A31" s="12"/>
      <c r="B31" s="25">
        <v>343.5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654966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654966</v>
      </c>
      <c r="O31" s="47">
        <f t="shared" si="2"/>
        <v>127.22727272727273</v>
      </c>
      <c r="P31" s="9"/>
    </row>
    <row r="32" spans="1:16">
      <c r="A32" s="12"/>
      <c r="B32" s="25">
        <v>343.6</v>
      </c>
      <c r="C32" s="20" t="s">
        <v>101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13465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13465</v>
      </c>
      <c r="O32" s="47">
        <f t="shared" si="2"/>
        <v>2.6155788655788657</v>
      </c>
      <c r="P32" s="9"/>
    </row>
    <row r="33" spans="1:16">
      <c r="A33" s="12"/>
      <c r="B33" s="25">
        <v>343.8</v>
      </c>
      <c r="C33" s="20" t="s">
        <v>38</v>
      </c>
      <c r="D33" s="46">
        <v>21321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21321</v>
      </c>
      <c r="O33" s="47">
        <f t="shared" si="2"/>
        <v>4.1416083916083917</v>
      </c>
      <c r="P33" s="9"/>
    </row>
    <row r="34" spans="1:16">
      <c r="A34" s="12"/>
      <c r="B34" s="25">
        <v>343.9</v>
      </c>
      <c r="C34" s="20" t="s">
        <v>102</v>
      </c>
      <c r="D34" s="46">
        <v>5477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5477</v>
      </c>
      <c r="O34" s="47">
        <f t="shared" si="2"/>
        <v>1.0639083139083139</v>
      </c>
      <c r="P34" s="9"/>
    </row>
    <row r="35" spans="1:16">
      <c r="A35" s="12"/>
      <c r="B35" s="25">
        <v>347.2</v>
      </c>
      <c r="C35" s="20" t="s">
        <v>39</v>
      </c>
      <c r="D35" s="46">
        <v>134367</v>
      </c>
      <c r="E35" s="46">
        <v>176862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311229</v>
      </c>
      <c r="O35" s="47">
        <f t="shared" si="2"/>
        <v>60.456293706293707</v>
      </c>
      <c r="P35" s="9"/>
    </row>
    <row r="36" spans="1:16">
      <c r="A36" s="12"/>
      <c r="B36" s="25">
        <v>347.9</v>
      </c>
      <c r="C36" s="20" t="s">
        <v>103</v>
      </c>
      <c r="D36" s="46">
        <v>4003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4003</v>
      </c>
      <c r="O36" s="47">
        <f t="shared" si="2"/>
        <v>0.77758352758352756</v>
      </c>
      <c r="P36" s="9"/>
    </row>
    <row r="37" spans="1:16">
      <c r="A37" s="12"/>
      <c r="B37" s="25">
        <v>349</v>
      </c>
      <c r="C37" s="20" t="s">
        <v>1</v>
      </c>
      <c r="D37" s="46">
        <v>7500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7500</v>
      </c>
      <c r="O37" s="47">
        <f t="shared" si="2"/>
        <v>1.4568764568764569</v>
      </c>
      <c r="P37" s="9"/>
    </row>
    <row r="38" spans="1:16" ht="15.75">
      <c r="A38" s="29" t="s">
        <v>31</v>
      </c>
      <c r="B38" s="30"/>
      <c r="C38" s="31"/>
      <c r="D38" s="32">
        <f t="shared" ref="D38:M38" si="8">SUM(D39:D39)</f>
        <v>7654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49" si="9">SUM(D38:M38)</f>
        <v>7654</v>
      </c>
      <c r="O38" s="45">
        <f t="shared" si="2"/>
        <v>1.4867909867909868</v>
      </c>
      <c r="P38" s="10"/>
    </row>
    <row r="39" spans="1:16">
      <c r="A39" s="13"/>
      <c r="B39" s="39">
        <v>359</v>
      </c>
      <c r="C39" s="21" t="s">
        <v>104</v>
      </c>
      <c r="D39" s="46">
        <v>7654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7654</v>
      </c>
      <c r="O39" s="47">
        <f t="shared" si="2"/>
        <v>1.4867909867909868</v>
      </c>
      <c r="P39" s="9"/>
    </row>
    <row r="40" spans="1:16" ht="15.75">
      <c r="A40" s="29" t="s">
        <v>4</v>
      </c>
      <c r="B40" s="30"/>
      <c r="C40" s="31"/>
      <c r="D40" s="32">
        <f t="shared" ref="D40:M40" si="10">SUM(D41:D44)</f>
        <v>305173</v>
      </c>
      <c r="E40" s="32">
        <f t="shared" si="10"/>
        <v>5312</v>
      </c>
      <c r="F40" s="32">
        <f t="shared" si="10"/>
        <v>7</v>
      </c>
      <c r="G40" s="32">
        <f t="shared" si="10"/>
        <v>0</v>
      </c>
      <c r="H40" s="32">
        <f t="shared" si="10"/>
        <v>0</v>
      </c>
      <c r="I40" s="32">
        <f t="shared" si="10"/>
        <v>328280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9"/>
        <v>638772</v>
      </c>
      <c r="O40" s="45">
        <f t="shared" si="2"/>
        <v>124.08158508158508</v>
      </c>
      <c r="P40" s="10"/>
    </row>
    <row r="41" spans="1:16">
      <c r="A41" s="12"/>
      <c r="B41" s="25">
        <v>361.1</v>
      </c>
      <c r="C41" s="20" t="s">
        <v>43</v>
      </c>
      <c r="D41" s="46">
        <v>1517</v>
      </c>
      <c r="E41" s="46">
        <v>0</v>
      </c>
      <c r="F41" s="46">
        <v>7</v>
      </c>
      <c r="G41" s="46">
        <v>0</v>
      </c>
      <c r="H41" s="46">
        <v>0</v>
      </c>
      <c r="I41" s="46">
        <v>9453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10977</v>
      </c>
      <c r="O41" s="47">
        <f t="shared" si="2"/>
        <v>2.1322843822843822</v>
      </c>
      <c r="P41" s="9"/>
    </row>
    <row r="42" spans="1:16">
      <c r="A42" s="12"/>
      <c r="B42" s="25">
        <v>362</v>
      </c>
      <c r="C42" s="20" t="s">
        <v>44</v>
      </c>
      <c r="D42" s="46">
        <v>280919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280919</v>
      </c>
      <c r="O42" s="47">
        <f t="shared" si="2"/>
        <v>54.568570318570316</v>
      </c>
      <c r="P42" s="9"/>
    </row>
    <row r="43" spans="1:16">
      <c r="A43" s="12"/>
      <c r="B43" s="25">
        <v>366</v>
      </c>
      <c r="C43" s="20" t="s">
        <v>87</v>
      </c>
      <c r="D43" s="46">
        <v>1200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1200</v>
      </c>
      <c r="O43" s="47">
        <f t="shared" si="2"/>
        <v>0.23310023310023309</v>
      </c>
      <c r="P43" s="9"/>
    </row>
    <row r="44" spans="1:16">
      <c r="A44" s="12"/>
      <c r="B44" s="25">
        <v>369.9</v>
      </c>
      <c r="C44" s="20" t="s">
        <v>46</v>
      </c>
      <c r="D44" s="46">
        <v>21537</v>
      </c>
      <c r="E44" s="46">
        <v>5312</v>
      </c>
      <c r="F44" s="46">
        <v>0</v>
      </c>
      <c r="G44" s="46">
        <v>0</v>
      </c>
      <c r="H44" s="46">
        <v>0</v>
      </c>
      <c r="I44" s="46">
        <v>318827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345676</v>
      </c>
      <c r="O44" s="47">
        <f t="shared" si="2"/>
        <v>67.147630147630153</v>
      </c>
      <c r="P44" s="9"/>
    </row>
    <row r="45" spans="1:16" ht="15.75">
      <c r="A45" s="29" t="s">
        <v>32</v>
      </c>
      <c r="B45" s="30"/>
      <c r="C45" s="31"/>
      <c r="D45" s="32">
        <f t="shared" ref="D45:M45" si="11">SUM(D46:D48)</f>
        <v>385011</v>
      </c>
      <c r="E45" s="32">
        <f t="shared" si="11"/>
        <v>0</v>
      </c>
      <c r="F45" s="32">
        <f t="shared" si="11"/>
        <v>616713</v>
      </c>
      <c r="G45" s="32">
        <f t="shared" si="11"/>
        <v>0</v>
      </c>
      <c r="H45" s="32">
        <f t="shared" si="11"/>
        <v>0</v>
      </c>
      <c r="I45" s="32">
        <f t="shared" si="11"/>
        <v>224134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1225858</v>
      </c>
      <c r="O45" s="45">
        <f t="shared" si="2"/>
        <v>238.12315462315462</v>
      </c>
      <c r="P45" s="9"/>
    </row>
    <row r="46" spans="1:16">
      <c r="A46" s="12"/>
      <c r="B46" s="25">
        <v>381</v>
      </c>
      <c r="C46" s="20" t="s">
        <v>47</v>
      </c>
      <c r="D46" s="46">
        <v>218000</v>
      </c>
      <c r="E46" s="46">
        <v>0</v>
      </c>
      <c r="F46" s="46">
        <v>616713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834713</v>
      </c>
      <c r="O46" s="47">
        <f t="shared" si="2"/>
        <v>162.14316239316238</v>
      </c>
      <c r="P46" s="9"/>
    </row>
    <row r="47" spans="1:16">
      <c r="A47" s="12"/>
      <c r="B47" s="25">
        <v>383</v>
      </c>
      <c r="C47" s="20" t="s">
        <v>48</v>
      </c>
      <c r="D47" s="46">
        <v>167011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167011</v>
      </c>
      <c r="O47" s="47">
        <f t="shared" si="2"/>
        <v>32.44191919191919</v>
      </c>
      <c r="P47" s="9"/>
    </row>
    <row r="48" spans="1:16" ht="15.75" thickBot="1">
      <c r="A48" s="12"/>
      <c r="B48" s="25">
        <v>389.3</v>
      </c>
      <c r="C48" s="20" t="s">
        <v>105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224134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224134</v>
      </c>
      <c r="O48" s="47">
        <f t="shared" si="2"/>
        <v>43.538073038073037</v>
      </c>
      <c r="P48" s="9"/>
    </row>
    <row r="49" spans="1:119" ht="16.5" thickBot="1">
      <c r="A49" s="14" t="s">
        <v>40</v>
      </c>
      <c r="B49" s="23"/>
      <c r="C49" s="22"/>
      <c r="D49" s="15">
        <f t="shared" ref="D49:M49" si="12">SUM(D5,D12,D15,D26,D38,D40,D45)</f>
        <v>4093401</v>
      </c>
      <c r="E49" s="15">
        <f t="shared" si="12"/>
        <v>798881</v>
      </c>
      <c r="F49" s="15">
        <f t="shared" si="12"/>
        <v>616720</v>
      </c>
      <c r="G49" s="15">
        <f t="shared" si="12"/>
        <v>0</v>
      </c>
      <c r="H49" s="15">
        <f t="shared" si="12"/>
        <v>0</v>
      </c>
      <c r="I49" s="15">
        <f t="shared" si="12"/>
        <v>5775202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0</v>
      </c>
      <c r="N49" s="15">
        <f t="shared" si="9"/>
        <v>11284204</v>
      </c>
      <c r="O49" s="38">
        <f t="shared" si="2"/>
        <v>2191.9588189588189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106</v>
      </c>
      <c r="M51" s="118"/>
      <c r="N51" s="118"/>
      <c r="O51" s="43">
        <v>5148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62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51</v>
      </c>
      <c r="F4" s="34" t="s">
        <v>52</v>
      </c>
      <c r="G4" s="34" t="s">
        <v>53</v>
      </c>
      <c r="H4" s="34" t="s">
        <v>6</v>
      </c>
      <c r="I4" s="34" t="s">
        <v>7</v>
      </c>
      <c r="J4" s="35" t="s">
        <v>54</v>
      </c>
      <c r="K4" s="35" t="s">
        <v>8</v>
      </c>
      <c r="L4" s="35" t="s">
        <v>9</v>
      </c>
      <c r="M4" s="35" t="s">
        <v>10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2110320</v>
      </c>
      <c r="E5" s="27">
        <f t="shared" si="0"/>
        <v>907960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3018280</v>
      </c>
      <c r="O5" s="33">
        <f t="shared" ref="O5:O50" si="1">(N5/O$52)</f>
        <v>608.89247528747228</v>
      </c>
      <c r="P5" s="6"/>
    </row>
    <row r="6" spans="1:133">
      <c r="A6" s="12"/>
      <c r="B6" s="25">
        <v>311</v>
      </c>
      <c r="C6" s="20" t="s">
        <v>3</v>
      </c>
      <c r="D6" s="46">
        <v>1161787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1161787</v>
      </c>
      <c r="O6" s="47">
        <f t="shared" si="1"/>
        <v>234.3730078676619</v>
      </c>
      <c r="P6" s="9"/>
    </row>
    <row r="7" spans="1:133">
      <c r="A7" s="12"/>
      <c r="B7" s="25">
        <v>312.41000000000003</v>
      </c>
      <c r="C7" s="20" t="s">
        <v>73</v>
      </c>
      <c r="D7" s="46">
        <v>87878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87878</v>
      </c>
      <c r="O7" s="47">
        <f t="shared" si="1"/>
        <v>17.728061327415777</v>
      </c>
      <c r="P7" s="9"/>
    </row>
    <row r="8" spans="1:133">
      <c r="A8" s="12"/>
      <c r="B8" s="25">
        <v>312.42</v>
      </c>
      <c r="C8" s="20" t="s">
        <v>74</v>
      </c>
      <c r="D8" s="46">
        <v>64788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64788</v>
      </c>
      <c r="O8" s="47">
        <f t="shared" si="1"/>
        <v>13.070002017349204</v>
      </c>
      <c r="P8" s="9"/>
    </row>
    <row r="9" spans="1:133">
      <c r="A9" s="12"/>
      <c r="B9" s="25">
        <v>314.10000000000002</v>
      </c>
      <c r="C9" s="20" t="s">
        <v>12</v>
      </c>
      <c r="D9" s="46">
        <v>189590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189590</v>
      </c>
      <c r="O9" s="47">
        <f t="shared" si="1"/>
        <v>38.246923542465204</v>
      </c>
      <c r="P9" s="9"/>
    </row>
    <row r="10" spans="1:133">
      <c r="A10" s="12"/>
      <c r="B10" s="25">
        <v>314.7</v>
      </c>
      <c r="C10" s="20" t="s">
        <v>14</v>
      </c>
      <c r="D10" s="46">
        <v>397895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397895</v>
      </c>
      <c r="O10" s="47">
        <f t="shared" si="1"/>
        <v>80.269316118620139</v>
      </c>
      <c r="P10" s="9"/>
    </row>
    <row r="11" spans="1:133">
      <c r="A11" s="12"/>
      <c r="B11" s="25">
        <v>315</v>
      </c>
      <c r="C11" s="20" t="s">
        <v>64</v>
      </c>
      <c r="D11" s="46">
        <v>178631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178631</v>
      </c>
      <c r="O11" s="47">
        <f t="shared" si="1"/>
        <v>36.036110550736332</v>
      </c>
      <c r="P11" s="9"/>
    </row>
    <row r="12" spans="1:133">
      <c r="A12" s="12"/>
      <c r="B12" s="25">
        <v>316</v>
      </c>
      <c r="C12" s="20" t="s">
        <v>15</v>
      </c>
      <c r="D12" s="46">
        <v>29751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29751</v>
      </c>
      <c r="O12" s="47">
        <f t="shared" si="1"/>
        <v>6.0018156142828323</v>
      </c>
      <c r="P12" s="9"/>
    </row>
    <row r="13" spans="1:133">
      <c r="A13" s="12"/>
      <c r="B13" s="25">
        <v>319</v>
      </c>
      <c r="C13" s="20" t="s">
        <v>75</v>
      </c>
      <c r="D13" s="46">
        <v>0</v>
      </c>
      <c r="E13" s="46">
        <v>907960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907960</v>
      </c>
      <c r="O13" s="47">
        <f t="shared" si="1"/>
        <v>183.16723824894089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SUM(D15:D17)</f>
        <v>307142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307142</v>
      </c>
      <c r="O14" s="45">
        <f t="shared" si="1"/>
        <v>61.961266895299573</v>
      </c>
      <c r="P14" s="10"/>
    </row>
    <row r="15" spans="1:133">
      <c r="A15" s="12"/>
      <c r="B15" s="25">
        <v>322</v>
      </c>
      <c r="C15" s="20" t="s">
        <v>0</v>
      </c>
      <c r="D15" s="46">
        <v>112009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112009</v>
      </c>
      <c r="O15" s="47">
        <f t="shared" si="1"/>
        <v>22.596126689529957</v>
      </c>
      <c r="P15" s="9"/>
    </row>
    <row r="16" spans="1:133">
      <c r="A16" s="12"/>
      <c r="B16" s="25">
        <v>325.2</v>
      </c>
      <c r="C16" s="20" t="s">
        <v>76</v>
      </c>
      <c r="D16" s="46">
        <v>187322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187322</v>
      </c>
      <c r="O16" s="47">
        <f t="shared" si="1"/>
        <v>37.789388743191445</v>
      </c>
      <c r="P16" s="9"/>
    </row>
    <row r="17" spans="1:16">
      <c r="A17" s="12"/>
      <c r="B17" s="25">
        <v>329</v>
      </c>
      <c r="C17" s="20" t="s">
        <v>17</v>
      </c>
      <c r="D17" s="46">
        <v>7811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7811</v>
      </c>
      <c r="O17" s="47">
        <f t="shared" si="1"/>
        <v>1.5757514625781723</v>
      </c>
      <c r="P17" s="9"/>
    </row>
    <row r="18" spans="1:16" ht="15.75">
      <c r="A18" s="29" t="s">
        <v>18</v>
      </c>
      <c r="B18" s="30"/>
      <c r="C18" s="31"/>
      <c r="D18" s="32">
        <f t="shared" ref="D18:M18" si="5">SUM(D19:D29)</f>
        <v>1174194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292692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1466886</v>
      </c>
      <c r="O18" s="45">
        <f t="shared" si="1"/>
        <v>295.92213032075853</v>
      </c>
      <c r="P18" s="10"/>
    </row>
    <row r="19" spans="1:16">
      <c r="A19" s="12"/>
      <c r="B19" s="25">
        <v>331.2</v>
      </c>
      <c r="C19" s="20" t="s">
        <v>59</v>
      </c>
      <c r="D19" s="46">
        <v>9549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9549</v>
      </c>
      <c r="O19" s="47">
        <f t="shared" si="1"/>
        <v>1.9263667540851321</v>
      </c>
      <c r="P19" s="9"/>
    </row>
    <row r="20" spans="1:16">
      <c r="A20" s="12"/>
      <c r="B20" s="25">
        <v>331.32</v>
      </c>
      <c r="C20" s="20" t="s">
        <v>77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182867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182867</v>
      </c>
      <c r="O20" s="47">
        <f t="shared" si="1"/>
        <v>36.890659673189433</v>
      </c>
      <c r="P20" s="9"/>
    </row>
    <row r="21" spans="1:16">
      <c r="A21" s="12"/>
      <c r="B21" s="25">
        <v>331.49</v>
      </c>
      <c r="C21" s="20" t="s">
        <v>66</v>
      </c>
      <c r="D21" s="46">
        <v>560489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560489</v>
      </c>
      <c r="O21" s="47">
        <f t="shared" si="1"/>
        <v>113.07020375226952</v>
      </c>
      <c r="P21" s="9"/>
    </row>
    <row r="22" spans="1:16">
      <c r="A22" s="12"/>
      <c r="B22" s="25">
        <v>331.9</v>
      </c>
      <c r="C22" s="20" t="s">
        <v>68</v>
      </c>
      <c r="D22" s="46">
        <v>150388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150388</v>
      </c>
      <c r="O22" s="47">
        <f t="shared" si="1"/>
        <v>30.338511196288078</v>
      </c>
      <c r="P22" s="9"/>
    </row>
    <row r="23" spans="1:16">
      <c r="A23" s="12"/>
      <c r="B23" s="25">
        <v>334.32</v>
      </c>
      <c r="C23" s="20" t="s">
        <v>78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109825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109825</v>
      </c>
      <c r="O23" s="47">
        <f t="shared" si="1"/>
        <v>22.15553762356264</v>
      </c>
      <c r="P23" s="9"/>
    </row>
    <row r="24" spans="1:16">
      <c r="A24" s="12"/>
      <c r="B24" s="25">
        <v>334.7</v>
      </c>
      <c r="C24" s="20" t="s">
        <v>21</v>
      </c>
      <c r="D24" s="46">
        <v>43672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43672</v>
      </c>
      <c r="O24" s="47">
        <f t="shared" si="1"/>
        <v>8.8101674399838608</v>
      </c>
      <c r="P24" s="9"/>
    </row>
    <row r="25" spans="1:16">
      <c r="A25" s="12"/>
      <c r="B25" s="25">
        <v>335.12</v>
      </c>
      <c r="C25" s="20" t="s">
        <v>22</v>
      </c>
      <c r="D25" s="46">
        <v>100550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100550</v>
      </c>
      <c r="O25" s="47">
        <f t="shared" si="1"/>
        <v>20.284446237643735</v>
      </c>
      <c r="P25" s="9"/>
    </row>
    <row r="26" spans="1:16">
      <c r="A26" s="12"/>
      <c r="B26" s="25">
        <v>335.14</v>
      </c>
      <c r="C26" s="20" t="s">
        <v>23</v>
      </c>
      <c r="D26" s="46">
        <v>1968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1968</v>
      </c>
      <c r="O26" s="47">
        <f t="shared" si="1"/>
        <v>0.39701432317934232</v>
      </c>
      <c r="P26" s="9"/>
    </row>
    <row r="27" spans="1:16">
      <c r="A27" s="12"/>
      <c r="B27" s="25">
        <v>335.15</v>
      </c>
      <c r="C27" s="20" t="s">
        <v>24</v>
      </c>
      <c r="D27" s="46">
        <v>6931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6931</v>
      </c>
      <c r="O27" s="47">
        <f t="shared" si="1"/>
        <v>1.3982247327012305</v>
      </c>
      <c r="P27" s="9"/>
    </row>
    <row r="28" spans="1:16">
      <c r="A28" s="12"/>
      <c r="B28" s="25">
        <v>335.18</v>
      </c>
      <c r="C28" s="20" t="s">
        <v>25</v>
      </c>
      <c r="D28" s="46">
        <v>271633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271633</v>
      </c>
      <c r="O28" s="47">
        <f t="shared" si="1"/>
        <v>54.797861609844666</v>
      </c>
      <c r="P28" s="9"/>
    </row>
    <row r="29" spans="1:16">
      <c r="A29" s="12"/>
      <c r="B29" s="25">
        <v>337.7</v>
      </c>
      <c r="C29" s="20" t="s">
        <v>79</v>
      </c>
      <c r="D29" s="46">
        <v>29014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29014</v>
      </c>
      <c r="O29" s="47">
        <f t="shared" si="1"/>
        <v>5.8531369780108937</v>
      </c>
      <c r="P29" s="9"/>
    </row>
    <row r="30" spans="1:16" ht="15.75">
      <c r="A30" s="29" t="s">
        <v>30</v>
      </c>
      <c r="B30" s="30"/>
      <c r="C30" s="31"/>
      <c r="D30" s="32">
        <f t="shared" ref="D30:M30" si="6">SUM(D31:D40)</f>
        <v>307385</v>
      </c>
      <c r="E30" s="32">
        <f t="shared" si="6"/>
        <v>190204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5158853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5656442</v>
      </c>
      <c r="O30" s="45">
        <f t="shared" si="1"/>
        <v>1141.1018761347589</v>
      </c>
      <c r="P30" s="10"/>
    </row>
    <row r="31" spans="1:16">
      <c r="A31" s="12"/>
      <c r="B31" s="25">
        <v>342.2</v>
      </c>
      <c r="C31" s="20" t="s">
        <v>33</v>
      </c>
      <c r="D31" s="46">
        <v>145000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7">SUM(D31:M31)</f>
        <v>145000</v>
      </c>
      <c r="O31" s="47">
        <f t="shared" si="1"/>
        <v>29.251563445632438</v>
      </c>
      <c r="P31" s="9"/>
    </row>
    <row r="32" spans="1:16">
      <c r="A32" s="12"/>
      <c r="B32" s="25">
        <v>342.9</v>
      </c>
      <c r="C32" s="20" t="s">
        <v>80</v>
      </c>
      <c r="D32" s="46">
        <v>4600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4600</v>
      </c>
      <c r="O32" s="47">
        <f t="shared" si="1"/>
        <v>0.92798063344764981</v>
      </c>
      <c r="P32" s="9"/>
    </row>
    <row r="33" spans="1:16">
      <c r="A33" s="12"/>
      <c r="B33" s="25">
        <v>343.1</v>
      </c>
      <c r="C33" s="20" t="s">
        <v>34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3815974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3815974</v>
      </c>
      <c r="O33" s="47">
        <f t="shared" si="1"/>
        <v>769.81521081299172</v>
      </c>
      <c r="P33" s="9"/>
    </row>
    <row r="34" spans="1:16">
      <c r="A34" s="12"/>
      <c r="B34" s="25">
        <v>343.3</v>
      </c>
      <c r="C34" s="20" t="s">
        <v>35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533946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533946</v>
      </c>
      <c r="O34" s="47">
        <f t="shared" si="1"/>
        <v>107.71555376235627</v>
      </c>
      <c r="P34" s="9"/>
    </row>
    <row r="35" spans="1:16">
      <c r="A35" s="12"/>
      <c r="B35" s="25">
        <v>343.4</v>
      </c>
      <c r="C35" s="20" t="s">
        <v>36</v>
      </c>
      <c r="D35" s="46">
        <v>9817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9817</v>
      </c>
      <c r="O35" s="47">
        <f t="shared" si="1"/>
        <v>1.9804317127294735</v>
      </c>
      <c r="P35" s="9"/>
    </row>
    <row r="36" spans="1:16">
      <c r="A36" s="12"/>
      <c r="B36" s="25">
        <v>343.5</v>
      </c>
      <c r="C36" s="20" t="s">
        <v>37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633660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633660</v>
      </c>
      <c r="O36" s="47">
        <f t="shared" si="1"/>
        <v>127.83134960661691</v>
      </c>
      <c r="P36" s="9"/>
    </row>
    <row r="37" spans="1:16">
      <c r="A37" s="12"/>
      <c r="B37" s="25">
        <v>343.8</v>
      </c>
      <c r="C37" s="20" t="s">
        <v>38</v>
      </c>
      <c r="D37" s="46">
        <v>15276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15276</v>
      </c>
      <c r="O37" s="47">
        <f t="shared" si="1"/>
        <v>3.0817026427274561</v>
      </c>
      <c r="P37" s="9"/>
    </row>
    <row r="38" spans="1:16">
      <c r="A38" s="12"/>
      <c r="B38" s="25">
        <v>344.9</v>
      </c>
      <c r="C38" s="20" t="s">
        <v>81</v>
      </c>
      <c r="D38" s="46">
        <v>17417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17417</v>
      </c>
      <c r="O38" s="47">
        <f t="shared" si="1"/>
        <v>3.5136171071212425</v>
      </c>
      <c r="P38" s="9"/>
    </row>
    <row r="39" spans="1:16">
      <c r="A39" s="12"/>
      <c r="B39" s="25">
        <v>347.2</v>
      </c>
      <c r="C39" s="20" t="s">
        <v>39</v>
      </c>
      <c r="D39" s="46">
        <v>115275</v>
      </c>
      <c r="E39" s="46">
        <v>151562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266837</v>
      </c>
      <c r="O39" s="47">
        <f t="shared" si="1"/>
        <v>53.830340932015332</v>
      </c>
      <c r="P39" s="9"/>
    </row>
    <row r="40" spans="1:16">
      <c r="A40" s="12"/>
      <c r="B40" s="25">
        <v>349</v>
      </c>
      <c r="C40" s="20" t="s">
        <v>1</v>
      </c>
      <c r="D40" s="46">
        <v>0</v>
      </c>
      <c r="E40" s="46">
        <v>38642</v>
      </c>
      <c r="F40" s="46">
        <v>0</v>
      </c>
      <c r="G40" s="46">
        <v>0</v>
      </c>
      <c r="H40" s="46">
        <v>0</v>
      </c>
      <c r="I40" s="46">
        <v>175273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213915</v>
      </c>
      <c r="O40" s="47">
        <f t="shared" si="1"/>
        <v>43.154125479120438</v>
      </c>
      <c r="P40" s="9"/>
    </row>
    <row r="41" spans="1:16" ht="15.75">
      <c r="A41" s="29" t="s">
        <v>31</v>
      </c>
      <c r="B41" s="30"/>
      <c r="C41" s="31"/>
      <c r="D41" s="32">
        <f t="shared" ref="D41:M41" si="8">SUM(D42:D42)</f>
        <v>8187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ref="N41:N50" si="9">SUM(D41:M41)</f>
        <v>8187</v>
      </c>
      <c r="O41" s="45">
        <f t="shared" si="1"/>
        <v>1.6516037926165019</v>
      </c>
      <c r="P41" s="10"/>
    </row>
    <row r="42" spans="1:16">
      <c r="A42" s="13"/>
      <c r="B42" s="39">
        <v>351.5</v>
      </c>
      <c r="C42" s="21" t="s">
        <v>42</v>
      </c>
      <c r="D42" s="46">
        <v>8187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8187</v>
      </c>
      <c r="O42" s="47">
        <f t="shared" si="1"/>
        <v>1.6516037926165019</v>
      </c>
      <c r="P42" s="9"/>
    </row>
    <row r="43" spans="1:16" ht="15.75">
      <c r="A43" s="29" t="s">
        <v>4</v>
      </c>
      <c r="B43" s="30"/>
      <c r="C43" s="31"/>
      <c r="D43" s="32">
        <f t="shared" ref="D43:M43" si="10">SUM(D44:D46)</f>
        <v>40588</v>
      </c>
      <c r="E43" s="32">
        <f t="shared" si="10"/>
        <v>0</v>
      </c>
      <c r="F43" s="32">
        <f t="shared" si="10"/>
        <v>23</v>
      </c>
      <c r="G43" s="32">
        <f t="shared" si="10"/>
        <v>1072</v>
      </c>
      <c r="H43" s="32">
        <f t="shared" si="10"/>
        <v>0</v>
      </c>
      <c r="I43" s="32">
        <f t="shared" si="10"/>
        <v>11621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9"/>
        <v>53304</v>
      </c>
      <c r="O43" s="45">
        <f t="shared" si="1"/>
        <v>10.753278192455115</v>
      </c>
      <c r="P43" s="10"/>
    </row>
    <row r="44" spans="1:16">
      <c r="A44" s="12"/>
      <c r="B44" s="25">
        <v>361.1</v>
      </c>
      <c r="C44" s="20" t="s">
        <v>43</v>
      </c>
      <c r="D44" s="46">
        <v>2187</v>
      </c>
      <c r="E44" s="46">
        <v>0</v>
      </c>
      <c r="F44" s="46">
        <v>23</v>
      </c>
      <c r="G44" s="46">
        <v>1072</v>
      </c>
      <c r="H44" s="46">
        <v>0</v>
      </c>
      <c r="I44" s="46">
        <v>11621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14903</v>
      </c>
      <c r="O44" s="47">
        <f t="shared" si="1"/>
        <v>3.0064555174500707</v>
      </c>
      <c r="P44" s="9"/>
    </row>
    <row r="45" spans="1:16">
      <c r="A45" s="12"/>
      <c r="B45" s="25">
        <v>362</v>
      </c>
      <c r="C45" s="20" t="s">
        <v>44</v>
      </c>
      <c r="D45" s="46">
        <v>17486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17486</v>
      </c>
      <c r="O45" s="47">
        <f t="shared" si="1"/>
        <v>3.5275368166229573</v>
      </c>
      <c r="P45" s="9"/>
    </row>
    <row r="46" spans="1:16">
      <c r="A46" s="12"/>
      <c r="B46" s="25">
        <v>369.9</v>
      </c>
      <c r="C46" s="20" t="s">
        <v>46</v>
      </c>
      <c r="D46" s="46">
        <v>20915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20915</v>
      </c>
      <c r="O46" s="47">
        <f t="shared" si="1"/>
        <v>4.2192858583820856</v>
      </c>
      <c r="P46" s="9"/>
    </row>
    <row r="47" spans="1:16" ht="15.75">
      <c r="A47" s="29" t="s">
        <v>32</v>
      </c>
      <c r="B47" s="30"/>
      <c r="C47" s="31"/>
      <c r="D47" s="32">
        <f t="shared" ref="D47:M47" si="11">SUM(D48:D49)</f>
        <v>595500</v>
      </c>
      <c r="E47" s="32">
        <f t="shared" si="11"/>
        <v>0</v>
      </c>
      <c r="F47" s="32">
        <f t="shared" si="11"/>
        <v>630657</v>
      </c>
      <c r="G47" s="32">
        <f t="shared" si="11"/>
        <v>277303</v>
      </c>
      <c r="H47" s="32">
        <f t="shared" si="11"/>
        <v>0</v>
      </c>
      <c r="I47" s="32">
        <f t="shared" si="11"/>
        <v>529534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2032994</v>
      </c>
      <c r="O47" s="45">
        <f t="shared" si="1"/>
        <v>410.12588259027638</v>
      </c>
      <c r="P47" s="9"/>
    </row>
    <row r="48" spans="1:16">
      <c r="A48" s="12"/>
      <c r="B48" s="25">
        <v>381</v>
      </c>
      <c r="C48" s="20" t="s">
        <v>47</v>
      </c>
      <c r="D48" s="46">
        <v>595500</v>
      </c>
      <c r="E48" s="46">
        <v>0</v>
      </c>
      <c r="F48" s="46">
        <v>630657</v>
      </c>
      <c r="G48" s="46">
        <v>277303</v>
      </c>
      <c r="H48" s="46">
        <v>0</v>
      </c>
      <c r="I48" s="46">
        <v>99946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1603406</v>
      </c>
      <c r="O48" s="47">
        <f t="shared" si="1"/>
        <v>323.46298164212226</v>
      </c>
      <c r="P48" s="9"/>
    </row>
    <row r="49" spans="1:119" ht="15.75" thickBot="1">
      <c r="A49" s="12"/>
      <c r="B49" s="25">
        <v>389.5</v>
      </c>
      <c r="C49" s="20" t="s">
        <v>82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429588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429588</v>
      </c>
      <c r="O49" s="47">
        <f t="shared" si="1"/>
        <v>86.662900948154132</v>
      </c>
      <c r="P49" s="9"/>
    </row>
    <row r="50" spans="1:119" ht="16.5" thickBot="1">
      <c r="A50" s="14" t="s">
        <v>40</v>
      </c>
      <c r="B50" s="23"/>
      <c r="C50" s="22"/>
      <c r="D50" s="15">
        <f t="shared" ref="D50:M50" si="12">SUM(D5,D14,D18,D30,D41,D43,D47)</f>
        <v>4543316</v>
      </c>
      <c r="E50" s="15">
        <f t="shared" si="12"/>
        <v>1098164</v>
      </c>
      <c r="F50" s="15">
        <f t="shared" si="12"/>
        <v>630680</v>
      </c>
      <c r="G50" s="15">
        <f t="shared" si="12"/>
        <v>278375</v>
      </c>
      <c r="H50" s="15">
        <f t="shared" si="12"/>
        <v>0</v>
      </c>
      <c r="I50" s="15">
        <f t="shared" si="12"/>
        <v>5992700</v>
      </c>
      <c r="J50" s="15">
        <f t="shared" si="12"/>
        <v>0</v>
      </c>
      <c r="K50" s="15">
        <f t="shared" si="12"/>
        <v>0</v>
      </c>
      <c r="L50" s="15">
        <f t="shared" si="12"/>
        <v>0</v>
      </c>
      <c r="M50" s="15">
        <f t="shared" si="12"/>
        <v>0</v>
      </c>
      <c r="N50" s="15">
        <f t="shared" si="9"/>
        <v>12543235</v>
      </c>
      <c r="O50" s="38">
        <f t="shared" si="1"/>
        <v>2530.4085132136374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83</v>
      </c>
      <c r="M52" s="118"/>
      <c r="N52" s="118"/>
      <c r="O52" s="43">
        <v>4957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62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51</v>
      </c>
      <c r="F4" s="34" t="s">
        <v>52</v>
      </c>
      <c r="G4" s="34" t="s">
        <v>53</v>
      </c>
      <c r="H4" s="34" t="s">
        <v>6</v>
      </c>
      <c r="I4" s="34" t="s">
        <v>7</v>
      </c>
      <c r="J4" s="35" t="s">
        <v>54</v>
      </c>
      <c r="K4" s="35" t="s">
        <v>8</v>
      </c>
      <c r="L4" s="35" t="s">
        <v>9</v>
      </c>
      <c r="M4" s="35" t="s">
        <v>10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2106162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2106162</v>
      </c>
      <c r="O5" s="33">
        <f t="shared" ref="O5:O45" si="2">(N5/O$47)</f>
        <v>425.91749241658243</v>
      </c>
      <c r="P5" s="6"/>
    </row>
    <row r="6" spans="1:133">
      <c r="A6" s="12"/>
      <c r="B6" s="25">
        <v>311</v>
      </c>
      <c r="C6" s="20" t="s">
        <v>3</v>
      </c>
      <c r="D6" s="46">
        <v>1083912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1083912</v>
      </c>
      <c r="O6" s="47">
        <f t="shared" si="2"/>
        <v>219.19352881698686</v>
      </c>
      <c r="P6" s="9"/>
    </row>
    <row r="7" spans="1:133">
      <c r="A7" s="12"/>
      <c r="B7" s="25">
        <v>312.10000000000002</v>
      </c>
      <c r="C7" s="20" t="s">
        <v>11</v>
      </c>
      <c r="D7" s="46">
        <v>237565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237565</v>
      </c>
      <c r="O7" s="47">
        <f t="shared" si="2"/>
        <v>48.04145601617796</v>
      </c>
      <c r="P7" s="9"/>
    </row>
    <row r="8" spans="1:133">
      <c r="A8" s="12"/>
      <c r="B8" s="25">
        <v>314.10000000000002</v>
      </c>
      <c r="C8" s="20" t="s">
        <v>12</v>
      </c>
      <c r="D8" s="46">
        <v>189522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189522</v>
      </c>
      <c r="O8" s="47">
        <f t="shared" si="2"/>
        <v>38.32598584428716</v>
      </c>
      <c r="P8" s="9"/>
    </row>
    <row r="9" spans="1:133">
      <c r="A9" s="12"/>
      <c r="B9" s="25">
        <v>314.7</v>
      </c>
      <c r="C9" s="20" t="s">
        <v>14</v>
      </c>
      <c r="D9" s="46">
        <v>395345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395345</v>
      </c>
      <c r="O9" s="47">
        <f t="shared" si="2"/>
        <v>79.948432760364</v>
      </c>
      <c r="P9" s="9"/>
    </row>
    <row r="10" spans="1:133">
      <c r="A10" s="12"/>
      <c r="B10" s="25">
        <v>315</v>
      </c>
      <c r="C10" s="20" t="s">
        <v>64</v>
      </c>
      <c r="D10" s="46">
        <v>166090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166090</v>
      </c>
      <c r="O10" s="47">
        <f t="shared" si="2"/>
        <v>33.587462082912033</v>
      </c>
      <c r="P10" s="9"/>
    </row>
    <row r="11" spans="1:133">
      <c r="A11" s="12"/>
      <c r="B11" s="25">
        <v>316</v>
      </c>
      <c r="C11" s="20" t="s">
        <v>15</v>
      </c>
      <c r="D11" s="46">
        <v>33728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33728</v>
      </c>
      <c r="O11" s="47">
        <f t="shared" si="2"/>
        <v>6.8206268958543985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114547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114547</v>
      </c>
      <c r="O12" s="45">
        <f t="shared" si="2"/>
        <v>23.164206268958544</v>
      </c>
      <c r="P12" s="10"/>
    </row>
    <row r="13" spans="1:133">
      <c r="A13" s="12"/>
      <c r="B13" s="25">
        <v>322</v>
      </c>
      <c r="C13" s="20" t="s">
        <v>0</v>
      </c>
      <c r="D13" s="46">
        <v>94852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94852</v>
      </c>
      <c r="O13" s="47">
        <f t="shared" si="2"/>
        <v>19.18139534883721</v>
      </c>
      <c r="P13" s="9"/>
    </row>
    <row r="14" spans="1:133">
      <c r="A14" s="12"/>
      <c r="B14" s="25">
        <v>329</v>
      </c>
      <c r="C14" s="20" t="s">
        <v>17</v>
      </c>
      <c r="D14" s="46">
        <v>19695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19695</v>
      </c>
      <c r="O14" s="47">
        <f t="shared" si="2"/>
        <v>3.9828109201213349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SUM(D16:D25)</f>
        <v>453480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265489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718969</v>
      </c>
      <c r="O15" s="45">
        <f t="shared" si="2"/>
        <v>145.39312436804855</v>
      </c>
      <c r="P15" s="10"/>
    </row>
    <row r="16" spans="1:133">
      <c r="A16" s="12"/>
      <c r="B16" s="25">
        <v>331.35</v>
      </c>
      <c r="C16" s="20" t="s">
        <v>65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253936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253936</v>
      </c>
      <c r="O16" s="47">
        <f t="shared" si="2"/>
        <v>51.352072800808898</v>
      </c>
      <c r="P16" s="9"/>
    </row>
    <row r="17" spans="1:16">
      <c r="A17" s="12"/>
      <c r="B17" s="25">
        <v>331.49</v>
      </c>
      <c r="C17" s="20" t="s">
        <v>66</v>
      </c>
      <c r="D17" s="46">
        <v>44554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44554</v>
      </c>
      <c r="O17" s="47">
        <f t="shared" si="2"/>
        <v>9.0099089989888785</v>
      </c>
      <c r="P17" s="9"/>
    </row>
    <row r="18" spans="1:16">
      <c r="A18" s="12"/>
      <c r="B18" s="25">
        <v>331.7</v>
      </c>
      <c r="C18" s="20" t="s">
        <v>67</v>
      </c>
      <c r="D18" s="46">
        <v>31930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31930</v>
      </c>
      <c r="O18" s="47">
        <f t="shared" si="2"/>
        <v>6.4570273003033369</v>
      </c>
      <c r="P18" s="9"/>
    </row>
    <row r="19" spans="1:16">
      <c r="A19" s="12"/>
      <c r="B19" s="25">
        <v>331.9</v>
      </c>
      <c r="C19" s="20" t="s">
        <v>68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11553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11553</v>
      </c>
      <c r="O19" s="47">
        <f t="shared" si="2"/>
        <v>2.3362992922143579</v>
      </c>
      <c r="P19" s="9"/>
    </row>
    <row r="20" spans="1:16">
      <c r="A20" s="12"/>
      <c r="B20" s="25">
        <v>334.1</v>
      </c>
      <c r="C20" s="20" t="s">
        <v>69</v>
      </c>
      <c r="D20" s="46">
        <v>28273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28273</v>
      </c>
      <c r="O20" s="47">
        <f t="shared" si="2"/>
        <v>5.7174924165824068</v>
      </c>
      <c r="P20" s="9"/>
    </row>
    <row r="21" spans="1:16">
      <c r="A21" s="12"/>
      <c r="B21" s="25">
        <v>334.7</v>
      </c>
      <c r="C21" s="20" t="s">
        <v>21</v>
      </c>
      <c r="D21" s="46">
        <v>2985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2985</v>
      </c>
      <c r="O21" s="47">
        <f t="shared" si="2"/>
        <v>0.60364004044489383</v>
      </c>
      <c r="P21" s="9"/>
    </row>
    <row r="22" spans="1:16">
      <c r="A22" s="12"/>
      <c r="B22" s="25">
        <v>335.12</v>
      </c>
      <c r="C22" s="20" t="s">
        <v>22</v>
      </c>
      <c r="D22" s="46">
        <v>98112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98112</v>
      </c>
      <c r="O22" s="47">
        <f t="shared" si="2"/>
        <v>19.840647118301316</v>
      </c>
      <c r="P22" s="9"/>
    </row>
    <row r="23" spans="1:16">
      <c r="A23" s="12"/>
      <c r="B23" s="25">
        <v>335.14</v>
      </c>
      <c r="C23" s="20" t="s">
        <v>23</v>
      </c>
      <c r="D23" s="46">
        <v>2222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2222</v>
      </c>
      <c r="O23" s="47">
        <f t="shared" si="2"/>
        <v>0.44934277047522753</v>
      </c>
      <c r="P23" s="9"/>
    </row>
    <row r="24" spans="1:16">
      <c r="A24" s="12"/>
      <c r="B24" s="25">
        <v>335.15</v>
      </c>
      <c r="C24" s="20" t="s">
        <v>24</v>
      </c>
      <c r="D24" s="46">
        <v>3484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3484</v>
      </c>
      <c r="O24" s="47">
        <f t="shared" si="2"/>
        <v>0.7045500505561173</v>
      </c>
      <c r="P24" s="9"/>
    </row>
    <row r="25" spans="1:16">
      <c r="A25" s="12"/>
      <c r="B25" s="25">
        <v>335.18</v>
      </c>
      <c r="C25" s="20" t="s">
        <v>25</v>
      </c>
      <c r="D25" s="46">
        <v>241920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241920</v>
      </c>
      <c r="O25" s="47">
        <f t="shared" si="2"/>
        <v>48.922143579373106</v>
      </c>
      <c r="P25" s="9"/>
    </row>
    <row r="26" spans="1:16" ht="15.75">
      <c r="A26" s="29" t="s">
        <v>30</v>
      </c>
      <c r="B26" s="30"/>
      <c r="C26" s="31"/>
      <c r="D26" s="32">
        <f t="shared" ref="D26:M26" si="5">SUM(D27:D34)</f>
        <v>518929</v>
      </c>
      <c r="E26" s="32">
        <f t="shared" si="5"/>
        <v>197219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5352285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6068433</v>
      </c>
      <c r="O26" s="45">
        <f t="shared" si="2"/>
        <v>1227.1856420626896</v>
      </c>
      <c r="P26" s="10"/>
    </row>
    <row r="27" spans="1:16">
      <c r="A27" s="12"/>
      <c r="B27" s="25">
        <v>342.2</v>
      </c>
      <c r="C27" s="20" t="s">
        <v>33</v>
      </c>
      <c r="D27" s="46">
        <v>334248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334248</v>
      </c>
      <c r="O27" s="47">
        <f t="shared" si="2"/>
        <v>67.593124368048535</v>
      </c>
      <c r="P27" s="9"/>
    </row>
    <row r="28" spans="1:16">
      <c r="A28" s="12"/>
      <c r="B28" s="25">
        <v>343.1</v>
      </c>
      <c r="C28" s="20" t="s">
        <v>34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4068134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4068134</v>
      </c>
      <c r="O28" s="47">
        <f t="shared" si="2"/>
        <v>822.67623862487358</v>
      </c>
      <c r="P28" s="9"/>
    </row>
    <row r="29" spans="1:16">
      <c r="A29" s="12"/>
      <c r="B29" s="25">
        <v>343.3</v>
      </c>
      <c r="C29" s="20" t="s">
        <v>35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544562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544562</v>
      </c>
      <c r="O29" s="47">
        <f t="shared" si="2"/>
        <v>110.12376137512639</v>
      </c>
      <c r="P29" s="9"/>
    </row>
    <row r="30" spans="1:16">
      <c r="A30" s="12"/>
      <c r="B30" s="25">
        <v>343.4</v>
      </c>
      <c r="C30" s="20" t="s">
        <v>36</v>
      </c>
      <c r="D30" s="46">
        <v>27479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27479</v>
      </c>
      <c r="O30" s="47">
        <f t="shared" si="2"/>
        <v>5.5569261880687559</v>
      </c>
      <c r="P30" s="9"/>
    </row>
    <row r="31" spans="1:16">
      <c r="A31" s="12"/>
      <c r="B31" s="25">
        <v>343.5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621685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621685</v>
      </c>
      <c r="O31" s="47">
        <f t="shared" si="2"/>
        <v>125.71991911021233</v>
      </c>
      <c r="P31" s="9"/>
    </row>
    <row r="32" spans="1:16">
      <c r="A32" s="12"/>
      <c r="B32" s="25">
        <v>343.8</v>
      </c>
      <c r="C32" s="20" t="s">
        <v>38</v>
      </c>
      <c r="D32" s="46">
        <v>14250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14250</v>
      </c>
      <c r="O32" s="47">
        <f t="shared" si="2"/>
        <v>2.8816986855409503</v>
      </c>
      <c r="P32" s="9"/>
    </row>
    <row r="33" spans="1:119">
      <c r="A33" s="12"/>
      <c r="B33" s="25">
        <v>347.2</v>
      </c>
      <c r="C33" s="20" t="s">
        <v>39</v>
      </c>
      <c r="D33" s="46">
        <v>121480</v>
      </c>
      <c r="E33" s="46">
        <v>139395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260875</v>
      </c>
      <c r="O33" s="47">
        <f t="shared" si="2"/>
        <v>52.75530839231547</v>
      </c>
      <c r="P33" s="9"/>
    </row>
    <row r="34" spans="1:119">
      <c r="A34" s="12"/>
      <c r="B34" s="25">
        <v>349</v>
      </c>
      <c r="C34" s="20" t="s">
        <v>1</v>
      </c>
      <c r="D34" s="46">
        <v>21472</v>
      </c>
      <c r="E34" s="46">
        <v>57824</v>
      </c>
      <c r="F34" s="46">
        <v>0</v>
      </c>
      <c r="G34" s="46">
        <v>0</v>
      </c>
      <c r="H34" s="46">
        <v>0</v>
      </c>
      <c r="I34" s="46">
        <v>117904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197200</v>
      </c>
      <c r="O34" s="47">
        <f t="shared" si="2"/>
        <v>39.878665318503536</v>
      </c>
      <c r="P34" s="9"/>
    </row>
    <row r="35" spans="1:119" ht="15.75">
      <c r="A35" s="29" t="s">
        <v>31</v>
      </c>
      <c r="B35" s="30"/>
      <c r="C35" s="31"/>
      <c r="D35" s="32">
        <f t="shared" ref="D35:M35" si="7">SUM(D36:D36)</f>
        <v>6125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ref="N35:N45" si="8">SUM(D35:M35)</f>
        <v>6125</v>
      </c>
      <c r="O35" s="45">
        <f t="shared" si="2"/>
        <v>1.2386248736097067</v>
      </c>
      <c r="P35" s="10"/>
    </row>
    <row r="36" spans="1:119">
      <c r="A36" s="13"/>
      <c r="B36" s="39">
        <v>351.5</v>
      </c>
      <c r="C36" s="21" t="s">
        <v>42</v>
      </c>
      <c r="D36" s="46">
        <v>6125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6125</v>
      </c>
      <c r="O36" s="47">
        <f t="shared" si="2"/>
        <v>1.2386248736097067</v>
      </c>
      <c r="P36" s="9"/>
    </row>
    <row r="37" spans="1:119" ht="15.75">
      <c r="A37" s="29" t="s">
        <v>4</v>
      </c>
      <c r="B37" s="30"/>
      <c r="C37" s="31"/>
      <c r="D37" s="32">
        <f t="shared" ref="D37:M37" si="9">SUM(D38:D41)</f>
        <v>59822</v>
      </c>
      <c r="E37" s="32">
        <f t="shared" si="9"/>
        <v>0</v>
      </c>
      <c r="F37" s="32">
        <f t="shared" si="9"/>
        <v>3</v>
      </c>
      <c r="G37" s="32">
        <f t="shared" si="9"/>
        <v>2478</v>
      </c>
      <c r="H37" s="32">
        <f t="shared" si="9"/>
        <v>0</v>
      </c>
      <c r="I37" s="32">
        <f t="shared" si="9"/>
        <v>66235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8"/>
        <v>128538</v>
      </c>
      <c r="O37" s="45">
        <f t="shared" si="2"/>
        <v>25.993528816986856</v>
      </c>
      <c r="P37" s="10"/>
    </row>
    <row r="38" spans="1:119">
      <c r="A38" s="12"/>
      <c r="B38" s="25">
        <v>361.1</v>
      </c>
      <c r="C38" s="20" t="s">
        <v>43</v>
      </c>
      <c r="D38" s="46">
        <v>9686</v>
      </c>
      <c r="E38" s="46">
        <v>0</v>
      </c>
      <c r="F38" s="46">
        <v>3</v>
      </c>
      <c r="G38" s="46">
        <v>2478</v>
      </c>
      <c r="H38" s="46">
        <v>0</v>
      </c>
      <c r="I38" s="46">
        <v>69996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82163</v>
      </c>
      <c r="O38" s="47">
        <f t="shared" si="2"/>
        <v>16.615369059656217</v>
      </c>
      <c r="P38" s="9"/>
    </row>
    <row r="39" spans="1:119">
      <c r="A39" s="12"/>
      <c r="B39" s="25">
        <v>362</v>
      </c>
      <c r="C39" s="20" t="s">
        <v>44</v>
      </c>
      <c r="D39" s="46">
        <v>19320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19320</v>
      </c>
      <c r="O39" s="47">
        <f t="shared" si="2"/>
        <v>3.9069767441860463</v>
      </c>
      <c r="P39" s="9"/>
    </row>
    <row r="40" spans="1:119">
      <c r="A40" s="12"/>
      <c r="B40" s="25">
        <v>364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-3761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-3761</v>
      </c>
      <c r="O40" s="47">
        <f t="shared" si="2"/>
        <v>-0.76056622851365019</v>
      </c>
      <c r="P40" s="9"/>
    </row>
    <row r="41" spans="1:119">
      <c r="A41" s="12"/>
      <c r="B41" s="25">
        <v>369.9</v>
      </c>
      <c r="C41" s="20" t="s">
        <v>46</v>
      </c>
      <c r="D41" s="46">
        <v>30816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30816</v>
      </c>
      <c r="O41" s="47">
        <f t="shared" si="2"/>
        <v>6.2317492416582407</v>
      </c>
      <c r="P41" s="9"/>
    </row>
    <row r="42" spans="1:119" ht="15.75">
      <c r="A42" s="29" t="s">
        <v>32</v>
      </c>
      <c r="B42" s="30"/>
      <c r="C42" s="31"/>
      <c r="D42" s="32">
        <f t="shared" ref="D42:M42" si="10">SUM(D43:D44)</f>
        <v>150000</v>
      </c>
      <c r="E42" s="32">
        <f t="shared" si="10"/>
        <v>0</v>
      </c>
      <c r="F42" s="32">
        <f t="shared" si="10"/>
        <v>99946</v>
      </c>
      <c r="G42" s="32">
        <f t="shared" si="10"/>
        <v>6954064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8"/>
        <v>7204010</v>
      </c>
      <c r="O42" s="45">
        <f t="shared" si="2"/>
        <v>1456.8270980788675</v>
      </c>
      <c r="P42" s="9"/>
    </row>
    <row r="43" spans="1:119">
      <c r="A43" s="12"/>
      <c r="B43" s="25">
        <v>381</v>
      </c>
      <c r="C43" s="20" t="s">
        <v>47</v>
      </c>
      <c r="D43" s="46">
        <v>150000</v>
      </c>
      <c r="E43" s="46">
        <v>0</v>
      </c>
      <c r="F43" s="46">
        <v>99946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249946</v>
      </c>
      <c r="O43" s="47">
        <f t="shared" si="2"/>
        <v>50.545197168857435</v>
      </c>
      <c r="P43" s="9"/>
    </row>
    <row r="44" spans="1:119" ht="15.75" thickBot="1">
      <c r="A44" s="12"/>
      <c r="B44" s="25">
        <v>384</v>
      </c>
      <c r="C44" s="20" t="s">
        <v>70</v>
      </c>
      <c r="D44" s="46">
        <v>0</v>
      </c>
      <c r="E44" s="46">
        <v>0</v>
      </c>
      <c r="F44" s="46">
        <v>0</v>
      </c>
      <c r="G44" s="46">
        <v>6954064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6954064</v>
      </c>
      <c r="O44" s="47">
        <f t="shared" si="2"/>
        <v>1406.2819009100101</v>
      </c>
      <c r="P44" s="9"/>
    </row>
    <row r="45" spans="1:119" ht="16.5" thickBot="1">
      <c r="A45" s="14" t="s">
        <v>40</v>
      </c>
      <c r="B45" s="23"/>
      <c r="C45" s="22"/>
      <c r="D45" s="15">
        <f t="shared" ref="D45:M45" si="11">SUM(D5,D12,D15,D26,D35,D37,D42)</f>
        <v>3409065</v>
      </c>
      <c r="E45" s="15">
        <f t="shared" si="11"/>
        <v>197219</v>
      </c>
      <c r="F45" s="15">
        <f t="shared" si="11"/>
        <v>99949</v>
      </c>
      <c r="G45" s="15">
        <f t="shared" si="11"/>
        <v>6956542</v>
      </c>
      <c r="H45" s="15">
        <f t="shared" si="11"/>
        <v>0</v>
      </c>
      <c r="I45" s="15">
        <f t="shared" si="11"/>
        <v>5684009</v>
      </c>
      <c r="J45" s="15">
        <f t="shared" si="11"/>
        <v>0</v>
      </c>
      <c r="K45" s="15">
        <f t="shared" si="11"/>
        <v>0</v>
      </c>
      <c r="L45" s="15">
        <f t="shared" si="11"/>
        <v>0</v>
      </c>
      <c r="M45" s="15">
        <f t="shared" si="11"/>
        <v>0</v>
      </c>
      <c r="N45" s="15">
        <f t="shared" si="8"/>
        <v>16346784</v>
      </c>
      <c r="O45" s="38">
        <f t="shared" si="2"/>
        <v>3305.7197168857433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71</v>
      </c>
      <c r="M47" s="118"/>
      <c r="N47" s="118"/>
      <c r="O47" s="43">
        <v>4945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62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51</v>
      </c>
      <c r="F4" s="34" t="s">
        <v>52</v>
      </c>
      <c r="G4" s="34" t="s">
        <v>53</v>
      </c>
      <c r="H4" s="34" t="s">
        <v>6</v>
      </c>
      <c r="I4" s="34" t="s">
        <v>7</v>
      </c>
      <c r="J4" s="35" t="s">
        <v>54</v>
      </c>
      <c r="K4" s="35" t="s">
        <v>8</v>
      </c>
      <c r="L4" s="35" t="s">
        <v>9</v>
      </c>
      <c r="M4" s="35" t="s">
        <v>10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2280048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2280048</v>
      </c>
      <c r="O5" s="33">
        <f t="shared" ref="O5:O43" si="2">(N5/O$45)</f>
        <v>460.61575757575758</v>
      </c>
      <c r="P5" s="6"/>
    </row>
    <row r="6" spans="1:133">
      <c r="A6" s="12"/>
      <c r="B6" s="25">
        <v>311</v>
      </c>
      <c r="C6" s="20" t="s">
        <v>3</v>
      </c>
      <c r="D6" s="46">
        <v>1049898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1049898</v>
      </c>
      <c r="O6" s="47">
        <f t="shared" si="2"/>
        <v>212.10060606060605</v>
      </c>
      <c r="P6" s="9"/>
    </row>
    <row r="7" spans="1:133">
      <c r="A7" s="12"/>
      <c r="B7" s="25">
        <v>312.10000000000002</v>
      </c>
      <c r="C7" s="20" t="s">
        <v>11</v>
      </c>
      <c r="D7" s="46">
        <v>419227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419227</v>
      </c>
      <c r="O7" s="47">
        <f t="shared" si="2"/>
        <v>84.692323232323233</v>
      </c>
      <c r="P7" s="9"/>
    </row>
    <row r="8" spans="1:133">
      <c r="A8" s="12"/>
      <c r="B8" s="25">
        <v>314.10000000000002</v>
      </c>
      <c r="C8" s="20" t="s">
        <v>12</v>
      </c>
      <c r="D8" s="46">
        <v>203549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203549</v>
      </c>
      <c r="O8" s="47">
        <f t="shared" si="2"/>
        <v>41.1210101010101</v>
      </c>
      <c r="P8" s="9"/>
    </row>
    <row r="9" spans="1:133">
      <c r="A9" s="12"/>
      <c r="B9" s="25">
        <v>314.2</v>
      </c>
      <c r="C9" s="20" t="s">
        <v>13</v>
      </c>
      <c r="D9" s="46">
        <v>153239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153239</v>
      </c>
      <c r="O9" s="47">
        <f t="shared" si="2"/>
        <v>30.957373737373736</v>
      </c>
      <c r="P9" s="9"/>
    </row>
    <row r="10" spans="1:133">
      <c r="A10" s="12"/>
      <c r="B10" s="25">
        <v>314.7</v>
      </c>
      <c r="C10" s="20" t="s">
        <v>14</v>
      </c>
      <c r="D10" s="46">
        <v>422635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422635</v>
      </c>
      <c r="O10" s="47">
        <f t="shared" si="2"/>
        <v>85.38080808080808</v>
      </c>
      <c r="P10" s="9"/>
    </row>
    <row r="11" spans="1:133">
      <c r="A11" s="12"/>
      <c r="B11" s="25">
        <v>316</v>
      </c>
      <c r="C11" s="20" t="s">
        <v>15</v>
      </c>
      <c r="D11" s="46">
        <v>31500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31500</v>
      </c>
      <c r="O11" s="47">
        <f t="shared" si="2"/>
        <v>6.3636363636363633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119228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119228</v>
      </c>
      <c r="O12" s="45">
        <f t="shared" si="2"/>
        <v>24.086464646464645</v>
      </c>
      <c r="P12" s="10"/>
    </row>
    <row r="13" spans="1:133">
      <c r="A13" s="12"/>
      <c r="B13" s="25">
        <v>322</v>
      </c>
      <c r="C13" s="20" t="s">
        <v>0</v>
      </c>
      <c r="D13" s="46">
        <v>97321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97321</v>
      </c>
      <c r="O13" s="47">
        <f t="shared" si="2"/>
        <v>19.660808080808081</v>
      </c>
      <c r="P13" s="9"/>
    </row>
    <row r="14" spans="1:133">
      <c r="A14" s="12"/>
      <c r="B14" s="25">
        <v>329</v>
      </c>
      <c r="C14" s="20" t="s">
        <v>17</v>
      </c>
      <c r="D14" s="46">
        <v>21907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21907</v>
      </c>
      <c r="O14" s="47">
        <f t="shared" si="2"/>
        <v>4.4256565656565661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SUM(D16:D23)</f>
        <v>428015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8670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436685</v>
      </c>
      <c r="O15" s="45">
        <f t="shared" si="2"/>
        <v>88.219191919191914</v>
      </c>
      <c r="P15" s="10"/>
    </row>
    <row r="16" spans="1:133">
      <c r="A16" s="12"/>
      <c r="B16" s="25">
        <v>331.2</v>
      </c>
      <c r="C16" s="20" t="s">
        <v>59</v>
      </c>
      <c r="D16" s="46">
        <v>33250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33250</v>
      </c>
      <c r="O16" s="47">
        <f t="shared" si="2"/>
        <v>6.7171717171717171</v>
      </c>
      <c r="P16" s="9"/>
    </row>
    <row r="17" spans="1:16">
      <c r="A17" s="12"/>
      <c r="B17" s="25">
        <v>334.2</v>
      </c>
      <c r="C17" s="20" t="s">
        <v>19</v>
      </c>
      <c r="D17" s="46">
        <v>1275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1275</v>
      </c>
      <c r="O17" s="47">
        <f t="shared" si="2"/>
        <v>0.25757575757575757</v>
      </c>
      <c r="P17" s="9"/>
    </row>
    <row r="18" spans="1:16">
      <c r="A18" s="12"/>
      <c r="B18" s="25">
        <v>334.35</v>
      </c>
      <c r="C18" s="20" t="s">
        <v>60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8670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8670</v>
      </c>
      <c r="O18" s="47">
        <f t="shared" si="2"/>
        <v>1.7515151515151515</v>
      </c>
      <c r="P18" s="9"/>
    </row>
    <row r="19" spans="1:16">
      <c r="A19" s="12"/>
      <c r="B19" s="25">
        <v>334.7</v>
      </c>
      <c r="C19" s="20" t="s">
        <v>21</v>
      </c>
      <c r="D19" s="46">
        <v>60089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60089</v>
      </c>
      <c r="O19" s="47">
        <f t="shared" si="2"/>
        <v>12.139191919191919</v>
      </c>
      <c r="P19" s="9"/>
    </row>
    <row r="20" spans="1:16">
      <c r="A20" s="12"/>
      <c r="B20" s="25">
        <v>335.12</v>
      </c>
      <c r="C20" s="20" t="s">
        <v>22</v>
      </c>
      <c r="D20" s="46">
        <v>92182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92182</v>
      </c>
      <c r="O20" s="47">
        <f t="shared" si="2"/>
        <v>18.622626262626262</v>
      </c>
      <c r="P20" s="9"/>
    </row>
    <row r="21" spans="1:16">
      <c r="A21" s="12"/>
      <c r="B21" s="25">
        <v>335.14</v>
      </c>
      <c r="C21" s="20" t="s">
        <v>23</v>
      </c>
      <c r="D21" s="46">
        <v>2214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2214</v>
      </c>
      <c r="O21" s="47">
        <f t="shared" si="2"/>
        <v>0.44727272727272727</v>
      </c>
      <c r="P21" s="9"/>
    </row>
    <row r="22" spans="1:16">
      <c r="A22" s="12"/>
      <c r="B22" s="25">
        <v>335.15</v>
      </c>
      <c r="C22" s="20" t="s">
        <v>24</v>
      </c>
      <c r="D22" s="46">
        <v>2211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2211</v>
      </c>
      <c r="O22" s="47">
        <f t="shared" si="2"/>
        <v>0.44666666666666666</v>
      </c>
      <c r="P22" s="9"/>
    </row>
    <row r="23" spans="1:16">
      <c r="A23" s="12"/>
      <c r="B23" s="25">
        <v>335.18</v>
      </c>
      <c r="C23" s="20" t="s">
        <v>25</v>
      </c>
      <c r="D23" s="46">
        <v>236794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236794</v>
      </c>
      <c r="O23" s="47">
        <f t="shared" si="2"/>
        <v>47.837171717171714</v>
      </c>
      <c r="P23" s="9"/>
    </row>
    <row r="24" spans="1:16" ht="15.75">
      <c r="A24" s="29" t="s">
        <v>30</v>
      </c>
      <c r="B24" s="30"/>
      <c r="C24" s="31"/>
      <c r="D24" s="32">
        <f t="shared" ref="D24:M24" si="5">SUM(D25:D32)</f>
        <v>485550</v>
      </c>
      <c r="E24" s="32">
        <f t="shared" si="5"/>
        <v>117954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5842172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6445676</v>
      </c>
      <c r="O24" s="45">
        <f t="shared" si="2"/>
        <v>1302.1567676767677</v>
      </c>
      <c r="P24" s="10"/>
    </row>
    <row r="25" spans="1:16">
      <c r="A25" s="12"/>
      <c r="B25" s="25">
        <v>342.2</v>
      </c>
      <c r="C25" s="20" t="s">
        <v>33</v>
      </c>
      <c r="D25" s="46">
        <v>328394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328394</v>
      </c>
      <c r="O25" s="47">
        <f t="shared" si="2"/>
        <v>66.342222222222219</v>
      </c>
      <c r="P25" s="9"/>
    </row>
    <row r="26" spans="1:16">
      <c r="A26" s="12"/>
      <c r="B26" s="25">
        <v>343.1</v>
      </c>
      <c r="C26" s="20" t="s">
        <v>34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4554954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4554954</v>
      </c>
      <c r="O26" s="47">
        <f t="shared" si="2"/>
        <v>920.19272727272732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554311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554311</v>
      </c>
      <c r="O27" s="47">
        <f t="shared" si="2"/>
        <v>111.98202020202021</v>
      </c>
      <c r="P27" s="9"/>
    </row>
    <row r="28" spans="1:16">
      <c r="A28" s="12"/>
      <c r="B28" s="25">
        <v>343.4</v>
      </c>
      <c r="C28" s="20" t="s">
        <v>36</v>
      </c>
      <c r="D28" s="46">
        <v>29509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29509</v>
      </c>
      <c r="O28" s="47">
        <f t="shared" si="2"/>
        <v>5.9614141414141413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587888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587888</v>
      </c>
      <c r="O29" s="47">
        <f t="shared" si="2"/>
        <v>118.76525252525252</v>
      </c>
      <c r="P29" s="9"/>
    </row>
    <row r="30" spans="1:16">
      <c r="A30" s="12"/>
      <c r="B30" s="25">
        <v>343.8</v>
      </c>
      <c r="C30" s="20" t="s">
        <v>38</v>
      </c>
      <c r="D30" s="46">
        <v>18425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18425</v>
      </c>
      <c r="O30" s="47">
        <f t="shared" si="2"/>
        <v>3.7222222222222223</v>
      </c>
      <c r="P30" s="9"/>
    </row>
    <row r="31" spans="1:16">
      <c r="A31" s="12"/>
      <c r="B31" s="25">
        <v>347.2</v>
      </c>
      <c r="C31" s="20" t="s">
        <v>39</v>
      </c>
      <c r="D31" s="46">
        <v>82775</v>
      </c>
      <c r="E31" s="46">
        <v>102650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185425</v>
      </c>
      <c r="O31" s="47">
        <f t="shared" si="2"/>
        <v>37.459595959595958</v>
      </c>
      <c r="P31" s="9"/>
    </row>
    <row r="32" spans="1:16">
      <c r="A32" s="12"/>
      <c r="B32" s="25">
        <v>349</v>
      </c>
      <c r="C32" s="20" t="s">
        <v>1</v>
      </c>
      <c r="D32" s="46">
        <v>26447</v>
      </c>
      <c r="E32" s="46">
        <v>15304</v>
      </c>
      <c r="F32" s="46">
        <v>0</v>
      </c>
      <c r="G32" s="46">
        <v>0</v>
      </c>
      <c r="H32" s="46">
        <v>0</v>
      </c>
      <c r="I32" s="46">
        <v>145019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186770</v>
      </c>
      <c r="O32" s="47">
        <f t="shared" si="2"/>
        <v>37.731313131313129</v>
      </c>
      <c r="P32" s="9"/>
    </row>
    <row r="33" spans="1:119" ht="15.75">
      <c r="A33" s="29" t="s">
        <v>31</v>
      </c>
      <c r="B33" s="30"/>
      <c r="C33" s="31"/>
      <c r="D33" s="32">
        <f t="shared" ref="D33:M33" si="7">SUM(D34:D34)</f>
        <v>8190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43" si="8">SUM(D33:M33)</f>
        <v>8190</v>
      </c>
      <c r="O33" s="45">
        <f t="shared" si="2"/>
        <v>1.6545454545454545</v>
      </c>
      <c r="P33" s="10"/>
    </row>
    <row r="34" spans="1:119">
      <c r="A34" s="13"/>
      <c r="B34" s="39">
        <v>351.5</v>
      </c>
      <c r="C34" s="21" t="s">
        <v>42</v>
      </c>
      <c r="D34" s="46">
        <v>8190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8190</v>
      </c>
      <c r="O34" s="47">
        <f t="shared" si="2"/>
        <v>1.6545454545454545</v>
      </c>
      <c r="P34" s="9"/>
    </row>
    <row r="35" spans="1:119" ht="15.75">
      <c r="A35" s="29" t="s">
        <v>4</v>
      </c>
      <c r="B35" s="30"/>
      <c r="C35" s="31"/>
      <c r="D35" s="32">
        <f t="shared" ref="D35:M35" si="9">SUM(D36:D39)</f>
        <v>72458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56690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8"/>
        <v>129148</v>
      </c>
      <c r="O35" s="45">
        <f t="shared" si="2"/>
        <v>26.090505050505051</v>
      </c>
      <c r="P35" s="10"/>
    </row>
    <row r="36" spans="1:119">
      <c r="A36" s="12"/>
      <c r="B36" s="25">
        <v>361.1</v>
      </c>
      <c r="C36" s="20" t="s">
        <v>43</v>
      </c>
      <c r="D36" s="46">
        <v>13403</v>
      </c>
      <c r="E36" s="46">
        <v>0</v>
      </c>
      <c r="F36" s="46">
        <v>0</v>
      </c>
      <c r="G36" s="46">
        <v>0</v>
      </c>
      <c r="H36" s="46">
        <v>0</v>
      </c>
      <c r="I36" s="46">
        <v>56811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70214</v>
      </c>
      <c r="O36" s="47">
        <f t="shared" si="2"/>
        <v>14.184646464646464</v>
      </c>
      <c r="P36" s="9"/>
    </row>
    <row r="37" spans="1:119">
      <c r="A37" s="12"/>
      <c r="B37" s="25">
        <v>362</v>
      </c>
      <c r="C37" s="20" t="s">
        <v>44</v>
      </c>
      <c r="D37" s="46">
        <v>16895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16895</v>
      </c>
      <c r="O37" s="47">
        <f t="shared" si="2"/>
        <v>3.4131313131313132</v>
      </c>
      <c r="P37" s="9"/>
    </row>
    <row r="38" spans="1:119">
      <c r="A38" s="12"/>
      <c r="B38" s="25">
        <v>364</v>
      </c>
      <c r="C38" s="20" t="s">
        <v>45</v>
      </c>
      <c r="D38" s="46">
        <v>7300</v>
      </c>
      <c r="E38" s="46">
        <v>0</v>
      </c>
      <c r="F38" s="46">
        <v>0</v>
      </c>
      <c r="G38" s="46">
        <v>0</v>
      </c>
      <c r="H38" s="46">
        <v>0</v>
      </c>
      <c r="I38" s="46">
        <v>-121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7179</v>
      </c>
      <c r="O38" s="47">
        <f t="shared" si="2"/>
        <v>1.4503030303030302</v>
      </c>
      <c r="P38" s="9"/>
    </row>
    <row r="39" spans="1:119">
      <c r="A39" s="12"/>
      <c r="B39" s="25">
        <v>369.9</v>
      </c>
      <c r="C39" s="20" t="s">
        <v>46</v>
      </c>
      <c r="D39" s="46">
        <v>34860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34860</v>
      </c>
      <c r="O39" s="47">
        <f t="shared" si="2"/>
        <v>7.042424242424242</v>
      </c>
      <c r="P39" s="9"/>
    </row>
    <row r="40" spans="1:119" ht="15.75">
      <c r="A40" s="29" t="s">
        <v>32</v>
      </c>
      <c r="B40" s="30"/>
      <c r="C40" s="31"/>
      <c r="D40" s="32">
        <f t="shared" ref="D40:M40" si="10">SUM(D41:D42)</f>
        <v>281300</v>
      </c>
      <c r="E40" s="32">
        <f t="shared" si="10"/>
        <v>80818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362118</v>
      </c>
      <c r="O40" s="45">
        <f t="shared" si="2"/>
        <v>73.155151515151516</v>
      </c>
      <c r="P40" s="9"/>
    </row>
    <row r="41" spans="1:119">
      <c r="A41" s="12"/>
      <c r="B41" s="25">
        <v>381</v>
      </c>
      <c r="C41" s="20" t="s">
        <v>47</v>
      </c>
      <c r="D41" s="46">
        <v>143380</v>
      </c>
      <c r="E41" s="46">
        <v>80818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224198</v>
      </c>
      <c r="O41" s="47">
        <f t="shared" si="2"/>
        <v>45.292525252525252</v>
      </c>
      <c r="P41" s="9"/>
    </row>
    <row r="42" spans="1:119" ht="15.75" thickBot="1">
      <c r="A42" s="12"/>
      <c r="B42" s="25">
        <v>389.4</v>
      </c>
      <c r="C42" s="20" t="s">
        <v>49</v>
      </c>
      <c r="D42" s="46">
        <v>137920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137920</v>
      </c>
      <c r="O42" s="47">
        <f t="shared" si="2"/>
        <v>27.862626262626261</v>
      </c>
      <c r="P42" s="9"/>
    </row>
    <row r="43" spans="1:119" ht="16.5" thickBot="1">
      <c r="A43" s="14" t="s">
        <v>40</v>
      </c>
      <c r="B43" s="23"/>
      <c r="C43" s="22"/>
      <c r="D43" s="15">
        <f t="shared" ref="D43:M43" si="11">SUM(D5,D12,D15,D24,D33,D35,D40)</f>
        <v>3674789</v>
      </c>
      <c r="E43" s="15">
        <f t="shared" si="11"/>
        <v>198772</v>
      </c>
      <c r="F43" s="15">
        <f t="shared" si="11"/>
        <v>0</v>
      </c>
      <c r="G43" s="15">
        <f t="shared" si="11"/>
        <v>0</v>
      </c>
      <c r="H43" s="15">
        <f t="shared" si="11"/>
        <v>0</v>
      </c>
      <c r="I43" s="15">
        <f t="shared" si="11"/>
        <v>5907532</v>
      </c>
      <c r="J43" s="15">
        <f t="shared" si="11"/>
        <v>0</v>
      </c>
      <c r="K43" s="15">
        <f t="shared" si="11"/>
        <v>0</v>
      </c>
      <c r="L43" s="15">
        <f t="shared" si="11"/>
        <v>0</v>
      </c>
      <c r="M43" s="15">
        <f t="shared" si="11"/>
        <v>0</v>
      </c>
      <c r="N43" s="15">
        <f t="shared" si="8"/>
        <v>9781093</v>
      </c>
      <c r="O43" s="38">
        <f t="shared" si="2"/>
        <v>1975.9783838383839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61</v>
      </c>
      <c r="M45" s="118"/>
      <c r="N45" s="118"/>
      <c r="O45" s="43">
        <v>4950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thickBot="1">
      <c r="A47" s="120" t="s">
        <v>62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51</v>
      </c>
      <c r="F4" s="34" t="s">
        <v>52</v>
      </c>
      <c r="G4" s="34" t="s">
        <v>53</v>
      </c>
      <c r="H4" s="34" t="s">
        <v>6</v>
      </c>
      <c r="I4" s="34" t="s">
        <v>7</v>
      </c>
      <c r="J4" s="35" t="s">
        <v>54</v>
      </c>
      <c r="K4" s="35" t="s">
        <v>8</v>
      </c>
      <c r="L4" s="35" t="s">
        <v>9</v>
      </c>
      <c r="M4" s="35" t="s">
        <v>10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2192652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2192652</v>
      </c>
      <c r="O5" s="33">
        <f t="shared" ref="O5:O43" si="2">(N5/O$45)</f>
        <v>435.39555202541698</v>
      </c>
      <c r="P5" s="6"/>
    </row>
    <row r="6" spans="1:133">
      <c r="A6" s="12"/>
      <c r="B6" s="25">
        <v>311</v>
      </c>
      <c r="C6" s="20" t="s">
        <v>3</v>
      </c>
      <c r="D6" s="46">
        <v>1172427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1172427</v>
      </c>
      <c r="O6" s="47">
        <f t="shared" si="2"/>
        <v>232.80917394757745</v>
      </c>
      <c r="P6" s="9"/>
    </row>
    <row r="7" spans="1:133">
      <c r="A7" s="12"/>
      <c r="B7" s="25">
        <v>312.10000000000002</v>
      </c>
      <c r="C7" s="20" t="s">
        <v>11</v>
      </c>
      <c r="D7" s="46">
        <v>337193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337193</v>
      </c>
      <c r="O7" s="47">
        <f t="shared" si="2"/>
        <v>66.956513105639402</v>
      </c>
      <c r="P7" s="9"/>
    </row>
    <row r="8" spans="1:133">
      <c r="A8" s="12"/>
      <c r="B8" s="25">
        <v>314.10000000000002</v>
      </c>
      <c r="C8" s="20" t="s">
        <v>12</v>
      </c>
      <c r="D8" s="46">
        <v>190214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190214</v>
      </c>
      <c r="O8" s="47">
        <f t="shared" si="2"/>
        <v>37.770849880857824</v>
      </c>
      <c r="P8" s="9"/>
    </row>
    <row r="9" spans="1:133">
      <c r="A9" s="12"/>
      <c r="B9" s="25">
        <v>314.2</v>
      </c>
      <c r="C9" s="20" t="s">
        <v>13</v>
      </c>
      <c r="D9" s="46">
        <v>153530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153530</v>
      </c>
      <c r="O9" s="47">
        <f t="shared" si="2"/>
        <v>30.486497220015885</v>
      </c>
      <c r="P9" s="9"/>
    </row>
    <row r="10" spans="1:133">
      <c r="A10" s="12"/>
      <c r="B10" s="25">
        <v>314.7</v>
      </c>
      <c r="C10" s="20" t="s">
        <v>14</v>
      </c>
      <c r="D10" s="46">
        <v>309324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309324</v>
      </c>
      <c r="O10" s="47">
        <f t="shared" si="2"/>
        <v>61.422557585385228</v>
      </c>
      <c r="P10" s="9"/>
    </row>
    <row r="11" spans="1:133">
      <c r="A11" s="12"/>
      <c r="B11" s="25">
        <v>316</v>
      </c>
      <c r="C11" s="20" t="s">
        <v>15</v>
      </c>
      <c r="D11" s="46">
        <v>29964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29964</v>
      </c>
      <c r="O11" s="47">
        <f t="shared" si="2"/>
        <v>5.9499602859412235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126142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126142</v>
      </c>
      <c r="O12" s="45">
        <f t="shared" si="2"/>
        <v>25.048054011119937</v>
      </c>
      <c r="P12" s="10"/>
    </row>
    <row r="13" spans="1:133">
      <c r="A13" s="12"/>
      <c r="B13" s="25">
        <v>322</v>
      </c>
      <c r="C13" s="20" t="s">
        <v>0</v>
      </c>
      <c r="D13" s="46">
        <v>110881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110881</v>
      </c>
      <c r="O13" s="47">
        <f t="shared" si="2"/>
        <v>22.01767275615568</v>
      </c>
      <c r="P13" s="9"/>
    </row>
    <row r="14" spans="1:133">
      <c r="A14" s="12"/>
      <c r="B14" s="25">
        <v>329</v>
      </c>
      <c r="C14" s="20" t="s">
        <v>17</v>
      </c>
      <c r="D14" s="46">
        <v>15261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15261</v>
      </c>
      <c r="O14" s="47">
        <f t="shared" si="2"/>
        <v>3.0303812549642575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SUM(D16:D22)</f>
        <v>523652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16017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539669</v>
      </c>
      <c r="O15" s="45">
        <f t="shared" si="2"/>
        <v>107.16223193010326</v>
      </c>
      <c r="P15" s="10"/>
    </row>
    <row r="16" spans="1:133">
      <c r="A16" s="12"/>
      <c r="B16" s="25">
        <v>331.31</v>
      </c>
      <c r="C16" s="20" t="s">
        <v>20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16017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5">SUM(D16:M16)</f>
        <v>16017</v>
      </c>
      <c r="O16" s="47">
        <f t="shared" si="2"/>
        <v>3.1805003971405879</v>
      </c>
      <c r="P16" s="9"/>
    </row>
    <row r="17" spans="1:16">
      <c r="A17" s="12"/>
      <c r="B17" s="25">
        <v>334.2</v>
      </c>
      <c r="C17" s="20" t="s">
        <v>19</v>
      </c>
      <c r="D17" s="46">
        <v>3296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3296</v>
      </c>
      <c r="O17" s="47">
        <f t="shared" si="2"/>
        <v>0.6544876886417792</v>
      </c>
      <c r="P17" s="9"/>
    </row>
    <row r="18" spans="1:16">
      <c r="A18" s="12"/>
      <c r="B18" s="25">
        <v>334.7</v>
      </c>
      <c r="C18" s="20" t="s">
        <v>21</v>
      </c>
      <c r="D18" s="46">
        <v>185127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185127</v>
      </c>
      <c r="O18" s="47">
        <f t="shared" si="2"/>
        <v>36.760722795869739</v>
      </c>
      <c r="P18" s="9"/>
    </row>
    <row r="19" spans="1:16">
      <c r="A19" s="12"/>
      <c r="B19" s="25">
        <v>335.12</v>
      </c>
      <c r="C19" s="20" t="s">
        <v>22</v>
      </c>
      <c r="D19" s="46">
        <v>92338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92338</v>
      </c>
      <c r="O19" s="47">
        <f t="shared" si="2"/>
        <v>18.335583796664018</v>
      </c>
      <c r="P19" s="9"/>
    </row>
    <row r="20" spans="1:16">
      <c r="A20" s="12"/>
      <c r="B20" s="25">
        <v>335.14</v>
      </c>
      <c r="C20" s="20" t="s">
        <v>23</v>
      </c>
      <c r="D20" s="46">
        <v>3246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3246</v>
      </c>
      <c r="O20" s="47">
        <f t="shared" si="2"/>
        <v>0.64455917394757745</v>
      </c>
      <c r="P20" s="9"/>
    </row>
    <row r="21" spans="1:16">
      <c r="A21" s="12"/>
      <c r="B21" s="25">
        <v>335.15</v>
      </c>
      <c r="C21" s="20" t="s">
        <v>24</v>
      </c>
      <c r="D21" s="46">
        <v>2203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2203</v>
      </c>
      <c r="O21" s="47">
        <f t="shared" si="2"/>
        <v>0.43745035742652899</v>
      </c>
      <c r="P21" s="9"/>
    </row>
    <row r="22" spans="1:16">
      <c r="A22" s="12"/>
      <c r="B22" s="25">
        <v>335.18</v>
      </c>
      <c r="C22" s="20" t="s">
        <v>25</v>
      </c>
      <c r="D22" s="46">
        <v>237442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237442</v>
      </c>
      <c r="O22" s="47">
        <f t="shared" si="2"/>
        <v>47.148927720413027</v>
      </c>
      <c r="P22" s="9"/>
    </row>
    <row r="23" spans="1:16" ht="15.75">
      <c r="A23" s="29" t="s">
        <v>30</v>
      </c>
      <c r="B23" s="30"/>
      <c r="C23" s="31"/>
      <c r="D23" s="32">
        <f t="shared" ref="D23:M23" si="6">SUM(D24:D31)</f>
        <v>375737</v>
      </c>
      <c r="E23" s="32">
        <f t="shared" si="6"/>
        <v>177270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5601451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>SUM(D23:M23)</f>
        <v>6154458</v>
      </c>
      <c r="O23" s="45">
        <f t="shared" si="2"/>
        <v>1222.0925337569499</v>
      </c>
      <c r="P23" s="10"/>
    </row>
    <row r="24" spans="1:16">
      <c r="A24" s="12"/>
      <c r="B24" s="25">
        <v>342.2</v>
      </c>
      <c r="C24" s="20" t="s">
        <v>33</v>
      </c>
      <c r="D24" s="46">
        <v>278925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7">SUM(D24:M24)</f>
        <v>278925</v>
      </c>
      <c r="O24" s="47">
        <f t="shared" si="2"/>
        <v>55.386219221604449</v>
      </c>
      <c r="P24" s="9"/>
    </row>
    <row r="25" spans="1:16">
      <c r="A25" s="12"/>
      <c r="B25" s="25">
        <v>343.1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4412116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4412116</v>
      </c>
      <c r="O25" s="47">
        <f t="shared" si="2"/>
        <v>876.11517077045278</v>
      </c>
      <c r="P25" s="9"/>
    </row>
    <row r="26" spans="1:16">
      <c r="A26" s="12"/>
      <c r="B26" s="25">
        <v>343.3</v>
      </c>
      <c r="C26" s="20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529557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529557</v>
      </c>
      <c r="O26" s="47">
        <f t="shared" si="2"/>
        <v>105.15428911834789</v>
      </c>
      <c r="P26" s="9"/>
    </row>
    <row r="27" spans="1:16">
      <c r="A27" s="12"/>
      <c r="B27" s="25">
        <v>343.4</v>
      </c>
      <c r="C27" s="20" t="s">
        <v>36</v>
      </c>
      <c r="D27" s="46">
        <v>28124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28124</v>
      </c>
      <c r="O27" s="47">
        <f t="shared" si="2"/>
        <v>5.5845909451945985</v>
      </c>
      <c r="P27" s="9"/>
    </row>
    <row r="28" spans="1:16">
      <c r="A28" s="12"/>
      <c r="B28" s="25">
        <v>343.5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541540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541540</v>
      </c>
      <c r="O28" s="47">
        <f t="shared" si="2"/>
        <v>107.53375694996029</v>
      </c>
      <c r="P28" s="9"/>
    </row>
    <row r="29" spans="1:16">
      <c r="A29" s="12"/>
      <c r="B29" s="25">
        <v>343.8</v>
      </c>
      <c r="C29" s="20" t="s">
        <v>38</v>
      </c>
      <c r="D29" s="46">
        <v>24700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24700</v>
      </c>
      <c r="O29" s="47">
        <f t="shared" si="2"/>
        <v>4.904686258935663</v>
      </c>
      <c r="P29" s="9"/>
    </row>
    <row r="30" spans="1:16">
      <c r="A30" s="12"/>
      <c r="B30" s="25">
        <v>347.2</v>
      </c>
      <c r="C30" s="20" t="s">
        <v>39</v>
      </c>
      <c r="D30" s="46">
        <v>43988</v>
      </c>
      <c r="E30" s="46">
        <v>154246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198234</v>
      </c>
      <c r="O30" s="47">
        <f t="shared" si="2"/>
        <v>39.363383637807786</v>
      </c>
      <c r="P30" s="9"/>
    </row>
    <row r="31" spans="1:16">
      <c r="A31" s="12"/>
      <c r="B31" s="25">
        <v>349</v>
      </c>
      <c r="C31" s="20" t="s">
        <v>1</v>
      </c>
      <c r="D31" s="46">
        <v>0</v>
      </c>
      <c r="E31" s="46">
        <v>23024</v>
      </c>
      <c r="F31" s="46">
        <v>0</v>
      </c>
      <c r="G31" s="46">
        <v>0</v>
      </c>
      <c r="H31" s="46">
        <v>0</v>
      </c>
      <c r="I31" s="46">
        <v>118238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3" si="8">SUM(D31:M31)</f>
        <v>141262</v>
      </c>
      <c r="O31" s="47">
        <f t="shared" si="2"/>
        <v>28.050436854646545</v>
      </c>
      <c r="P31" s="9"/>
    </row>
    <row r="32" spans="1:16" ht="15.75">
      <c r="A32" s="29" t="s">
        <v>31</v>
      </c>
      <c r="B32" s="30"/>
      <c r="C32" s="31"/>
      <c r="D32" s="32">
        <f t="shared" ref="D32:M32" si="9">SUM(D33:D33)</f>
        <v>13973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8"/>
        <v>13973</v>
      </c>
      <c r="O32" s="45">
        <f t="shared" si="2"/>
        <v>2.7746227164416202</v>
      </c>
      <c r="P32" s="10"/>
    </row>
    <row r="33" spans="1:119">
      <c r="A33" s="13"/>
      <c r="B33" s="39">
        <v>351.5</v>
      </c>
      <c r="C33" s="21" t="s">
        <v>42</v>
      </c>
      <c r="D33" s="46">
        <v>13973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13973</v>
      </c>
      <c r="O33" s="47">
        <f t="shared" si="2"/>
        <v>2.7746227164416202</v>
      </c>
      <c r="P33" s="9"/>
    </row>
    <row r="34" spans="1:119" ht="15.75">
      <c r="A34" s="29" t="s">
        <v>4</v>
      </c>
      <c r="B34" s="30"/>
      <c r="C34" s="31"/>
      <c r="D34" s="32">
        <f t="shared" ref="D34:M34" si="10">SUM(D35:D38)</f>
        <v>161803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126922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8"/>
        <v>288725</v>
      </c>
      <c r="O34" s="45">
        <f t="shared" si="2"/>
        <v>57.332208101667987</v>
      </c>
      <c r="P34" s="10"/>
    </row>
    <row r="35" spans="1:119">
      <c r="A35" s="12"/>
      <c r="B35" s="25">
        <v>361.1</v>
      </c>
      <c r="C35" s="20" t="s">
        <v>43</v>
      </c>
      <c r="D35" s="46">
        <v>46566</v>
      </c>
      <c r="E35" s="46">
        <v>0</v>
      </c>
      <c r="F35" s="46">
        <v>0</v>
      </c>
      <c r="G35" s="46">
        <v>0</v>
      </c>
      <c r="H35" s="46">
        <v>0</v>
      </c>
      <c r="I35" s="46">
        <v>126972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173538</v>
      </c>
      <c r="O35" s="47">
        <f t="shared" si="2"/>
        <v>34.459491660047654</v>
      </c>
      <c r="P35" s="9"/>
    </row>
    <row r="36" spans="1:119">
      <c r="A36" s="12"/>
      <c r="B36" s="25">
        <v>362</v>
      </c>
      <c r="C36" s="20" t="s">
        <v>44</v>
      </c>
      <c r="D36" s="46">
        <v>29918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29918</v>
      </c>
      <c r="O36" s="47">
        <f t="shared" si="2"/>
        <v>5.9408260524225573</v>
      </c>
      <c r="P36" s="9"/>
    </row>
    <row r="37" spans="1:119">
      <c r="A37" s="12"/>
      <c r="B37" s="25">
        <v>364</v>
      </c>
      <c r="C37" s="20" t="s">
        <v>45</v>
      </c>
      <c r="D37" s="46">
        <v>52138</v>
      </c>
      <c r="E37" s="46">
        <v>0</v>
      </c>
      <c r="F37" s="46">
        <v>0</v>
      </c>
      <c r="G37" s="46">
        <v>0</v>
      </c>
      <c r="H37" s="46">
        <v>0</v>
      </c>
      <c r="I37" s="46">
        <v>-50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52088</v>
      </c>
      <c r="O37" s="47">
        <f t="shared" si="2"/>
        <v>10.343129467831613</v>
      </c>
      <c r="P37" s="9"/>
    </row>
    <row r="38" spans="1:119">
      <c r="A38" s="12"/>
      <c r="B38" s="25">
        <v>369.9</v>
      </c>
      <c r="C38" s="20" t="s">
        <v>46</v>
      </c>
      <c r="D38" s="46">
        <v>33181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33181</v>
      </c>
      <c r="O38" s="47">
        <f t="shared" si="2"/>
        <v>6.5887609213661635</v>
      </c>
      <c r="P38" s="9"/>
    </row>
    <row r="39" spans="1:119" ht="15.75">
      <c r="A39" s="29" t="s">
        <v>32</v>
      </c>
      <c r="B39" s="30"/>
      <c r="C39" s="31"/>
      <c r="D39" s="32">
        <f t="shared" ref="D39:M39" si="11">SUM(D40:D42)</f>
        <v>305846</v>
      </c>
      <c r="E39" s="32">
        <f t="shared" si="11"/>
        <v>41090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0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8"/>
        <v>346936</v>
      </c>
      <c r="O39" s="45">
        <f t="shared" si="2"/>
        <v>68.891183478951547</v>
      </c>
      <c r="P39" s="9"/>
    </row>
    <row r="40" spans="1:119">
      <c r="A40" s="12"/>
      <c r="B40" s="25">
        <v>381</v>
      </c>
      <c r="C40" s="20" t="s">
        <v>47</v>
      </c>
      <c r="D40" s="46">
        <v>156946</v>
      </c>
      <c r="E40" s="46">
        <v>41090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198036</v>
      </c>
      <c r="O40" s="47">
        <f t="shared" si="2"/>
        <v>39.324066719618742</v>
      </c>
      <c r="P40" s="9"/>
    </row>
    <row r="41" spans="1:119">
      <c r="A41" s="12"/>
      <c r="B41" s="25">
        <v>383</v>
      </c>
      <c r="C41" s="20" t="s">
        <v>48</v>
      </c>
      <c r="D41" s="46">
        <v>95400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95400</v>
      </c>
      <c r="O41" s="47">
        <f t="shared" si="2"/>
        <v>18.943606036536934</v>
      </c>
      <c r="P41" s="9"/>
    </row>
    <row r="42" spans="1:119" ht="15.75" thickBot="1">
      <c r="A42" s="12"/>
      <c r="B42" s="25">
        <v>389.4</v>
      </c>
      <c r="C42" s="20" t="s">
        <v>49</v>
      </c>
      <c r="D42" s="46">
        <v>53500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53500</v>
      </c>
      <c r="O42" s="47">
        <f t="shared" si="2"/>
        <v>10.623510722795869</v>
      </c>
      <c r="P42" s="9"/>
    </row>
    <row r="43" spans="1:119" ht="16.5" thickBot="1">
      <c r="A43" s="14" t="s">
        <v>40</v>
      </c>
      <c r="B43" s="23"/>
      <c r="C43" s="22"/>
      <c r="D43" s="15">
        <f t="shared" ref="D43:M43" si="12">SUM(D5,D12,D15,D23,D32,D34,D39)</f>
        <v>3699805</v>
      </c>
      <c r="E43" s="15">
        <f t="shared" si="12"/>
        <v>218360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5744390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8"/>
        <v>9662555</v>
      </c>
      <c r="O43" s="38">
        <f t="shared" si="2"/>
        <v>1918.6963860206513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56</v>
      </c>
      <c r="M45" s="118"/>
      <c r="N45" s="118"/>
      <c r="O45" s="43">
        <v>5036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thickBot="1">
      <c r="A47" s="120" t="s">
        <v>62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A47:O47"/>
    <mergeCell ref="A46:O46"/>
    <mergeCell ref="L45:N4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51</v>
      </c>
      <c r="F4" s="34" t="s">
        <v>52</v>
      </c>
      <c r="G4" s="34" t="s">
        <v>53</v>
      </c>
      <c r="H4" s="34" t="s">
        <v>6</v>
      </c>
      <c r="I4" s="34" t="s">
        <v>7</v>
      </c>
      <c r="J4" s="35" t="s">
        <v>54</v>
      </c>
      <c r="K4" s="35" t="s">
        <v>8</v>
      </c>
      <c r="L4" s="35" t="s">
        <v>9</v>
      </c>
      <c r="M4" s="35" t="s">
        <v>10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1997591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1997591</v>
      </c>
      <c r="O5" s="33">
        <f t="shared" ref="O5:O43" si="2">(N5/O$45)</f>
        <v>406.51017501017503</v>
      </c>
      <c r="P5" s="6"/>
    </row>
    <row r="6" spans="1:133">
      <c r="A6" s="12"/>
      <c r="B6" s="25">
        <v>311</v>
      </c>
      <c r="C6" s="20" t="s">
        <v>3</v>
      </c>
      <c r="D6" s="46">
        <v>1048906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1048906</v>
      </c>
      <c r="O6" s="47">
        <f t="shared" si="2"/>
        <v>213.45258445258446</v>
      </c>
      <c r="P6" s="9"/>
    </row>
    <row r="7" spans="1:133">
      <c r="A7" s="12"/>
      <c r="B7" s="25">
        <v>312.10000000000002</v>
      </c>
      <c r="C7" s="20" t="s">
        <v>11</v>
      </c>
      <c r="D7" s="46">
        <v>128748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128748</v>
      </c>
      <c r="O7" s="47">
        <f t="shared" si="2"/>
        <v>26.2002442002442</v>
      </c>
      <c r="P7" s="9"/>
    </row>
    <row r="8" spans="1:133">
      <c r="A8" s="12"/>
      <c r="B8" s="25">
        <v>314.10000000000002</v>
      </c>
      <c r="C8" s="20" t="s">
        <v>12</v>
      </c>
      <c r="D8" s="46">
        <v>222556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222556</v>
      </c>
      <c r="O8" s="47">
        <f t="shared" si="2"/>
        <v>45.290191290191288</v>
      </c>
      <c r="P8" s="9"/>
    </row>
    <row r="9" spans="1:133">
      <c r="A9" s="12"/>
      <c r="B9" s="25">
        <v>314.2</v>
      </c>
      <c r="C9" s="20" t="s">
        <v>13</v>
      </c>
      <c r="D9" s="46">
        <v>143000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143000</v>
      </c>
      <c r="O9" s="47">
        <f t="shared" si="2"/>
        <v>29.100529100529101</v>
      </c>
      <c r="P9" s="9"/>
    </row>
    <row r="10" spans="1:133">
      <c r="A10" s="12"/>
      <c r="B10" s="25">
        <v>314.7</v>
      </c>
      <c r="C10" s="20" t="s">
        <v>14</v>
      </c>
      <c r="D10" s="46">
        <v>419793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419793</v>
      </c>
      <c r="O10" s="47">
        <f t="shared" si="2"/>
        <v>85.427960927960925</v>
      </c>
      <c r="P10" s="9"/>
    </row>
    <row r="11" spans="1:133">
      <c r="A11" s="12"/>
      <c r="B11" s="25">
        <v>316</v>
      </c>
      <c r="C11" s="20" t="s">
        <v>15</v>
      </c>
      <c r="D11" s="46">
        <v>34588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34588</v>
      </c>
      <c r="O11" s="47">
        <f t="shared" si="2"/>
        <v>7.0386650386650382</v>
      </c>
      <c r="P11" s="9"/>
    </row>
    <row r="12" spans="1:133" ht="15.75">
      <c r="A12" s="29" t="s">
        <v>85</v>
      </c>
      <c r="B12" s="30"/>
      <c r="C12" s="31"/>
      <c r="D12" s="32">
        <f t="shared" ref="D12:M12" si="3">SUM(D13:D14)</f>
        <v>178573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178573</v>
      </c>
      <c r="O12" s="45">
        <f t="shared" si="2"/>
        <v>36.339641839641843</v>
      </c>
      <c r="P12" s="10"/>
    </row>
    <row r="13" spans="1:133">
      <c r="A13" s="12"/>
      <c r="B13" s="25">
        <v>322</v>
      </c>
      <c r="C13" s="20" t="s">
        <v>0</v>
      </c>
      <c r="D13" s="46">
        <v>127903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127903</v>
      </c>
      <c r="O13" s="47">
        <f t="shared" si="2"/>
        <v>26.028286528286529</v>
      </c>
      <c r="P13" s="9"/>
    </row>
    <row r="14" spans="1:133">
      <c r="A14" s="12"/>
      <c r="B14" s="25">
        <v>329</v>
      </c>
      <c r="C14" s="20" t="s">
        <v>86</v>
      </c>
      <c r="D14" s="46">
        <v>50670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50670</v>
      </c>
      <c r="O14" s="47">
        <f t="shared" si="2"/>
        <v>10.311355311355312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SUM(D16:D20)</f>
        <v>371836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371836</v>
      </c>
      <c r="O15" s="45">
        <f t="shared" si="2"/>
        <v>75.668701668701672</v>
      </c>
      <c r="P15" s="10"/>
    </row>
    <row r="16" spans="1:133">
      <c r="A16" s="12"/>
      <c r="B16" s="25">
        <v>334.7</v>
      </c>
      <c r="C16" s="20" t="s">
        <v>21</v>
      </c>
      <c r="D16" s="46">
        <v>11770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11770</v>
      </c>
      <c r="O16" s="47">
        <f t="shared" si="2"/>
        <v>2.3951973951973953</v>
      </c>
      <c r="P16" s="9"/>
    </row>
    <row r="17" spans="1:16">
      <c r="A17" s="12"/>
      <c r="B17" s="25">
        <v>335.12</v>
      </c>
      <c r="C17" s="20" t="s">
        <v>22</v>
      </c>
      <c r="D17" s="46">
        <v>103404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103404</v>
      </c>
      <c r="O17" s="47">
        <f t="shared" si="2"/>
        <v>21.042735042735043</v>
      </c>
      <c r="P17" s="9"/>
    </row>
    <row r="18" spans="1:16">
      <c r="A18" s="12"/>
      <c r="B18" s="25">
        <v>335.14</v>
      </c>
      <c r="C18" s="20" t="s">
        <v>23</v>
      </c>
      <c r="D18" s="46">
        <v>3035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3035</v>
      </c>
      <c r="O18" s="47">
        <f t="shared" si="2"/>
        <v>0.61762311762311761</v>
      </c>
      <c r="P18" s="9"/>
    </row>
    <row r="19" spans="1:16">
      <c r="A19" s="12"/>
      <c r="B19" s="25">
        <v>335.15</v>
      </c>
      <c r="C19" s="20" t="s">
        <v>24</v>
      </c>
      <c r="D19" s="46">
        <v>690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690</v>
      </c>
      <c r="O19" s="47">
        <f t="shared" si="2"/>
        <v>0.14041514041514042</v>
      </c>
      <c r="P19" s="9"/>
    </row>
    <row r="20" spans="1:16">
      <c r="A20" s="12"/>
      <c r="B20" s="25">
        <v>335.18</v>
      </c>
      <c r="C20" s="20" t="s">
        <v>25</v>
      </c>
      <c r="D20" s="46">
        <v>252937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252937</v>
      </c>
      <c r="O20" s="47">
        <f t="shared" si="2"/>
        <v>51.472730972730972</v>
      </c>
      <c r="P20" s="9"/>
    </row>
    <row r="21" spans="1:16" ht="15.75">
      <c r="A21" s="29" t="s">
        <v>30</v>
      </c>
      <c r="B21" s="30"/>
      <c r="C21" s="31"/>
      <c r="D21" s="32">
        <f t="shared" ref="D21:M21" si="5">SUM(D22:D29)</f>
        <v>387837</v>
      </c>
      <c r="E21" s="32">
        <f t="shared" si="5"/>
        <v>212841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5245224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5845902</v>
      </c>
      <c r="O21" s="45">
        <f t="shared" si="2"/>
        <v>1189.6422466422466</v>
      </c>
      <c r="P21" s="10"/>
    </row>
    <row r="22" spans="1:16">
      <c r="A22" s="12"/>
      <c r="B22" s="25">
        <v>342.2</v>
      </c>
      <c r="C22" s="20" t="s">
        <v>33</v>
      </c>
      <c r="D22" s="46">
        <v>301059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1" si="6">SUM(D22:M22)</f>
        <v>301059</v>
      </c>
      <c r="O22" s="47">
        <f t="shared" si="2"/>
        <v>61.265567765567766</v>
      </c>
      <c r="P22" s="9"/>
    </row>
    <row r="23" spans="1:16">
      <c r="A23" s="12"/>
      <c r="B23" s="25">
        <v>343.1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3953824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3953824</v>
      </c>
      <c r="O23" s="47">
        <f t="shared" si="2"/>
        <v>804.60398860398857</v>
      </c>
      <c r="P23" s="9"/>
    </row>
    <row r="24" spans="1:16">
      <c r="A24" s="12"/>
      <c r="B24" s="25">
        <v>343.3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635053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635053</v>
      </c>
      <c r="O24" s="47">
        <f t="shared" si="2"/>
        <v>129.23341473341475</v>
      </c>
      <c r="P24" s="9"/>
    </row>
    <row r="25" spans="1:16">
      <c r="A25" s="12"/>
      <c r="B25" s="25">
        <v>343.4</v>
      </c>
      <c r="C25" s="20" t="s">
        <v>36</v>
      </c>
      <c r="D25" s="46">
        <v>29051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29051</v>
      </c>
      <c r="O25" s="47">
        <f t="shared" si="2"/>
        <v>5.9118844118844116</v>
      </c>
      <c r="P25" s="9"/>
    </row>
    <row r="26" spans="1:16">
      <c r="A26" s="12"/>
      <c r="B26" s="25">
        <v>343.5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585792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585792</v>
      </c>
      <c r="O26" s="47">
        <f t="shared" si="2"/>
        <v>119.20879120879121</v>
      </c>
      <c r="P26" s="9"/>
    </row>
    <row r="27" spans="1:16">
      <c r="A27" s="12"/>
      <c r="B27" s="25">
        <v>343.8</v>
      </c>
      <c r="C27" s="20" t="s">
        <v>38</v>
      </c>
      <c r="D27" s="46">
        <v>25375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25375</v>
      </c>
      <c r="O27" s="47">
        <f t="shared" si="2"/>
        <v>5.1638176638176638</v>
      </c>
      <c r="P27" s="9"/>
    </row>
    <row r="28" spans="1:16">
      <c r="A28" s="12"/>
      <c r="B28" s="25">
        <v>347.2</v>
      </c>
      <c r="C28" s="20" t="s">
        <v>39</v>
      </c>
      <c r="D28" s="46">
        <v>32352</v>
      </c>
      <c r="E28" s="46">
        <v>212841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245193</v>
      </c>
      <c r="O28" s="47">
        <f t="shared" si="2"/>
        <v>49.896825396825399</v>
      </c>
      <c r="P28" s="9"/>
    </row>
    <row r="29" spans="1:16">
      <c r="A29" s="12"/>
      <c r="B29" s="25">
        <v>349</v>
      </c>
      <c r="C29" s="20" t="s">
        <v>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70555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70555</v>
      </c>
      <c r="O29" s="47">
        <f t="shared" si="2"/>
        <v>14.357956857956857</v>
      </c>
      <c r="P29" s="9"/>
    </row>
    <row r="30" spans="1:16" ht="15.75">
      <c r="A30" s="29" t="s">
        <v>31</v>
      </c>
      <c r="B30" s="30"/>
      <c r="C30" s="31"/>
      <c r="D30" s="32">
        <f t="shared" ref="D30:M30" si="7">SUM(D31:D31)</f>
        <v>16213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6"/>
        <v>16213</v>
      </c>
      <c r="O30" s="45">
        <f t="shared" si="2"/>
        <v>3.2993487993487993</v>
      </c>
      <c r="P30" s="10"/>
    </row>
    <row r="31" spans="1:16">
      <c r="A31" s="13"/>
      <c r="B31" s="39">
        <v>351.5</v>
      </c>
      <c r="C31" s="21" t="s">
        <v>42</v>
      </c>
      <c r="D31" s="46">
        <v>16213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16213</v>
      </c>
      <c r="O31" s="47">
        <f t="shared" si="2"/>
        <v>3.2993487993487993</v>
      </c>
      <c r="P31" s="9"/>
    </row>
    <row r="32" spans="1:16" ht="15.75">
      <c r="A32" s="29" t="s">
        <v>4</v>
      </c>
      <c r="B32" s="30"/>
      <c r="C32" s="31"/>
      <c r="D32" s="32">
        <f t="shared" ref="D32:M32" si="8">SUM(D33:D37)</f>
        <v>302239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265529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3" si="9">SUM(D32:M32)</f>
        <v>567768</v>
      </c>
      <c r="O32" s="45">
        <f t="shared" si="2"/>
        <v>115.54090354090354</v>
      </c>
      <c r="P32" s="10"/>
    </row>
    <row r="33" spans="1:119">
      <c r="A33" s="12"/>
      <c r="B33" s="25">
        <v>361.1</v>
      </c>
      <c r="C33" s="20" t="s">
        <v>43</v>
      </c>
      <c r="D33" s="46">
        <v>34859</v>
      </c>
      <c r="E33" s="46">
        <v>0</v>
      </c>
      <c r="F33" s="46">
        <v>0</v>
      </c>
      <c r="G33" s="46">
        <v>0</v>
      </c>
      <c r="H33" s="46">
        <v>0</v>
      </c>
      <c r="I33" s="46">
        <v>221101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255960</v>
      </c>
      <c r="O33" s="47">
        <f t="shared" si="2"/>
        <v>52.087912087912088</v>
      </c>
      <c r="P33" s="9"/>
    </row>
    <row r="34" spans="1:119">
      <c r="A34" s="12"/>
      <c r="B34" s="25">
        <v>362</v>
      </c>
      <c r="C34" s="20" t="s">
        <v>44</v>
      </c>
      <c r="D34" s="46">
        <v>23810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23810</v>
      </c>
      <c r="O34" s="47">
        <f t="shared" si="2"/>
        <v>4.8453398453398453</v>
      </c>
      <c r="P34" s="9"/>
    </row>
    <row r="35" spans="1:119">
      <c r="A35" s="12"/>
      <c r="B35" s="25">
        <v>364</v>
      </c>
      <c r="C35" s="20" t="s">
        <v>45</v>
      </c>
      <c r="D35" s="46">
        <v>2875</v>
      </c>
      <c r="E35" s="46">
        <v>0</v>
      </c>
      <c r="F35" s="46">
        <v>0</v>
      </c>
      <c r="G35" s="46">
        <v>0</v>
      </c>
      <c r="H35" s="46">
        <v>0</v>
      </c>
      <c r="I35" s="46">
        <v>6462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9337</v>
      </c>
      <c r="O35" s="47">
        <f t="shared" si="2"/>
        <v>1.9000814000814001</v>
      </c>
      <c r="P35" s="9"/>
    </row>
    <row r="36" spans="1:119">
      <c r="A36" s="12"/>
      <c r="B36" s="25">
        <v>366</v>
      </c>
      <c r="C36" s="20" t="s">
        <v>87</v>
      </c>
      <c r="D36" s="46">
        <v>199939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199939</v>
      </c>
      <c r="O36" s="47">
        <f t="shared" si="2"/>
        <v>40.687627187627186</v>
      </c>
      <c r="P36" s="9"/>
    </row>
    <row r="37" spans="1:119">
      <c r="A37" s="12"/>
      <c r="B37" s="25">
        <v>369.9</v>
      </c>
      <c r="C37" s="20" t="s">
        <v>46</v>
      </c>
      <c r="D37" s="46">
        <v>40756</v>
      </c>
      <c r="E37" s="46">
        <v>0</v>
      </c>
      <c r="F37" s="46">
        <v>0</v>
      </c>
      <c r="G37" s="46">
        <v>0</v>
      </c>
      <c r="H37" s="46">
        <v>0</v>
      </c>
      <c r="I37" s="46">
        <v>37966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78722</v>
      </c>
      <c r="O37" s="47">
        <f t="shared" si="2"/>
        <v>16.019943019943021</v>
      </c>
      <c r="P37" s="9"/>
    </row>
    <row r="38" spans="1:119" ht="15.75">
      <c r="A38" s="29" t="s">
        <v>32</v>
      </c>
      <c r="B38" s="30"/>
      <c r="C38" s="31"/>
      <c r="D38" s="32">
        <f t="shared" ref="D38:M38" si="10">SUM(D39:D42)</f>
        <v>1452609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1098623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9"/>
        <v>2551232</v>
      </c>
      <c r="O38" s="45">
        <f t="shared" si="2"/>
        <v>519.17623117623123</v>
      </c>
      <c r="P38" s="9"/>
    </row>
    <row r="39" spans="1:119">
      <c r="A39" s="12"/>
      <c r="B39" s="25">
        <v>381</v>
      </c>
      <c r="C39" s="20" t="s">
        <v>47</v>
      </c>
      <c r="D39" s="46">
        <v>301176</v>
      </c>
      <c r="E39" s="46">
        <v>0</v>
      </c>
      <c r="F39" s="46">
        <v>0</v>
      </c>
      <c r="G39" s="46">
        <v>0</v>
      </c>
      <c r="H39" s="46">
        <v>0</v>
      </c>
      <c r="I39" s="46">
        <v>434702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735878</v>
      </c>
      <c r="O39" s="47">
        <f t="shared" si="2"/>
        <v>149.75132275132276</v>
      </c>
      <c r="P39" s="9"/>
    </row>
    <row r="40" spans="1:119">
      <c r="A40" s="12"/>
      <c r="B40" s="25">
        <v>382</v>
      </c>
      <c r="C40" s="20" t="s">
        <v>88</v>
      </c>
      <c r="D40" s="46">
        <v>251433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251433</v>
      </c>
      <c r="O40" s="47">
        <f t="shared" si="2"/>
        <v>51.166666666666664</v>
      </c>
      <c r="P40" s="9"/>
    </row>
    <row r="41" spans="1:119">
      <c r="A41" s="12"/>
      <c r="B41" s="25">
        <v>383</v>
      </c>
      <c r="C41" s="20" t="s">
        <v>48</v>
      </c>
      <c r="D41" s="46">
        <v>900000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900000</v>
      </c>
      <c r="O41" s="47">
        <f t="shared" si="2"/>
        <v>183.15018315018315</v>
      </c>
      <c r="P41" s="9"/>
    </row>
    <row r="42" spans="1:119" ht="15.75" thickBot="1">
      <c r="A42" s="12"/>
      <c r="B42" s="25">
        <v>389.4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663921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663921</v>
      </c>
      <c r="O42" s="47">
        <f t="shared" si="2"/>
        <v>135.1080586080586</v>
      </c>
      <c r="P42" s="9"/>
    </row>
    <row r="43" spans="1:119" ht="16.5" thickBot="1">
      <c r="A43" s="14" t="s">
        <v>40</v>
      </c>
      <c r="B43" s="23"/>
      <c r="C43" s="22"/>
      <c r="D43" s="15">
        <f t="shared" ref="D43:M43" si="11">SUM(D5,D12,D15,D21,D30,D32,D38)</f>
        <v>4706898</v>
      </c>
      <c r="E43" s="15">
        <f t="shared" si="11"/>
        <v>212841</v>
      </c>
      <c r="F43" s="15">
        <f t="shared" si="11"/>
        <v>0</v>
      </c>
      <c r="G43" s="15">
        <f t="shared" si="11"/>
        <v>0</v>
      </c>
      <c r="H43" s="15">
        <f t="shared" si="11"/>
        <v>0</v>
      </c>
      <c r="I43" s="15">
        <f t="shared" si="11"/>
        <v>6609376</v>
      </c>
      <c r="J43" s="15">
        <f t="shared" si="11"/>
        <v>0</v>
      </c>
      <c r="K43" s="15">
        <f t="shared" si="11"/>
        <v>0</v>
      </c>
      <c r="L43" s="15">
        <f t="shared" si="11"/>
        <v>0</v>
      </c>
      <c r="M43" s="15">
        <f t="shared" si="11"/>
        <v>0</v>
      </c>
      <c r="N43" s="15">
        <f t="shared" si="9"/>
        <v>11529115</v>
      </c>
      <c r="O43" s="38">
        <f t="shared" si="2"/>
        <v>2346.1772486772488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89</v>
      </c>
      <c r="M45" s="118"/>
      <c r="N45" s="118"/>
      <c r="O45" s="43">
        <v>4914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62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50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29"/>
      <c r="M3" s="130"/>
      <c r="N3" s="36"/>
      <c r="O3" s="37"/>
      <c r="P3" s="131" t="s">
        <v>156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51</v>
      </c>
      <c r="F4" s="34" t="s">
        <v>52</v>
      </c>
      <c r="G4" s="34" t="s">
        <v>53</v>
      </c>
      <c r="H4" s="34" t="s">
        <v>6</v>
      </c>
      <c r="I4" s="34" t="s">
        <v>7</v>
      </c>
      <c r="J4" s="35" t="s">
        <v>54</v>
      </c>
      <c r="K4" s="35" t="s">
        <v>8</v>
      </c>
      <c r="L4" s="35" t="s">
        <v>9</v>
      </c>
      <c r="M4" s="35" t="s">
        <v>157</v>
      </c>
      <c r="N4" s="35" t="s">
        <v>10</v>
      </c>
      <c r="O4" s="35" t="s">
        <v>158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159</v>
      </c>
      <c r="B5" s="26"/>
      <c r="C5" s="26"/>
      <c r="D5" s="27">
        <f t="shared" ref="D5:N5" si="0">SUM(D6:D13)</f>
        <v>4736996</v>
      </c>
      <c r="E5" s="27">
        <f t="shared" si="0"/>
        <v>521012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5258008</v>
      </c>
      <c r="P5" s="33">
        <f t="shared" ref="P5:P36" si="1">(O5/P$62)</f>
        <v>651.87304735928592</v>
      </c>
      <c r="Q5" s="6"/>
    </row>
    <row r="6" spans="1:134">
      <c r="A6" s="12"/>
      <c r="B6" s="25">
        <v>311</v>
      </c>
      <c r="C6" s="20" t="s">
        <v>3</v>
      </c>
      <c r="D6" s="46">
        <v>3168058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3168058</v>
      </c>
      <c r="P6" s="47">
        <f t="shared" si="1"/>
        <v>392.76692288618892</v>
      </c>
      <c r="Q6" s="9"/>
    </row>
    <row r="7" spans="1:134">
      <c r="A7" s="12"/>
      <c r="B7" s="25">
        <v>312.41000000000003</v>
      </c>
      <c r="C7" s="20" t="s">
        <v>160</v>
      </c>
      <c r="D7" s="46">
        <v>151861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151861</v>
      </c>
      <c r="P7" s="47">
        <f t="shared" si="1"/>
        <v>18.827299776841063</v>
      </c>
      <c r="Q7" s="9"/>
    </row>
    <row r="8" spans="1:134">
      <c r="A8" s="12"/>
      <c r="B8" s="25">
        <v>312.43</v>
      </c>
      <c r="C8" s="20" t="s">
        <v>161</v>
      </c>
      <c r="D8" s="46">
        <v>109877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109877</v>
      </c>
      <c r="P8" s="47">
        <f t="shared" si="1"/>
        <v>13.622241507562608</v>
      </c>
      <c r="Q8" s="9"/>
    </row>
    <row r="9" spans="1:134">
      <c r="A9" s="12"/>
      <c r="B9" s="25">
        <v>312.63</v>
      </c>
      <c r="C9" s="20" t="s">
        <v>162</v>
      </c>
      <c r="D9" s="46">
        <v>0</v>
      </c>
      <c r="E9" s="46">
        <v>521012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521012</v>
      </c>
      <c r="P9" s="47">
        <f t="shared" si="1"/>
        <v>64.593602777089018</v>
      </c>
      <c r="Q9" s="9"/>
    </row>
    <row r="10" spans="1:134">
      <c r="A10" s="12"/>
      <c r="B10" s="25">
        <v>314.10000000000002</v>
      </c>
      <c r="C10" s="20" t="s">
        <v>12</v>
      </c>
      <c r="D10" s="46">
        <v>328393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328393</v>
      </c>
      <c r="P10" s="47">
        <f t="shared" si="1"/>
        <v>40.713240763699481</v>
      </c>
      <c r="Q10" s="9"/>
    </row>
    <row r="11" spans="1:134">
      <c r="A11" s="12"/>
      <c r="B11" s="25">
        <v>314.3</v>
      </c>
      <c r="C11" s="20" t="s">
        <v>175</v>
      </c>
      <c r="D11" s="46">
        <v>747390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747390</v>
      </c>
      <c r="P11" s="47">
        <f t="shared" si="1"/>
        <v>92.659310686833621</v>
      </c>
      <c r="Q11" s="9"/>
    </row>
    <row r="12" spans="1:134">
      <c r="A12" s="12"/>
      <c r="B12" s="25">
        <v>315.10000000000002</v>
      </c>
      <c r="C12" s="20" t="s">
        <v>163</v>
      </c>
      <c r="D12" s="46">
        <v>208286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208286</v>
      </c>
      <c r="P12" s="47">
        <f t="shared" si="1"/>
        <v>25.822712620877759</v>
      </c>
      <c r="Q12" s="9"/>
    </row>
    <row r="13" spans="1:134">
      <c r="A13" s="12"/>
      <c r="B13" s="25">
        <v>316</v>
      </c>
      <c r="C13" s="20" t="s">
        <v>92</v>
      </c>
      <c r="D13" s="46">
        <v>23131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23131</v>
      </c>
      <c r="P13" s="47">
        <f t="shared" si="1"/>
        <v>2.8677163401934043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SUM(D15:D21)</f>
        <v>1543516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684598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2228114</v>
      </c>
      <c r="P14" s="45">
        <f t="shared" si="1"/>
        <v>276.2353087031986</v>
      </c>
      <c r="Q14" s="10"/>
    </row>
    <row r="15" spans="1:134">
      <c r="A15" s="12"/>
      <c r="B15" s="25">
        <v>322</v>
      </c>
      <c r="C15" s="20" t="s">
        <v>164</v>
      </c>
      <c r="D15" s="46">
        <v>436622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436622</v>
      </c>
      <c r="P15" s="47">
        <f t="shared" si="1"/>
        <v>54.131167865112822</v>
      </c>
      <c r="Q15" s="9"/>
    </row>
    <row r="16" spans="1:134">
      <c r="A16" s="12"/>
      <c r="B16" s="25">
        <v>323.10000000000002</v>
      </c>
      <c r="C16" s="20" t="s">
        <v>132</v>
      </c>
      <c r="D16" s="46">
        <v>287163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4">SUM(D16:N16)</f>
        <v>287163</v>
      </c>
      <c r="P16" s="47">
        <f t="shared" si="1"/>
        <v>35.601661294321843</v>
      </c>
      <c r="Q16" s="9"/>
    </row>
    <row r="17" spans="1:17">
      <c r="A17" s="12"/>
      <c r="B17" s="25">
        <v>323.39999999999998</v>
      </c>
      <c r="C17" s="20" t="s">
        <v>140</v>
      </c>
      <c r="D17" s="46">
        <v>1546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1546</v>
      </c>
      <c r="P17" s="47">
        <f t="shared" si="1"/>
        <v>0.19166873295313663</v>
      </c>
      <c r="Q17" s="9"/>
    </row>
    <row r="18" spans="1:17">
      <c r="A18" s="12"/>
      <c r="B18" s="25">
        <v>323.7</v>
      </c>
      <c r="C18" s="20" t="s">
        <v>133</v>
      </c>
      <c r="D18" s="46">
        <v>74662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74662</v>
      </c>
      <c r="P18" s="47">
        <f t="shared" si="1"/>
        <v>9.2563848251921641</v>
      </c>
      <c r="Q18" s="9"/>
    </row>
    <row r="19" spans="1:17">
      <c r="A19" s="12"/>
      <c r="B19" s="25">
        <v>324.20999999999998</v>
      </c>
      <c r="C19" s="20" t="s">
        <v>152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684598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684598</v>
      </c>
      <c r="P19" s="47">
        <f t="shared" si="1"/>
        <v>84.874535085544267</v>
      </c>
      <c r="Q19" s="9"/>
    </row>
    <row r="20" spans="1:17">
      <c r="A20" s="12"/>
      <c r="B20" s="25">
        <v>325.2</v>
      </c>
      <c r="C20" s="20" t="s">
        <v>76</v>
      </c>
      <c r="D20" s="46">
        <v>645274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645274</v>
      </c>
      <c r="P20" s="47">
        <f t="shared" si="1"/>
        <v>79.999256136870812</v>
      </c>
      <c r="Q20" s="9"/>
    </row>
    <row r="21" spans="1:17">
      <c r="A21" s="12"/>
      <c r="B21" s="25">
        <v>329.5</v>
      </c>
      <c r="C21" s="20" t="s">
        <v>165</v>
      </c>
      <c r="D21" s="46">
        <v>98249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98249</v>
      </c>
      <c r="P21" s="47">
        <f t="shared" si="1"/>
        <v>12.180634763203571</v>
      </c>
      <c r="Q21" s="9"/>
    </row>
    <row r="22" spans="1:17" ht="15.75">
      <c r="A22" s="29" t="s">
        <v>166</v>
      </c>
      <c r="B22" s="30"/>
      <c r="C22" s="31"/>
      <c r="D22" s="32">
        <f t="shared" ref="D22:N22" si="5">SUM(D23:D33)</f>
        <v>900583</v>
      </c>
      <c r="E22" s="32">
        <f t="shared" si="5"/>
        <v>978106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374367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2253056</v>
      </c>
      <c r="P22" s="45">
        <f t="shared" si="1"/>
        <v>279.32754773121746</v>
      </c>
      <c r="Q22" s="10"/>
    </row>
    <row r="23" spans="1:17">
      <c r="A23" s="12"/>
      <c r="B23" s="25">
        <v>331.2</v>
      </c>
      <c r="C23" s="20" t="s">
        <v>59</v>
      </c>
      <c r="D23" s="46">
        <v>0</v>
      </c>
      <c r="E23" s="46">
        <v>978106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978106</v>
      </c>
      <c r="P23" s="47">
        <f t="shared" si="1"/>
        <v>121.26283163897843</v>
      </c>
      <c r="Q23" s="9"/>
    </row>
    <row r="24" spans="1:17">
      <c r="A24" s="12"/>
      <c r="B24" s="25">
        <v>334.31</v>
      </c>
      <c r="C24" s="20" t="s">
        <v>176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96941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1" si="6">SUM(D24:N24)</f>
        <v>96941</v>
      </c>
      <c r="P24" s="47">
        <f t="shared" si="1"/>
        <v>12.018472601041408</v>
      </c>
      <c r="Q24" s="9"/>
    </row>
    <row r="25" spans="1:17">
      <c r="A25" s="12"/>
      <c r="B25" s="25">
        <v>334.35</v>
      </c>
      <c r="C25" s="20" t="s">
        <v>60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158410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158410</v>
      </c>
      <c r="P25" s="47">
        <f t="shared" si="1"/>
        <v>19.639226382345647</v>
      </c>
      <c r="Q25" s="9"/>
    </row>
    <row r="26" spans="1:17">
      <c r="A26" s="12"/>
      <c r="B26" s="25">
        <v>334.62</v>
      </c>
      <c r="C26" s="20" t="s">
        <v>135</v>
      </c>
      <c r="D26" s="46">
        <v>80984</v>
      </c>
      <c r="E26" s="46">
        <v>0</v>
      </c>
      <c r="F26" s="46">
        <v>0</v>
      </c>
      <c r="G26" s="46">
        <v>0</v>
      </c>
      <c r="H26" s="46">
        <v>0</v>
      </c>
      <c r="I26" s="46">
        <v>119016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200000</v>
      </c>
      <c r="P26" s="47">
        <f t="shared" si="1"/>
        <v>24.795437639474336</v>
      </c>
      <c r="Q26" s="9"/>
    </row>
    <row r="27" spans="1:17">
      <c r="A27" s="12"/>
      <c r="B27" s="25">
        <v>335.125</v>
      </c>
      <c r="C27" s="20" t="s">
        <v>167</v>
      </c>
      <c r="D27" s="46">
        <v>242672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242672</v>
      </c>
      <c r="P27" s="47">
        <f t="shared" si="1"/>
        <v>30.08579221423258</v>
      </c>
      <c r="Q27" s="9"/>
    </row>
    <row r="28" spans="1:17">
      <c r="A28" s="12"/>
      <c r="B28" s="25">
        <v>335.14</v>
      </c>
      <c r="C28" s="20" t="s">
        <v>96</v>
      </c>
      <c r="D28" s="46">
        <v>1713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1713</v>
      </c>
      <c r="P28" s="47">
        <f t="shared" si="1"/>
        <v>0.21237292338209771</v>
      </c>
      <c r="Q28" s="9"/>
    </row>
    <row r="29" spans="1:17">
      <c r="A29" s="12"/>
      <c r="B29" s="25">
        <v>335.15</v>
      </c>
      <c r="C29" s="20" t="s">
        <v>97</v>
      </c>
      <c r="D29" s="46">
        <v>5763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5763</v>
      </c>
      <c r="P29" s="47">
        <f t="shared" si="1"/>
        <v>0.71448053558145297</v>
      </c>
      <c r="Q29" s="9"/>
    </row>
    <row r="30" spans="1:17">
      <c r="A30" s="12"/>
      <c r="B30" s="25">
        <v>335.18</v>
      </c>
      <c r="C30" s="20" t="s">
        <v>168</v>
      </c>
      <c r="D30" s="46">
        <v>506140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506140</v>
      </c>
      <c r="P30" s="47">
        <f t="shared" si="1"/>
        <v>62.749814034217707</v>
      </c>
      <c r="Q30" s="9"/>
    </row>
    <row r="31" spans="1:17">
      <c r="A31" s="12"/>
      <c r="B31" s="25">
        <v>335.21</v>
      </c>
      <c r="C31" s="20" t="s">
        <v>177</v>
      </c>
      <c r="D31" s="46">
        <v>750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750</v>
      </c>
      <c r="P31" s="47">
        <f t="shared" si="1"/>
        <v>9.2982891148028768E-2</v>
      </c>
      <c r="Q31" s="9"/>
    </row>
    <row r="32" spans="1:17">
      <c r="A32" s="12"/>
      <c r="B32" s="25">
        <v>335.48</v>
      </c>
      <c r="C32" s="20" t="s">
        <v>110</v>
      </c>
      <c r="D32" s="46">
        <v>62531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3" si="7">SUM(D32:N32)</f>
        <v>62531</v>
      </c>
      <c r="P32" s="47">
        <f t="shared" si="1"/>
        <v>7.7524175551698491</v>
      </c>
      <c r="Q32" s="9"/>
    </row>
    <row r="33" spans="1:17">
      <c r="A33" s="12"/>
      <c r="B33" s="25">
        <v>335.9</v>
      </c>
      <c r="C33" s="20" t="s">
        <v>178</v>
      </c>
      <c r="D33" s="46">
        <v>30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30</v>
      </c>
      <c r="P33" s="47">
        <f t="shared" si="1"/>
        <v>3.7193156459211507E-3</v>
      </c>
      <c r="Q33" s="9"/>
    </row>
    <row r="34" spans="1:17" ht="15.75">
      <c r="A34" s="29" t="s">
        <v>30</v>
      </c>
      <c r="B34" s="30"/>
      <c r="C34" s="31"/>
      <c r="D34" s="32">
        <f t="shared" ref="D34:N34" si="8">SUM(D35:D47)</f>
        <v>1485841</v>
      </c>
      <c r="E34" s="32">
        <f t="shared" si="8"/>
        <v>21411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8598462</v>
      </c>
      <c r="J34" s="32">
        <f t="shared" si="8"/>
        <v>993640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8"/>
        <v>0</v>
      </c>
      <c r="O34" s="32">
        <f>SUM(D34:N34)</f>
        <v>11099354</v>
      </c>
      <c r="P34" s="45">
        <f t="shared" si="1"/>
        <v>1376.0666997272501</v>
      </c>
      <c r="Q34" s="10"/>
    </row>
    <row r="35" spans="1:17">
      <c r="A35" s="12"/>
      <c r="B35" s="25">
        <v>341.1</v>
      </c>
      <c r="C35" s="20" t="s">
        <v>111</v>
      </c>
      <c r="D35" s="46">
        <v>58308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58308</v>
      </c>
      <c r="P35" s="47">
        <f t="shared" si="1"/>
        <v>7.2288618894123484</v>
      </c>
      <c r="Q35" s="9"/>
    </row>
    <row r="36" spans="1:17">
      <c r="A36" s="12"/>
      <c r="B36" s="25">
        <v>341.2</v>
      </c>
      <c r="C36" s="20" t="s">
        <v>112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993640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7" si="9">SUM(D36:N36)</f>
        <v>993640</v>
      </c>
      <c r="P36" s="47">
        <f t="shared" si="1"/>
        <v>123.1886932804364</v>
      </c>
      <c r="Q36" s="9"/>
    </row>
    <row r="37" spans="1:17">
      <c r="A37" s="12"/>
      <c r="B37" s="25">
        <v>341.3</v>
      </c>
      <c r="C37" s="20" t="s">
        <v>118</v>
      </c>
      <c r="D37" s="46">
        <v>141820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141820</v>
      </c>
      <c r="P37" s="47">
        <f t="shared" ref="P37:P60" si="10">(O37/P$62)</f>
        <v>17.582444830151253</v>
      </c>
      <c r="Q37" s="9"/>
    </row>
    <row r="38" spans="1:17">
      <c r="A38" s="12"/>
      <c r="B38" s="25">
        <v>342.2</v>
      </c>
      <c r="C38" s="20" t="s">
        <v>33</v>
      </c>
      <c r="D38" s="46">
        <v>235127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235127</v>
      </c>
      <c r="P38" s="47">
        <f t="shared" si="10"/>
        <v>29.150384329283412</v>
      </c>
      <c r="Q38" s="9"/>
    </row>
    <row r="39" spans="1:17">
      <c r="A39" s="12"/>
      <c r="B39" s="25">
        <v>343.1</v>
      </c>
      <c r="C39" s="20" t="s">
        <v>34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6317856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6317856</v>
      </c>
      <c r="P39" s="47">
        <f t="shared" si="10"/>
        <v>783.27002231589393</v>
      </c>
      <c r="Q39" s="9"/>
    </row>
    <row r="40" spans="1:17">
      <c r="A40" s="12"/>
      <c r="B40" s="25">
        <v>343.3</v>
      </c>
      <c r="C40" s="20" t="s">
        <v>35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1046531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1046531</v>
      </c>
      <c r="P40" s="47">
        <f t="shared" si="10"/>
        <v>129.74597074138359</v>
      </c>
      <c r="Q40" s="9"/>
    </row>
    <row r="41" spans="1:17">
      <c r="A41" s="12"/>
      <c r="B41" s="25">
        <v>343.4</v>
      </c>
      <c r="C41" s="20" t="s">
        <v>36</v>
      </c>
      <c r="D41" s="46">
        <v>735084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735084</v>
      </c>
      <c r="P41" s="47">
        <f t="shared" si="10"/>
        <v>91.133647408876769</v>
      </c>
      <c r="Q41" s="9"/>
    </row>
    <row r="42" spans="1:17">
      <c r="A42" s="12"/>
      <c r="B42" s="25">
        <v>343.5</v>
      </c>
      <c r="C42" s="20" t="s">
        <v>37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1203530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1203530</v>
      </c>
      <c r="P42" s="47">
        <f t="shared" si="10"/>
        <v>149.21026531118275</v>
      </c>
      <c r="Q42" s="9"/>
    </row>
    <row r="43" spans="1:17">
      <c r="A43" s="12"/>
      <c r="B43" s="25">
        <v>343.8</v>
      </c>
      <c r="C43" s="20" t="s">
        <v>38</v>
      </c>
      <c r="D43" s="46">
        <v>19262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19262</v>
      </c>
      <c r="P43" s="47">
        <f t="shared" si="10"/>
        <v>2.3880485990577736</v>
      </c>
      <c r="Q43" s="9"/>
    </row>
    <row r="44" spans="1:17">
      <c r="A44" s="12"/>
      <c r="B44" s="25">
        <v>343.9</v>
      </c>
      <c r="C44" s="20" t="s">
        <v>102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30545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30545</v>
      </c>
      <c r="P44" s="47">
        <f t="shared" si="10"/>
        <v>3.7868832134887183</v>
      </c>
      <c r="Q44" s="9"/>
    </row>
    <row r="45" spans="1:17">
      <c r="A45" s="12"/>
      <c r="B45" s="25">
        <v>344.9</v>
      </c>
      <c r="C45" s="20" t="s">
        <v>143</v>
      </c>
      <c r="D45" s="46">
        <v>33663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33663</v>
      </c>
      <c r="P45" s="47">
        <f t="shared" si="10"/>
        <v>4.1734440862881232</v>
      </c>
      <c r="Q45" s="9"/>
    </row>
    <row r="46" spans="1:17">
      <c r="A46" s="12"/>
      <c r="B46" s="25">
        <v>347.2</v>
      </c>
      <c r="C46" s="20" t="s">
        <v>39</v>
      </c>
      <c r="D46" s="46">
        <v>257571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257571</v>
      </c>
      <c r="P46" s="47">
        <f t="shared" si="10"/>
        <v>31.932928341185221</v>
      </c>
      <c r="Q46" s="9"/>
    </row>
    <row r="47" spans="1:17">
      <c r="A47" s="12"/>
      <c r="B47" s="25">
        <v>347.5</v>
      </c>
      <c r="C47" s="20" t="s">
        <v>113</v>
      </c>
      <c r="D47" s="46">
        <v>5006</v>
      </c>
      <c r="E47" s="46">
        <v>21411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26417</v>
      </c>
      <c r="P47" s="47">
        <f t="shared" si="10"/>
        <v>3.2751053806099679</v>
      </c>
      <c r="Q47" s="9"/>
    </row>
    <row r="48" spans="1:17" ht="15.75">
      <c r="A48" s="29" t="s">
        <v>31</v>
      </c>
      <c r="B48" s="30"/>
      <c r="C48" s="31"/>
      <c r="D48" s="32">
        <f t="shared" ref="D48:N48" si="11">SUM(D49:D50)</f>
        <v>6658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1"/>
        <v>0</v>
      </c>
      <c r="O48" s="32">
        <f>SUM(D48:N48)</f>
        <v>6658</v>
      </c>
      <c r="P48" s="45">
        <f t="shared" si="10"/>
        <v>0.82544011901810066</v>
      </c>
      <c r="Q48" s="10"/>
    </row>
    <row r="49" spans="1:120">
      <c r="A49" s="13"/>
      <c r="B49" s="39">
        <v>351.5</v>
      </c>
      <c r="C49" s="21" t="s">
        <v>42</v>
      </c>
      <c r="D49" s="46">
        <v>6004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0" si="12">SUM(D49:N49)</f>
        <v>6004</v>
      </c>
      <c r="P49" s="47">
        <f t="shared" si="10"/>
        <v>0.74435903793701963</v>
      </c>
      <c r="Q49" s="9"/>
    </row>
    <row r="50" spans="1:120">
      <c r="A50" s="13"/>
      <c r="B50" s="39">
        <v>354</v>
      </c>
      <c r="C50" s="21" t="s">
        <v>146</v>
      </c>
      <c r="D50" s="46">
        <v>654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654</v>
      </c>
      <c r="P50" s="47">
        <f t="shared" si="10"/>
        <v>8.1081081081081086E-2</v>
      </c>
      <c r="Q50" s="9"/>
    </row>
    <row r="51" spans="1:120" ht="15.75">
      <c r="A51" s="29" t="s">
        <v>4</v>
      </c>
      <c r="B51" s="30"/>
      <c r="C51" s="31"/>
      <c r="D51" s="32">
        <f t="shared" ref="D51:N51" si="13">SUM(D52:D56)</f>
        <v>168405</v>
      </c>
      <c r="E51" s="32">
        <f t="shared" si="13"/>
        <v>22951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2150294</v>
      </c>
      <c r="J51" s="32">
        <f t="shared" si="13"/>
        <v>39930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3"/>
        <v>0</v>
      </c>
      <c r="O51" s="32">
        <f>SUM(D51:N51)</f>
        <v>2381580</v>
      </c>
      <c r="P51" s="45">
        <f t="shared" si="10"/>
        <v>295.26159186709646</v>
      </c>
      <c r="Q51" s="10"/>
    </row>
    <row r="52" spans="1:120">
      <c r="A52" s="12"/>
      <c r="B52" s="25">
        <v>361.1</v>
      </c>
      <c r="C52" s="20" t="s">
        <v>43</v>
      </c>
      <c r="D52" s="46">
        <v>52980</v>
      </c>
      <c r="E52" s="46">
        <v>22951</v>
      </c>
      <c r="F52" s="46">
        <v>0</v>
      </c>
      <c r="G52" s="46">
        <v>0</v>
      </c>
      <c r="H52" s="46">
        <v>0</v>
      </c>
      <c r="I52" s="46">
        <v>66605</v>
      </c>
      <c r="J52" s="46">
        <v>3024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145560</v>
      </c>
      <c r="P52" s="47">
        <f t="shared" si="10"/>
        <v>18.046119514009423</v>
      </c>
      <c r="Q52" s="9"/>
    </row>
    <row r="53" spans="1:120">
      <c r="A53" s="12"/>
      <c r="B53" s="25">
        <v>362</v>
      </c>
      <c r="C53" s="20" t="s">
        <v>44</v>
      </c>
      <c r="D53" s="46">
        <v>61294</v>
      </c>
      <c r="E53" s="46">
        <v>0</v>
      </c>
      <c r="F53" s="46">
        <v>0</v>
      </c>
      <c r="G53" s="46">
        <v>0</v>
      </c>
      <c r="H53" s="46">
        <v>0</v>
      </c>
      <c r="I53" s="46">
        <v>41914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59" si="14">SUM(D53:N53)</f>
        <v>103208</v>
      </c>
      <c r="P53" s="47">
        <f t="shared" si="10"/>
        <v>12.795437639474336</v>
      </c>
      <c r="Q53" s="9"/>
    </row>
    <row r="54" spans="1:120">
      <c r="A54" s="12"/>
      <c r="B54" s="25">
        <v>364</v>
      </c>
      <c r="C54" s="20" t="s">
        <v>119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3190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3190</v>
      </c>
      <c r="P54" s="47">
        <f t="shared" si="10"/>
        <v>0.39548723034961569</v>
      </c>
      <c r="Q54" s="9"/>
    </row>
    <row r="55" spans="1:120">
      <c r="A55" s="12"/>
      <c r="B55" s="25">
        <v>366</v>
      </c>
      <c r="C55" s="20" t="s">
        <v>87</v>
      </c>
      <c r="D55" s="46">
        <v>39451</v>
      </c>
      <c r="E55" s="46">
        <v>0</v>
      </c>
      <c r="F55" s="46">
        <v>0</v>
      </c>
      <c r="G55" s="46">
        <v>0</v>
      </c>
      <c r="H55" s="46">
        <v>0</v>
      </c>
      <c r="I55" s="46">
        <v>2026256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2065707</v>
      </c>
      <c r="P55" s="47">
        <f t="shared" si="10"/>
        <v>256.10054549962808</v>
      </c>
      <c r="Q55" s="9"/>
    </row>
    <row r="56" spans="1:120">
      <c r="A56" s="12"/>
      <c r="B56" s="25">
        <v>369.9</v>
      </c>
      <c r="C56" s="20" t="s">
        <v>46</v>
      </c>
      <c r="D56" s="46">
        <v>14680</v>
      </c>
      <c r="E56" s="46">
        <v>0</v>
      </c>
      <c r="F56" s="46">
        <v>0</v>
      </c>
      <c r="G56" s="46">
        <v>0</v>
      </c>
      <c r="H56" s="46">
        <v>0</v>
      </c>
      <c r="I56" s="46">
        <v>12329</v>
      </c>
      <c r="J56" s="46">
        <v>36906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63915</v>
      </c>
      <c r="P56" s="47">
        <f t="shared" si="10"/>
        <v>7.9240019836350113</v>
      </c>
      <c r="Q56" s="9"/>
    </row>
    <row r="57" spans="1:120" ht="15.75">
      <c r="A57" s="29" t="s">
        <v>32</v>
      </c>
      <c r="B57" s="30"/>
      <c r="C57" s="31"/>
      <c r="D57" s="32">
        <f t="shared" ref="D57:N57" si="15">SUM(D58:D59)</f>
        <v>274999</v>
      </c>
      <c r="E57" s="32">
        <f t="shared" si="15"/>
        <v>0</v>
      </c>
      <c r="F57" s="32">
        <f t="shared" si="15"/>
        <v>0</v>
      </c>
      <c r="G57" s="32">
        <f t="shared" si="15"/>
        <v>39508</v>
      </c>
      <c r="H57" s="32">
        <f t="shared" si="15"/>
        <v>0</v>
      </c>
      <c r="I57" s="32">
        <f t="shared" si="15"/>
        <v>944687</v>
      </c>
      <c r="J57" s="32">
        <f t="shared" si="15"/>
        <v>0</v>
      </c>
      <c r="K57" s="32">
        <f t="shared" si="15"/>
        <v>0</v>
      </c>
      <c r="L57" s="32">
        <f t="shared" si="15"/>
        <v>0</v>
      </c>
      <c r="M57" s="32">
        <f t="shared" si="15"/>
        <v>0</v>
      </c>
      <c r="N57" s="32">
        <f t="shared" si="15"/>
        <v>0</v>
      </c>
      <c r="O57" s="32">
        <f t="shared" si="14"/>
        <v>1259194</v>
      </c>
      <c r="P57" s="45">
        <f t="shared" si="10"/>
        <v>156.11133151500124</v>
      </c>
      <c r="Q57" s="9"/>
    </row>
    <row r="58" spans="1:120">
      <c r="A58" s="12"/>
      <c r="B58" s="25">
        <v>381</v>
      </c>
      <c r="C58" s="20" t="s">
        <v>47</v>
      </c>
      <c r="D58" s="46">
        <v>255615</v>
      </c>
      <c r="E58" s="46">
        <v>0</v>
      </c>
      <c r="F58" s="46">
        <v>0</v>
      </c>
      <c r="G58" s="46">
        <v>39508</v>
      </c>
      <c r="H58" s="46">
        <v>0</v>
      </c>
      <c r="I58" s="46">
        <v>944687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1239810</v>
      </c>
      <c r="P58" s="47">
        <f t="shared" si="10"/>
        <v>153.7081576989834</v>
      </c>
      <c r="Q58" s="9"/>
    </row>
    <row r="59" spans="1:120" ht="15.75" thickBot="1">
      <c r="A59" s="12"/>
      <c r="B59" s="25">
        <v>383.2</v>
      </c>
      <c r="C59" s="20" t="s">
        <v>180</v>
      </c>
      <c r="D59" s="46">
        <v>19384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19384</v>
      </c>
      <c r="P59" s="47">
        <f t="shared" si="10"/>
        <v>2.4031738160178526</v>
      </c>
      <c r="Q59" s="9"/>
    </row>
    <row r="60" spans="1:120" ht="16.5" thickBot="1">
      <c r="A60" s="14" t="s">
        <v>40</v>
      </c>
      <c r="B60" s="23"/>
      <c r="C60" s="22"/>
      <c r="D60" s="15">
        <f t="shared" ref="D60:N60" si="16">SUM(D5,D14,D22,D34,D48,D51,D57)</f>
        <v>9116998</v>
      </c>
      <c r="E60" s="15">
        <f t="shared" si="16"/>
        <v>1543480</v>
      </c>
      <c r="F60" s="15">
        <f t="shared" si="16"/>
        <v>0</v>
      </c>
      <c r="G60" s="15">
        <f t="shared" si="16"/>
        <v>39508</v>
      </c>
      <c r="H60" s="15">
        <f t="shared" si="16"/>
        <v>0</v>
      </c>
      <c r="I60" s="15">
        <f t="shared" si="16"/>
        <v>12752408</v>
      </c>
      <c r="J60" s="15">
        <f t="shared" si="16"/>
        <v>1033570</v>
      </c>
      <c r="K60" s="15">
        <f t="shared" si="16"/>
        <v>0</v>
      </c>
      <c r="L60" s="15">
        <f t="shared" si="16"/>
        <v>0</v>
      </c>
      <c r="M60" s="15">
        <f t="shared" si="16"/>
        <v>0</v>
      </c>
      <c r="N60" s="15">
        <f t="shared" si="16"/>
        <v>0</v>
      </c>
      <c r="O60" s="15">
        <f>SUM(D60:N60)</f>
        <v>24485964</v>
      </c>
      <c r="P60" s="38">
        <f t="shared" si="10"/>
        <v>3035.7009670220677</v>
      </c>
      <c r="Q60" s="6"/>
      <c r="R60" s="2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</row>
    <row r="61" spans="1:120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9"/>
    </row>
    <row r="62" spans="1:120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118" t="s">
        <v>179</v>
      </c>
      <c r="N62" s="118"/>
      <c r="O62" s="118"/>
      <c r="P62" s="43">
        <v>8066</v>
      </c>
    </row>
    <row r="63" spans="1:120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7"/>
    </row>
    <row r="64" spans="1:120" ht="15.75" customHeight="1" thickBot="1">
      <c r="A64" s="120" t="s">
        <v>62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00"/>
    </row>
  </sheetData>
  <mergeCells count="10">
    <mergeCell ref="M62:O62"/>
    <mergeCell ref="A63:P63"/>
    <mergeCell ref="A64:P6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50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29"/>
      <c r="M3" s="130"/>
      <c r="N3" s="36"/>
      <c r="O3" s="37"/>
      <c r="P3" s="131" t="s">
        <v>156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51</v>
      </c>
      <c r="F4" s="34" t="s">
        <v>52</v>
      </c>
      <c r="G4" s="34" t="s">
        <v>53</v>
      </c>
      <c r="H4" s="34" t="s">
        <v>6</v>
      </c>
      <c r="I4" s="34" t="s">
        <v>7</v>
      </c>
      <c r="J4" s="35" t="s">
        <v>54</v>
      </c>
      <c r="K4" s="35" t="s">
        <v>8</v>
      </c>
      <c r="L4" s="35" t="s">
        <v>9</v>
      </c>
      <c r="M4" s="35" t="s">
        <v>157</v>
      </c>
      <c r="N4" s="35" t="s">
        <v>10</v>
      </c>
      <c r="O4" s="35" t="s">
        <v>158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159</v>
      </c>
      <c r="B5" s="26"/>
      <c r="C5" s="26"/>
      <c r="D5" s="27">
        <f t="shared" ref="D5:N5" si="0">SUM(D6:D13)</f>
        <v>4282056</v>
      </c>
      <c r="E5" s="27">
        <f t="shared" si="0"/>
        <v>430470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4712526</v>
      </c>
      <c r="P5" s="33">
        <f t="shared" ref="P5:P36" si="1">(O5/P$60)</f>
        <v>613.29073399271215</v>
      </c>
      <c r="Q5" s="6"/>
    </row>
    <row r="6" spans="1:134">
      <c r="A6" s="12"/>
      <c r="B6" s="25">
        <v>311</v>
      </c>
      <c r="C6" s="20" t="s">
        <v>3</v>
      </c>
      <c r="D6" s="46">
        <v>2857602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2857602</v>
      </c>
      <c r="P6" s="47">
        <f t="shared" si="1"/>
        <v>371.88990109318064</v>
      </c>
      <c r="Q6" s="9"/>
    </row>
    <row r="7" spans="1:134">
      <c r="A7" s="12"/>
      <c r="B7" s="25">
        <v>312.41000000000003</v>
      </c>
      <c r="C7" s="20" t="s">
        <v>160</v>
      </c>
      <c r="D7" s="46">
        <v>129035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129035</v>
      </c>
      <c r="P7" s="47">
        <f t="shared" si="1"/>
        <v>16.792686100989069</v>
      </c>
      <c r="Q7" s="9"/>
    </row>
    <row r="8" spans="1:134">
      <c r="A8" s="12"/>
      <c r="B8" s="25">
        <v>312.43</v>
      </c>
      <c r="C8" s="20" t="s">
        <v>161</v>
      </c>
      <c r="D8" s="46">
        <v>96657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96657</v>
      </c>
      <c r="P8" s="47">
        <f t="shared" si="1"/>
        <v>12.578995314940135</v>
      </c>
      <c r="Q8" s="9"/>
    </row>
    <row r="9" spans="1:134">
      <c r="A9" s="12"/>
      <c r="B9" s="25">
        <v>312.63</v>
      </c>
      <c r="C9" s="20" t="s">
        <v>162</v>
      </c>
      <c r="D9" s="46">
        <v>0</v>
      </c>
      <c r="E9" s="46">
        <v>430470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430470</v>
      </c>
      <c r="P9" s="47">
        <f t="shared" si="1"/>
        <v>56.021603331598129</v>
      </c>
      <c r="Q9" s="9"/>
    </row>
    <row r="10" spans="1:134">
      <c r="A10" s="12"/>
      <c r="B10" s="25">
        <v>314.10000000000002</v>
      </c>
      <c r="C10" s="20" t="s">
        <v>12</v>
      </c>
      <c r="D10" s="46">
        <v>314837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314837</v>
      </c>
      <c r="P10" s="47">
        <f t="shared" si="1"/>
        <v>40.97306090577824</v>
      </c>
      <c r="Q10" s="9"/>
    </row>
    <row r="11" spans="1:134">
      <c r="A11" s="12"/>
      <c r="B11" s="25">
        <v>314.7</v>
      </c>
      <c r="C11" s="20" t="s">
        <v>14</v>
      </c>
      <c r="D11" s="46">
        <v>661465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661465</v>
      </c>
      <c r="P11" s="47">
        <f t="shared" si="1"/>
        <v>86.083420093701193</v>
      </c>
      <c r="Q11" s="9"/>
    </row>
    <row r="12" spans="1:134">
      <c r="A12" s="12"/>
      <c r="B12" s="25">
        <v>315.10000000000002</v>
      </c>
      <c r="C12" s="20" t="s">
        <v>163</v>
      </c>
      <c r="D12" s="46">
        <v>178484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178484</v>
      </c>
      <c r="P12" s="47">
        <f t="shared" si="1"/>
        <v>23.228006246746485</v>
      </c>
      <c r="Q12" s="9"/>
    </row>
    <row r="13" spans="1:134">
      <c r="A13" s="12"/>
      <c r="B13" s="25">
        <v>316</v>
      </c>
      <c r="C13" s="20" t="s">
        <v>92</v>
      </c>
      <c r="D13" s="46">
        <v>43976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43976</v>
      </c>
      <c r="P13" s="47">
        <f t="shared" si="1"/>
        <v>5.7230609057782402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SUM(D15:D21)</f>
        <v>1247573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565772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1813345</v>
      </c>
      <c r="P14" s="45">
        <f t="shared" si="1"/>
        <v>235.98971889640811</v>
      </c>
      <c r="Q14" s="10"/>
    </row>
    <row r="15" spans="1:134">
      <c r="A15" s="12"/>
      <c r="B15" s="25">
        <v>322</v>
      </c>
      <c r="C15" s="20" t="s">
        <v>164</v>
      </c>
      <c r="D15" s="46">
        <v>303433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303433</v>
      </c>
      <c r="P15" s="47">
        <f t="shared" si="1"/>
        <v>39.488938053097343</v>
      </c>
      <c r="Q15" s="9"/>
    </row>
    <row r="16" spans="1:134">
      <c r="A16" s="12"/>
      <c r="B16" s="25">
        <v>323.10000000000002</v>
      </c>
      <c r="C16" s="20" t="s">
        <v>132</v>
      </c>
      <c r="D16" s="46">
        <v>260796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4">SUM(D16:N16)</f>
        <v>260796</v>
      </c>
      <c r="P16" s="47">
        <f t="shared" si="1"/>
        <v>33.940135346173868</v>
      </c>
      <c r="Q16" s="9"/>
    </row>
    <row r="17" spans="1:17">
      <c r="A17" s="12"/>
      <c r="B17" s="25">
        <v>323.39999999999998</v>
      </c>
      <c r="C17" s="20" t="s">
        <v>140</v>
      </c>
      <c r="D17" s="46">
        <v>1853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1853</v>
      </c>
      <c r="P17" s="47">
        <f t="shared" si="1"/>
        <v>0.24115044247787609</v>
      </c>
      <c r="Q17" s="9"/>
    </row>
    <row r="18" spans="1:17">
      <c r="A18" s="12"/>
      <c r="B18" s="25">
        <v>323.7</v>
      </c>
      <c r="C18" s="20" t="s">
        <v>133</v>
      </c>
      <c r="D18" s="46">
        <v>68276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68276</v>
      </c>
      <c r="P18" s="47">
        <f t="shared" si="1"/>
        <v>8.8854763144195736</v>
      </c>
      <c r="Q18" s="9"/>
    </row>
    <row r="19" spans="1:17">
      <c r="A19" s="12"/>
      <c r="B19" s="25">
        <v>324.20999999999998</v>
      </c>
      <c r="C19" s="20" t="s">
        <v>152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565772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565772</v>
      </c>
      <c r="P19" s="47">
        <f t="shared" si="1"/>
        <v>73.629880270692354</v>
      </c>
      <c r="Q19" s="9"/>
    </row>
    <row r="20" spans="1:17">
      <c r="A20" s="12"/>
      <c r="B20" s="25">
        <v>325.2</v>
      </c>
      <c r="C20" s="20" t="s">
        <v>76</v>
      </c>
      <c r="D20" s="46">
        <v>533946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533946</v>
      </c>
      <c r="P20" s="47">
        <f t="shared" si="1"/>
        <v>69.488027069234775</v>
      </c>
      <c r="Q20" s="9"/>
    </row>
    <row r="21" spans="1:17">
      <c r="A21" s="12"/>
      <c r="B21" s="25">
        <v>329.5</v>
      </c>
      <c r="C21" s="20" t="s">
        <v>165</v>
      </c>
      <c r="D21" s="46">
        <v>79269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79269</v>
      </c>
      <c r="P21" s="47">
        <f t="shared" si="1"/>
        <v>10.316111400312337</v>
      </c>
      <c r="Q21" s="9"/>
    </row>
    <row r="22" spans="1:17" ht="15.75">
      <c r="A22" s="29" t="s">
        <v>166</v>
      </c>
      <c r="B22" s="30"/>
      <c r="C22" s="31"/>
      <c r="D22" s="32">
        <f t="shared" ref="D22:N22" si="5">SUM(D23:D30)</f>
        <v>907188</v>
      </c>
      <c r="E22" s="32">
        <f t="shared" si="5"/>
        <v>104265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1011453</v>
      </c>
      <c r="P22" s="45">
        <f t="shared" si="1"/>
        <v>131.63105153565851</v>
      </c>
      <c r="Q22" s="10"/>
    </row>
    <row r="23" spans="1:17">
      <c r="A23" s="12"/>
      <c r="B23" s="25">
        <v>331.62</v>
      </c>
      <c r="C23" s="20" t="s">
        <v>134</v>
      </c>
      <c r="D23" s="46">
        <v>0</v>
      </c>
      <c r="E23" s="46">
        <v>64578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8" si="6">SUM(D23:N23)</f>
        <v>64578</v>
      </c>
      <c r="P23" s="47">
        <f t="shared" si="1"/>
        <v>8.4042165538781877</v>
      </c>
      <c r="Q23" s="9"/>
    </row>
    <row r="24" spans="1:17">
      <c r="A24" s="12"/>
      <c r="B24" s="25">
        <v>334.5</v>
      </c>
      <c r="C24" s="20" t="s">
        <v>141</v>
      </c>
      <c r="D24" s="46">
        <v>0</v>
      </c>
      <c r="E24" s="46">
        <v>39687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39687</v>
      </c>
      <c r="P24" s="47">
        <f t="shared" si="1"/>
        <v>5.1648880791254559</v>
      </c>
      <c r="Q24" s="9"/>
    </row>
    <row r="25" spans="1:17">
      <c r="A25" s="12"/>
      <c r="B25" s="25">
        <v>335.125</v>
      </c>
      <c r="C25" s="20" t="s">
        <v>167</v>
      </c>
      <c r="D25" s="46">
        <v>176346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176346</v>
      </c>
      <c r="P25" s="47">
        <f t="shared" si="1"/>
        <v>22.949765747006769</v>
      </c>
      <c r="Q25" s="9"/>
    </row>
    <row r="26" spans="1:17">
      <c r="A26" s="12"/>
      <c r="B26" s="25">
        <v>335.14</v>
      </c>
      <c r="C26" s="20" t="s">
        <v>96</v>
      </c>
      <c r="D26" s="46">
        <v>1872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1872</v>
      </c>
      <c r="P26" s="47">
        <f t="shared" si="1"/>
        <v>0.24362311296199896</v>
      </c>
      <c r="Q26" s="9"/>
    </row>
    <row r="27" spans="1:17">
      <c r="A27" s="12"/>
      <c r="B27" s="25">
        <v>335.15</v>
      </c>
      <c r="C27" s="20" t="s">
        <v>97</v>
      </c>
      <c r="D27" s="46">
        <v>14438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14438</v>
      </c>
      <c r="P27" s="47">
        <f t="shared" si="1"/>
        <v>1.8789692868297763</v>
      </c>
      <c r="Q27" s="9"/>
    </row>
    <row r="28" spans="1:17">
      <c r="A28" s="12"/>
      <c r="B28" s="25">
        <v>335.18</v>
      </c>
      <c r="C28" s="20" t="s">
        <v>168</v>
      </c>
      <c r="D28" s="46">
        <v>438537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438537</v>
      </c>
      <c r="P28" s="47">
        <f t="shared" si="1"/>
        <v>57.071447162935968</v>
      </c>
      <c r="Q28" s="9"/>
    </row>
    <row r="29" spans="1:17">
      <c r="A29" s="12"/>
      <c r="B29" s="25">
        <v>335.48</v>
      </c>
      <c r="C29" s="20" t="s">
        <v>110</v>
      </c>
      <c r="D29" s="46">
        <v>80789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80789</v>
      </c>
      <c r="P29" s="47">
        <f t="shared" si="1"/>
        <v>10.513925039042165</v>
      </c>
      <c r="Q29" s="9"/>
    </row>
    <row r="30" spans="1:17">
      <c r="A30" s="12"/>
      <c r="B30" s="25">
        <v>337.9</v>
      </c>
      <c r="C30" s="20" t="s">
        <v>169</v>
      </c>
      <c r="D30" s="46">
        <v>195206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195206</v>
      </c>
      <c r="P30" s="47">
        <f t="shared" si="1"/>
        <v>25.404216553878189</v>
      </c>
      <c r="Q30" s="9"/>
    </row>
    <row r="31" spans="1:17" ht="15.75">
      <c r="A31" s="29" t="s">
        <v>30</v>
      </c>
      <c r="B31" s="30"/>
      <c r="C31" s="31"/>
      <c r="D31" s="32">
        <f t="shared" ref="D31:N31" si="7">SUM(D32:D44)</f>
        <v>1055280</v>
      </c>
      <c r="E31" s="32">
        <f t="shared" si="7"/>
        <v>17872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6675383</v>
      </c>
      <c r="J31" s="32">
        <f t="shared" si="7"/>
        <v>739303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7"/>
        <v>0</v>
      </c>
      <c r="O31" s="32">
        <f>SUM(D31:N31)</f>
        <v>8487838</v>
      </c>
      <c r="P31" s="45">
        <f t="shared" si="1"/>
        <v>1104.6119208745445</v>
      </c>
      <c r="Q31" s="10"/>
    </row>
    <row r="32" spans="1:17">
      <c r="A32" s="12"/>
      <c r="B32" s="25">
        <v>341.1</v>
      </c>
      <c r="C32" s="20" t="s">
        <v>111</v>
      </c>
      <c r="D32" s="46">
        <v>28137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28137</v>
      </c>
      <c r="P32" s="47">
        <f t="shared" si="1"/>
        <v>3.6617647058823528</v>
      </c>
      <c r="Q32" s="9"/>
    </row>
    <row r="33" spans="1:17">
      <c r="A33" s="12"/>
      <c r="B33" s="25">
        <v>341.2</v>
      </c>
      <c r="C33" s="20" t="s">
        <v>112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739303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4" si="8">SUM(D33:N33)</f>
        <v>739303</v>
      </c>
      <c r="P33" s="47">
        <f t="shared" si="1"/>
        <v>96.213300364393547</v>
      </c>
      <c r="Q33" s="9"/>
    </row>
    <row r="34" spans="1:17">
      <c r="A34" s="12"/>
      <c r="B34" s="25">
        <v>341.3</v>
      </c>
      <c r="C34" s="20" t="s">
        <v>118</v>
      </c>
      <c r="D34" s="46">
        <v>113807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113807</v>
      </c>
      <c r="P34" s="47">
        <f t="shared" si="1"/>
        <v>14.8109057782405</v>
      </c>
      <c r="Q34" s="9"/>
    </row>
    <row r="35" spans="1:17">
      <c r="A35" s="12"/>
      <c r="B35" s="25">
        <v>342.2</v>
      </c>
      <c r="C35" s="20" t="s">
        <v>33</v>
      </c>
      <c r="D35" s="46">
        <v>7364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7364</v>
      </c>
      <c r="P35" s="47">
        <f t="shared" si="1"/>
        <v>0.95835502342529932</v>
      </c>
      <c r="Q35" s="9"/>
    </row>
    <row r="36" spans="1:17">
      <c r="A36" s="12"/>
      <c r="B36" s="25">
        <v>343.1</v>
      </c>
      <c r="C36" s="20" t="s">
        <v>34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4635244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4635244</v>
      </c>
      <c r="P36" s="47">
        <f t="shared" si="1"/>
        <v>603.23321186881833</v>
      </c>
      <c r="Q36" s="9"/>
    </row>
    <row r="37" spans="1:17">
      <c r="A37" s="12"/>
      <c r="B37" s="25">
        <v>343.3</v>
      </c>
      <c r="C37" s="20" t="s">
        <v>35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946332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946332</v>
      </c>
      <c r="P37" s="47">
        <f t="shared" ref="P37:P58" si="9">(O37/P$60)</f>
        <v>123.15616866215512</v>
      </c>
      <c r="Q37" s="9"/>
    </row>
    <row r="38" spans="1:17">
      <c r="A38" s="12"/>
      <c r="B38" s="25">
        <v>343.4</v>
      </c>
      <c r="C38" s="20" t="s">
        <v>36</v>
      </c>
      <c r="D38" s="46">
        <v>627334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627334</v>
      </c>
      <c r="P38" s="47">
        <f t="shared" si="9"/>
        <v>81.641592920353986</v>
      </c>
      <c r="Q38" s="9"/>
    </row>
    <row r="39" spans="1:17">
      <c r="A39" s="12"/>
      <c r="B39" s="25">
        <v>343.5</v>
      </c>
      <c r="C39" s="20" t="s">
        <v>37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1063776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1063776</v>
      </c>
      <c r="P39" s="47">
        <f t="shared" si="9"/>
        <v>138.44039562727747</v>
      </c>
      <c r="Q39" s="9"/>
    </row>
    <row r="40" spans="1:17">
      <c r="A40" s="12"/>
      <c r="B40" s="25">
        <v>343.8</v>
      </c>
      <c r="C40" s="20" t="s">
        <v>38</v>
      </c>
      <c r="D40" s="46">
        <v>19090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19090</v>
      </c>
      <c r="P40" s="47">
        <f t="shared" si="9"/>
        <v>2.4843831337844873</v>
      </c>
      <c r="Q40" s="9"/>
    </row>
    <row r="41" spans="1:17">
      <c r="A41" s="12"/>
      <c r="B41" s="25">
        <v>343.9</v>
      </c>
      <c r="C41" s="20" t="s">
        <v>102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30031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30031</v>
      </c>
      <c r="P41" s="47">
        <f t="shared" si="9"/>
        <v>3.9082509109838628</v>
      </c>
      <c r="Q41" s="9"/>
    </row>
    <row r="42" spans="1:17">
      <c r="A42" s="12"/>
      <c r="B42" s="25">
        <v>344.9</v>
      </c>
      <c r="C42" s="20" t="s">
        <v>143</v>
      </c>
      <c r="D42" s="46">
        <v>133005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133005</v>
      </c>
      <c r="P42" s="47">
        <f t="shared" si="9"/>
        <v>17.30934409161895</v>
      </c>
      <c r="Q42" s="9"/>
    </row>
    <row r="43" spans="1:17">
      <c r="A43" s="12"/>
      <c r="B43" s="25">
        <v>347.2</v>
      </c>
      <c r="C43" s="20" t="s">
        <v>39</v>
      </c>
      <c r="D43" s="46">
        <v>124417</v>
      </c>
      <c r="E43" s="46">
        <v>5000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129417</v>
      </c>
      <c r="P43" s="47">
        <f t="shared" si="9"/>
        <v>16.842399791775119</v>
      </c>
      <c r="Q43" s="9"/>
    </row>
    <row r="44" spans="1:17">
      <c r="A44" s="12"/>
      <c r="B44" s="25">
        <v>347.5</v>
      </c>
      <c r="C44" s="20" t="s">
        <v>113</v>
      </c>
      <c r="D44" s="46">
        <v>2126</v>
      </c>
      <c r="E44" s="46">
        <v>12872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14998</v>
      </c>
      <c r="P44" s="47">
        <f t="shared" si="9"/>
        <v>1.9518479958355024</v>
      </c>
      <c r="Q44" s="9"/>
    </row>
    <row r="45" spans="1:17" ht="15.75">
      <c r="A45" s="29" t="s">
        <v>31</v>
      </c>
      <c r="B45" s="30"/>
      <c r="C45" s="31"/>
      <c r="D45" s="32">
        <f t="shared" ref="D45:N45" si="10">SUM(D46:D47)</f>
        <v>4751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10"/>
        <v>0</v>
      </c>
      <c r="O45" s="32">
        <f t="shared" ref="O45:O58" si="11">SUM(D45:N45)</f>
        <v>4751</v>
      </c>
      <c r="P45" s="45">
        <f t="shared" si="9"/>
        <v>0.61829776158250915</v>
      </c>
      <c r="Q45" s="10"/>
    </row>
    <row r="46" spans="1:17">
      <c r="A46" s="13"/>
      <c r="B46" s="39">
        <v>351.5</v>
      </c>
      <c r="C46" s="21" t="s">
        <v>42</v>
      </c>
      <c r="D46" s="46">
        <v>4511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4511</v>
      </c>
      <c r="P46" s="47">
        <f t="shared" si="9"/>
        <v>0.58706402915148359</v>
      </c>
      <c r="Q46" s="9"/>
    </row>
    <row r="47" spans="1:17">
      <c r="A47" s="13"/>
      <c r="B47" s="39">
        <v>354</v>
      </c>
      <c r="C47" s="21" t="s">
        <v>146</v>
      </c>
      <c r="D47" s="46">
        <v>240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240</v>
      </c>
      <c r="P47" s="47">
        <f t="shared" si="9"/>
        <v>3.1233732431025507E-2</v>
      </c>
      <c r="Q47" s="9"/>
    </row>
    <row r="48" spans="1:17" ht="15.75">
      <c r="A48" s="29" t="s">
        <v>4</v>
      </c>
      <c r="B48" s="30"/>
      <c r="C48" s="31"/>
      <c r="D48" s="32">
        <f t="shared" ref="D48:N48" si="12">SUM(D49:D52)</f>
        <v>33399</v>
      </c>
      <c r="E48" s="32">
        <f t="shared" si="12"/>
        <v>1278</v>
      </c>
      <c r="F48" s="32">
        <f t="shared" si="12"/>
        <v>0</v>
      </c>
      <c r="G48" s="32">
        <f t="shared" si="12"/>
        <v>323</v>
      </c>
      <c r="H48" s="32">
        <f t="shared" si="12"/>
        <v>0</v>
      </c>
      <c r="I48" s="32">
        <f t="shared" si="12"/>
        <v>58062</v>
      </c>
      <c r="J48" s="32">
        <f t="shared" si="12"/>
        <v>30237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2"/>
        <v>0</v>
      </c>
      <c r="O48" s="32">
        <f t="shared" si="11"/>
        <v>123299</v>
      </c>
      <c r="P48" s="45">
        <f t="shared" si="9"/>
        <v>16.046199895887558</v>
      </c>
      <c r="Q48" s="10"/>
    </row>
    <row r="49" spans="1:120">
      <c r="A49" s="12"/>
      <c r="B49" s="25">
        <v>361.1</v>
      </c>
      <c r="C49" s="20" t="s">
        <v>43</v>
      </c>
      <c r="D49" s="46">
        <v>13058</v>
      </c>
      <c r="E49" s="46">
        <v>1278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14336</v>
      </c>
      <c r="P49" s="47">
        <f t="shared" si="9"/>
        <v>1.8656949505465903</v>
      </c>
      <c r="Q49" s="9"/>
    </row>
    <row r="50" spans="1:120">
      <c r="A50" s="12"/>
      <c r="B50" s="25">
        <v>362</v>
      </c>
      <c r="C50" s="20" t="s">
        <v>44</v>
      </c>
      <c r="D50" s="46">
        <v>20303</v>
      </c>
      <c r="E50" s="46">
        <v>0</v>
      </c>
      <c r="F50" s="46">
        <v>0</v>
      </c>
      <c r="G50" s="46">
        <v>0</v>
      </c>
      <c r="H50" s="46">
        <v>0</v>
      </c>
      <c r="I50" s="46">
        <v>41183</v>
      </c>
      <c r="J50" s="46">
        <v>5225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66711</v>
      </c>
      <c r="P50" s="47">
        <f t="shared" si="9"/>
        <v>8.6818063508589276</v>
      </c>
      <c r="Q50" s="9"/>
    </row>
    <row r="51" spans="1:120">
      <c r="A51" s="12"/>
      <c r="B51" s="25">
        <v>366</v>
      </c>
      <c r="C51" s="20" t="s">
        <v>87</v>
      </c>
      <c r="D51" s="46">
        <v>-5999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-5999</v>
      </c>
      <c r="P51" s="47">
        <f t="shared" si="9"/>
        <v>-0.78071317022384179</v>
      </c>
      <c r="Q51" s="9"/>
    </row>
    <row r="52" spans="1:120">
      <c r="A52" s="12"/>
      <c r="B52" s="25">
        <v>369.9</v>
      </c>
      <c r="C52" s="20" t="s">
        <v>46</v>
      </c>
      <c r="D52" s="46">
        <v>6037</v>
      </c>
      <c r="E52" s="46">
        <v>0</v>
      </c>
      <c r="F52" s="46">
        <v>0</v>
      </c>
      <c r="G52" s="46">
        <v>323</v>
      </c>
      <c r="H52" s="46">
        <v>0</v>
      </c>
      <c r="I52" s="46">
        <v>16879</v>
      </c>
      <c r="J52" s="46">
        <v>25012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48251</v>
      </c>
      <c r="P52" s="47">
        <f t="shared" si="9"/>
        <v>6.2794117647058822</v>
      </c>
      <c r="Q52" s="9"/>
    </row>
    <row r="53" spans="1:120" ht="15.75">
      <c r="A53" s="29" t="s">
        <v>32</v>
      </c>
      <c r="B53" s="30"/>
      <c r="C53" s="31"/>
      <c r="D53" s="32">
        <f t="shared" ref="D53:N53" si="13">SUM(D54:D57)</f>
        <v>219852</v>
      </c>
      <c r="E53" s="32">
        <f t="shared" si="13"/>
        <v>0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705853</v>
      </c>
      <c r="J53" s="32">
        <f t="shared" si="13"/>
        <v>518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3"/>
        <v>0</v>
      </c>
      <c r="O53" s="32">
        <f t="shared" si="11"/>
        <v>926223</v>
      </c>
      <c r="P53" s="45">
        <f t="shared" si="9"/>
        <v>120.53917230609058</v>
      </c>
      <c r="Q53" s="9"/>
    </row>
    <row r="54" spans="1:120">
      <c r="A54" s="12"/>
      <c r="B54" s="25">
        <v>381</v>
      </c>
      <c r="C54" s="20" t="s">
        <v>47</v>
      </c>
      <c r="D54" s="46">
        <v>219852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1"/>
        <v>219852</v>
      </c>
      <c r="P54" s="47">
        <f t="shared" si="9"/>
        <v>28.611660593440917</v>
      </c>
      <c r="Q54" s="9"/>
    </row>
    <row r="55" spans="1:120">
      <c r="A55" s="12"/>
      <c r="B55" s="25">
        <v>389.1</v>
      </c>
      <c r="C55" s="20" t="s">
        <v>170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27721</v>
      </c>
      <c r="J55" s="46">
        <v>518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1"/>
        <v>28239</v>
      </c>
      <c r="P55" s="47">
        <f t="shared" si="9"/>
        <v>3.6750390421655386</v>
      </c>
      <c r="Q55" s="9"/>
    </row>
    <row r="56" spans="1:120">
      <c r="A56" s="12"/>
      <c r="B56" s="25">
        <v>389.3</v>
      </c>
      <c r="C56" s="20" t="s">
        <v>171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298449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1"/>
        <v>298449</v>
      </c>
      <c r="P56" s="47">
        <f t="shared" si="9"/>
        <v>38.84031754294638</v>
      </c>
      <c r="Q56" s="9"/>
    </row>
    <row r="57" spans="1:120" ht="15.75" thickBot="1">
      <c r="A57" s="12"/>
      <c r="B57" s="25">
        <v>389.8</v>
      </c>
      <c r="C57" s="20" t="s">
        <v>172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379683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1"/>
        <v>379683</v>
      </c>
      <c r="P57" s="47">
        <f t="shared" si="9"/>
        <v>49.412155127537744</v>
      </c>
      <c r="Q57" s="9"/>
    </row>
    <row r="58" spans="1:120" ht="16.5" thickBot="1">
      <c r="A58" s="14" t="s">
        <v>40</v>
      </c>
      <c r="B58" s="23"/>
      <c r="C58" s="22"/>
      <c r="D58" s="15">
        <f t="shared" ref="D58:N58" si="14">SUM(D5,D14,D22,D31,D45,D48,D53)</f>
        <v>7750099</v>
      </c>
      <c r="E58" s="15">
        <f t="shared" si="14"/>
        <v>553885</v>
      </c>
      <c r="F58" s="15">
        <f t="shared" si="14"/>
        <v>0</v>
      </c>
      <c r="G58" s="15">
        <f t="shared" si="14"/>
        <v>323</v>
      </c>
      <c r="H58" s="15">
        <f t="shared" si="14"/>
        <v>0</v>
      </c>
      <c r="I58" s="15">
        <f t="shared" si="14"/>
        <v>8005070</v>
      </c>
      <c r="J58" s="15">
        <f t="shared" si="14"/>
        <v>770058</v>
      </c>
      <c r="K58" s="15">
        <f t="shared" si="14"/>
        <v>0</v>
      </c>
      <c r="L58" s="15">
        <f t="shared" si="14"/>
        <v>0</v>
      </c>
      <c r="M58" s="15">
        <f t="shared" si="14"/>
        <v>0</v>
      </c>
      <c r="N58" s="15">
        <f t="shared" si="14"/>
        <v>0</v>
      </c>
      <c r="O58" s="15">
        <f t="shared" si="11"/>
        <v>17079435</v>
      </c>
      <c r="P58" s="38">
        <f t="shared" si="9"/>
        <v>2222.7270952628837</v>
      </c>
      <c r="Q58" s="6"/>
      <c r="R58" s="2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</row>
    <row r="59" spans="1:120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9"/>
    </row>
    <row r="60" spans="1:120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118" t="s">
        <v>173</v>
      </c>
      <c r="N60" s="118"/>
      <c r="O60" s="118"/>
      <c r="P60" s="43">
        <v>7684</v>
      </c>
    </row>
    <row r="61" spans="1:120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7"/>
    </row>
    <row r="62" spans="1:120" ht="15.75" customHeight="1" thickBot="1">
      <c r="A62" s="120" t="s">
        <v>62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100"/>
    </row>
  </sheetData>
  <mergeCells count="10">
    <mergeCell ref="M60:O60"/>
    <mergeCell ref="A61:P61"/>
    <mergeCell ref="A62:P6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51</v>
      </c>
      <c r="F4" s="34" t="s">
        <v>52</v>
      </c>
      <c r="G4" s="34" t="s">
        <v>53</v>
      </c>
      <c r="H4" s="34" t="s">
        <v>6</v>
      </c>
      <c r="I4" s="34" t="s">
        <v>7</v>
      </c>
      <c r="J4" s="35" t="s">
        <v>54</v>
      </c>
      <c r="K4" s="35" t="s">
        <v>8</v>
      </c>
      <c r="L4" s="35" t="s">
        <v>9</v>
      </c>
      <c r="M4" s="35" t="s">
        <v>10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3898747</v>
      </c>
      <c r="E5" s="27">
        <f t="shared" si="0"/>
        <v>355632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4254379</v>
      </c>
      <c r="O5" s="33">
        <f t="shared" ref="O5:O36" si="1">(N5/O$62)</f>
        <v>618.99883602502541</v>
      </c>
      <c r="P5" s="6"/>
    </row>
    <row r="6" spans="1:133">
      <c r="A6" s="12"/>
      <c r="B6" s="25">
        <v>311</v>
      </c>
      <c r="C6" s="20" t="s">
        <v>3</v>
      </c>
      <c r="D6" s="46">
        <v>2691641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2691641</v>
      </c>
      <c r="O6" s="47">
        <f t="shared" si="1"/>
        <v>391.62534555507057</v>
      </c>
      <c r="P6" s="9"/>
    </row>
    <row r="7" spans="1:133">
      <c r="A7" s="12"/>
      <c r="B7" s="25">
        <v>312.41000000000003</v>
      </c>
      <c r="C7" s="20" t="s">
        <v>73</v>
      </c>
      <c r="D7" s="46">
        <v>101916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101916</v>
      </c>
      <c r="O7" s="47">
        <f t="shared" si="1"/>
        <v>14.828459188127455</v>
      </c>
      <c r="P7" s="9"/>
    </row>
    <row r="8" spans="1:133">
      <c r="A8" s="12"/>
      <c r="B8" s="25">
        <v>312.42</v>
      </c>
      <c r="C8" s="20" t="s">
        <v>74</v>
      </c>
      <c r="D8" s="46">
        <v>74630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74630</v>
      </c>
      <c r="O8" s="47">
        <f t="shared" si="1"/>
        <v>10.85843154372181</v>
      </c>
      <c r="P8" s="9"/>
    </row>
    <row r="9" spans="1:133">
      <c r="A9" s="12"/>
      <c r="B9" s="25">
        <v>312.60000000000002</v>
      </c>
      <c r="C9" s="20" t="s">
        <v>131</v>
      </c>
      <c r="D9" s="46">
        <v>0</v>
      </c>
      <c r="E9" s="46">
        <v>355632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355632</v>
      </c>
      <c r="O9" s="47">
        <f t="shared" si="1"/>
        <v>51.743343518114358</v>
      </c>
      <c r="P9" s="9"/>
    </row>
    <row r="10" spans="1:133">
      <c r="A10" s="12"/>
      <c r="B10" s="25">
        <v>314.10000000000002</v>
      </c>
      <c r="C10" s="20" t="s">
        <v>12</v>
      </c>
      <c r="D10" s="46">
        <v>288202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288202</v>
      </c>
      <c r="O10" s="47">
        <f t="shared" si="1"/>
        <v>41.932489451476791</v>
      </c>
      <c r="P10" s="9"/>
    </row>
    <row r="11" spans="1:133">
      <c r="A11" s="12"/>
      <c r="B11" s="25">
        <v>314.7</v>
      </c>
      <c r="C11" s="20" t="s">
        <v>14</v>
      </c>
      <c r="D11" s="46">
        <v>531116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531116</v>
      </c>
      <c r="O11" s="47">
        <f t="shared" si="1"/>
        <v>77.2757165720937</v>
      </c>
      <c r="P11" s="9"/>
    </row>
    <row r="12" spans="1:133">
      <c r="A12" s="12"/>
      <c r="B12" s="25">
        <v>315</v>
      </c>
      <c r="C12" s="20" t="s">
        <v>91</v>
      </c>
      <c r="D12" s="46">
        <v>182305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182305</v>
      </c>
      <c r="O12" s="47">
        <f t="shared" si="1"/>
        <v>26.524807216644842</v>
      </c>
      <c r="P12" s="9"/>
    </row>
    <row r="13" spans="1:133">
      <c r="A13" s="12"/>
      <c r="B13" s="25">
        <v>316</v>
      </c>
      <c r="C13" s="20" t="s">
        <v>92</v>
      </c>
      <c r="D13" s="46">
        <v>28937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28937</v>
      </c>
      <c r="O13" s="47">
        <f t="shared" si="1"/>
        <v>4.2102429797759351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1199226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651842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1851068</v>
      </c>
      <c r="O14" s="45">
        <f t="shared" si="1"/>
        <v>269.3246035210243</v>
      </c>
      <c r="P14" s="10"/>
    </row>
    <row r="15" spans="1:133">
      <c r="A15" s="12"/>
      <c r="B15" s="25">
        <v>322</v>
      </c>
      <c r="C15" s="20" t="s">
        <v>0</v>
      </c>
      <c r="D15" s="46">
        <v>339517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339517</v>
      </c>
      <c r="O15" s="47">
        <f t="shared" si="1"/>
        <v>49.398661428779285</v>
      </c>
      <c r="P15" s="9"/>
    </row>
    <row r="16" spans="1:133">
      <c r="A16" s="12"/>
      <c r="B16" s="25">
        <v>323.10000000000002</v>
      </c>
      <c r="C16" s="20" t="s">
        <v>132</v>
      </c>
      <c r="D16" s="46">
        <v>255470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255470</v>
      </c>
      <c r="O16" s="47">
        <f t="shared" si="1"/>
        <v>37.170085843154375</v>
      </c>
      <c r="P16" s="9"/>
    </row>
    <row r="17" spans="1:16">
      <c r="A17" s="12"/>
      <c r="B17" s="25">
        <v>323.39999999999998</v>
      </c>
      <c r="C17" s="20" t="s">
        <v>140</v>
      </c>
      <c r="D17" s="46">
        <v>831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831</v>
      </c>
      <c r="O17" s="47">
        <f t="shared" si="1"/>
        <v>0.12090790048013968</v>
      </c>
      <c r="P17" s="9"/>
    </row>
    <row r="18" spans="1:16">
      <c r="A18" s="12"/>
      <c r="B18" s="25">
        <v>323.7</v>
      </c>
      <c r="C18" s="20" t="s">
        <v>133</v>
      </c>
      <c r="D18" s="46">
        <v>56857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56857</v>
      </c>
      <c r="O18" s="47">
        <f t="shared" si="1"/>
        <v>8.2725156409137206</v>
      </c>
      <c r="P18" s="9"/>
    </row>
    <row r="19" spans="1:16">
      <c r="A19" s="12"/>
      <c r="B19" s="25">
        <v>324.20999999999998</v>
      </c>
      <c r="C19" s="20" t="s">
        <v>152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648848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648848</v>
      </c>
      <c r="O19" s="47">
        <f t="shared" si="1"/>
        <v>94.405354284882876</v>
      </c>
      <c r="P19" s="9"/>
    </row>
    <row r="20" spans="1:16">
      <c r="A20" s="12"/>
      <c r="B20" s="25">
        <v>324.22000000000003</v>
      </c>
      <c r="C20" s="20" t="s">
        <v>153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2994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2994</v>
      </c>
      <c r="O20" s="47">
        <f t="shared" si="1"/>
        <v>0.43561763422086425</v>
      </c>
      <c r="P20" s="9"/>
    </row>
    <row r="21" spans="1:16">
      <c r="A21" s="12"/>
      <c r="B21" s="25">
        <v>325.2</v>
      </c>
      <c r="C21" s="20" t="s">
        <v>76</v>
      </c>
      <c r="D21" s="46">
        <v>523693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523693</v>
      </c>
      <c r="O21" s="47">
        <f t="shared" si="1"/>
        <v>76.195693292594214</v>
      </c>
      <c r="P21" s="9"/>
    </row>
    <row r="22" spans="1:16">
      <c r="A22" s="12"/>
      <c r="B22" s="25">
        <v>329</v>
      </c>
      <c r="C22" s="20" t="s">
        <v>17</v>
      </c>
      <c r="D22" s="46">
        <v>22858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22858</v>
      </c>
      <c r="O22" s="47">
        <f t="shared" si="1"/>
        <v>3.3257674959988361</v>
      </c>
      <c r="P22" s="9"/>
    </row>
    <row r="23" spans="1:16" ht="15.75">
      <c r="A23" s="29" t="s">
        <v>18</v>
      </c>
      <c r="B23" s="30"/>
      <c r="C23" s="31"/>
      <c r="D23" s="32">
        <f t="shared" ref="D23:M23" si="5">SUM(D24:D30)</f>
        <v>553247</v>
      </c>
      <c r="E23" s="32">
        <f t="shared" si="5"/>
        <v>596355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1149602</v>
      </c>
      <c r="O23" s="45">
        <f t="shared" si="1"/>
        <v>167.26349483486106</v>
      </c>
      <c r="P23" s="10"/>
    </row>
    <row r="24" spans="1:16">
      <c r="A24" s="12"/>
      <c r="B24" s="25">
        <v>331.62</v>
      </c>
      <c r="C24" s="20" t="s">
        <v>134</v>
      </c>
      <c r="D24" s="46">
        <v>3403</v>
      </c>
      <c r="E24" s="46">
        <v>596355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599758</v>
      </c>
      <c r="O24" s="47">
        <f t="shared" si="1"/>
        <v>87.262912847373784</v>
      </c>
      <c r="P24" s="9"/>
    </row>
    <row r="25" spans="1:16">
      <c r="A25" s="12"/>
      <c r="B25" s="25">
        <v>334.62</v>
      </c>
      <c r="C25" s="20" t="s">
        <v>135</v>
      </c>
      <c r="D25" s="46">
        <v>79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79</v>
      </c>
      <c r="O25" s="47">
        <f t="shared" si="1"/>
        <v>1.1494252873563218E-2</v>
      </c>
      <c r="P25" s="9"/>
    </row>
    <row r="26" spans="1:16">
      <c r="A26" s="12"/>
      <c r="B26" s="25">
        <v>335.12</v>
      </c>
      <c r="C26" s="20" t="s">
        <v>109</v>
      </c>
      <c r="D26" s="46">
        <v>138936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138936</v>
      </c>
      <c r="O26" s="47">
        <f t="shared" si="1"/>
        <v>20.214753382802268</v>
      </c>
      <c r="P26" s="9"/>
    </row>
    <row r="27" spans="1:16">
      <c r="A27" s="12"/>
      <c r="B27" s="25">
        <v>335.14</v>
      </c>
      <c r="C27" s="20" t="s">
        <v>96</v>
      </c>
      <c r="D27" s="46">
        <v>2427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2427</v>
      </c>
      <c r="O27" s="47">
        <f t="shared" si="1"/>
        <v>0.35312090790048012</v>
      </c>
      <c r="P27" s="9"/>
    </row>
    <row r="28" spans="1:16">
      <c r="A28" s="12"/>
      <c r="B28" s="25">
        <v>335.15</v>
      </c>
      <c r="C28" s="20" t="s">
        <v>97</v>
      </c>
      <c r="D28" s="46">
        <v>1641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1641</v>
      </c>
      <c r="O28" s="47">
        <f t="shared" si="1"/>
        <v>0.23876036665211697</v>
      </c>
      <c r="P28" s="9"/>
    </row>
    <row r="29" spans="1:16">
      <c r="A29" s="12"/>
      <c r="B29" s="25">
        <v>335.18</v>
      </c>
      <c r="C29" s="20" t="s">
        <v>99</v>
      </c>
      <c r="D29" s="46">
        <v>366077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366077</v>
      </c>
      <c r="O29" s="47">
        <f t="shared" si="1"/>
        <v>53.2630583442456</v>
      </c>
      <c r="P29" s="9"/>
    </row>
    <row r="30" spans="1:16">
      <c r="A30" s="12"/>
      <c r="B30" s="25">
        <v>335.49</v>
      </c>
      <c r="C30" s="20" t="s">
        <v>110</v>
      </c>
      <c r="D30" s="46">
        <v>40684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40684</v>
      </c>
      <c r="O30" s="47">
        <f t="shared" si="1"/>
        <v>5.9193947330132399</v>
      </c>
      <c r="P30" s="9"/>
    </row>
    <row r="31" spans="1:16" ht="15.75">
      <c r="A31" s="29" t="s">
        <v>30</v>
      </c>
      <c r="B31" s="30"/>
      <c r="C31" s="31"/>
      <c r="D31" s="32">
        <f t="shared" ref="D31:M31" si="7">SUM(D32:D45)</f>
        <v>1171845</v>
      </c>
      <c r="E31" s="32">
        <f t="shared" si="7"/>
        <v>34116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6502772</v>
      </c>
      <c r="J31" s="32">
        <f t="shared" si="7"/>
        <v>692010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8400743</v>
      </c>
      <c r="O31" s="45">
        <f t="shared" si="1"/>
        <v>1222.28182744071</v>
      </c>
      <c r="P31" s="10"/>
    </row>
    <row r="32" spans="1:16">
      <c r="A32" s="12"/>
      <c r="B32" s="25">
        <v>341.1</v>
      </c>
      <c r="C32" s="20" t="s">
        <v>111</v>
      </c>
      <c r="D32" s="46">
        <v>35830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35830</v>
      </c>
      <c r="O32" s="47">
        <f t="shared" si="1"/>
        <v>5.2131529172122804</v>
      </c>
      <c r="P32" s="9"/>
    </row>
    <row r="33" spans="1:16">
      <c r="A33" s="12"/>
      <c r="B33" s="25">
        <v>341.2</v>
      </c>
      <c r="C33" s="20" t="s">
        <v>112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692010</v>
      </c>
      <c r="K33" s="46">
        <v>0</v>
      </c>
      <c r="L33" s="46">
        <v>0</v>
      </c>
      <c r="M33" s="46">
        <v>0</v>
      </c>
      <c r="N33" s="46">
        <f t="shared" ref="N33:N45" si="8">SUM(D33:M33)</f>
        <v>692010</v>
      </c>
      <c r="O33" s="47">
        <f t="shared" si="1"/>
        <v>100.68529026625927</v>
      </c>
      <c r="P33" s="9"/>
    </row>
    <row r="34" spans="1:16">
      <c r="A34" s="12"/>
      <c r="B34" s="25">
        <v>341.3</v>
      </c>
      <c r="C34" s="20" t="s">
        <v>118</v>
      </c>
      <c r="D34" s="46">
        <v>124451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124451</v>
      </c>
      <c r="O34" s="47">
        <f t="shared" si="1"/>
        <v>18.107231194529319</v>
      </c>
      <c r="P34" s="9"/>
    </row>
    <row r="35" spans="1:16">
      <c r="A35" s="12"/>
      <c r="B35" s="25">
        <v>342.2</v>
      </c>
      <c r="C35" s="20" t="s">
        <v>33</v>
      </c>
      <c r="D35" s="46">
        <v>211438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211438</v>
      </c>
      <c r="O35" s="47">
        <f t="shared" si="1"/>
        <v>30.763567583296958</v>
      </c>
      <c r="P35" s="9"/>
    </row>
    <row r="36" spans="1:16">
      <c r="A36" s="12"/>
      <c r="B36" s="25">
        <v>343.1</v>
      </c>
      <c r="C36" s="20" t="s">
        <v>34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4443579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4443579</v>
      </c>
      <c r="O36" s="47">
        <f t="shared" si="1"/>
        <v>646.52684417285025</v>
      </c>
      <c r="P36" s="9"/>
    </row>
    <row r="37" spans="1:16">
      <c r="A37" s="12"/>
      <c r="B37" s="25">
        <v>343.3</v>
      </c>
      <c r="C37" s="20" t="s">
        <v>35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973076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973076</v>
      </c>
      <c r="O37" s="47">
        <f t="shared" ref="O37:O60" si="9">(N37/O$62)</f>
        <v>141.57951404044812</v>
      </c>
      <c r="P37" s="9"/>
    </row>
    <row r="38" spans="1:16">
      <c r="A38" s="12"/>
      <c r="B38" s="25">
        <v>343.4</v>
      </c>
      <c r="C38" s="20" t="s">
        <v>36</v>
      </c>
      <c r="D38" s="46">
        <v>568305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568305</v>
      </c>
      <c r="O38" s="47">
        <f t="shared" si="9"/>
        <v>82.686599738105627</v>
      </c>
      <c r="P38" s="9"/>
    </row>
    <row r="39" spans="1:16">
      <c r="A39" s="12"/>
      <c r="B39" s="25">
        <v>343.5</v>
      </c>
      <c r="C39" s="20" t="s">
        <v>37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1058858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1058858</v>
      </c>
      <c r="O39" s="47">
        <f t="shared" si="9"/>
        <v>154.06052669867597</v>
      </c>
      <c r="P39" s="9"/>
    </row>
    <row r="40" spans="1:16">
      <c r="A40" s="12"/>
      <c r="B40" s="25">
        <v>343.8</v>
      </c>
      <c r="C40" s="20" t="s">
        <v>38</v>
      </c>
      <c r="D40" s="46">
        <v>15210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15210</v>
      </c>
      <c r="O40" s="47">
        <f t="shared" si="9"/>
        <v>2.2130074203404626</v>
      </c>
      <c r="P40" s="9"/>
    </row>
    <row r="41" spans="1:16">
      <c r="A41" s="12"/>
      <c r="B41" s="25">
        <v>343.9</v>
      </c>
      <c r="C41" s="20" t="s">
        <v>102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27259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27259</v>
      </c>
      <c r="O41" s="47">
        <f t="shared" si="9"/>
        <v>3.9660992288665793</v>
      </c>
      <c r="P41" s="9"/>
    </row>
    <row r="42" spans="1:16">
      <c r="A42" s="12"/>
      <c r="B42" s="25">
        <v>344.9</v>
      </c>
      <c r="C42" s="20" t="s">
        <v>143</v>
      </c>
      <c r="D42" s="46">
        <v>30473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30473</v>
      </c>
      <c r="O42" s="47">
        <f t="shared" si="9"/>
        <v>4.4337261748872399</v>
      </c>
      <c r="P42" s="9"/>
    </row>
    <row r="43" spans="1:16">
      <c r="A43" s="12"/>
      <c r="B43" s="25">
        <v>347.2</v>
      </c>
      <c r="C43" s="20" t="s">
        <v>39</v>
      </c>
      <c r="D43" s="46">
        <v>184340</v>
      </c>
      <c r="E43" s="46">
        <v>8000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192340</v>
      </c>
      <c r="O43" s="47">
        <f t="shared" si="9"/>
        <v>27.984868325331007</v>
      </c>
      <c r="P43" s="9"/>
    </row>
    <row r="44" spans="1:16">
      <c r="A44" s="12"/>
      <c r="B44" s="25">
        <v>347.5</v>
      </c>
      <c r="C44" s="20" t="s">
        <v>113</v>
      </c>
      <c r="D44" s="46">
        <v>613</v>
      </c>
      <c r="E44" s="46">
        <v>26116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26729</v>
      </c>
      <c r="O44" s="47">
        <f t="shared" si="9"/>
        <v>3.8889858868034337</v>
      </c>
      <c r="P44" s="9"/>
    </row>
    <row r="45" spans="1:16">
      <c r="A45" s="12"/>
      <c r="B45" s="25">
        <v>349</v>
      </c>
      <c r="C45" s="20" t="s">
        <v>1</v>
      </c>
      <c r="D45" s="46">
        <v>1185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1185</v>
      </c>
      <c r="O45" s="47">
        <f t="shared" si="9"/>
        <v>0.17241379310344829</v>
      </c>
      <c r="P45" s="9"/>
    </row>
    <row r="46" spans="1:16" ht="15.75">
      <c r="A46" s="29" t="s">
        <v>31</v>
      </c>
      <c r="B46" s="30"/>
      <c r="C46" s="31"/>
      <c r="D46" s="32">
        <f t="shared" ref="D46:M46" si="10">SUM(D47:D48)</f>
        <v>8926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60" si="11">SUM(D46:M46)</f>
        <v>8926</v>
      </c>
      <c r="O46" s="45">
        <f t="shared" si="9"/>
        <v>1.2987050778408264</v>
      </c>
      <c r="P46" s="10"/>
    </row>
    <row r="47" spans="1:16">
      <c r="A47" s="13"/>
      <c r="B47" s="39">
        <v>351.5</v>
      </c>
      <c r="C47" s="21" t="s">
        <v>42</v>
      </c>
      <c r="D47" s="46">
        <v>7806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7806</v>
      </c>
      <c r="O47" s="47">
        <f t="shared" si="9"/>
        <v>1.1357485814054997</v>
      </c>
      <c r="P47" s="9"/>
    </row>
    <row r="48" spans="1:16">
      <c r="A48" s="13"/>
      <c r="B48" s="39">
        <v>354</v>
      </c>
      <c r="C48" s="21" t="s">
        <v>146</v>
      </c>
      <c r="D48" s="46">
        <v>1120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1120</v>
      </c>
      <c r="O48" s="47">
        <f t="shared" si="9"/>
        <v>0.16295649643532664</v>
      </c>
      <c r="P48" s="9"/>
    </row>
    <row r="49" spans="1:119" ht="15.75">
      <c r="A49" s="29" t="s">
        <v>4</v>
      </c>
      <c r="B49" s="30"/>
      <c r="C49" s="31"/>
      <c r="D49" s="32">
        <f t="shared" ref="D49:M49" si="12">SUM(D50:D53)</f>
        <v>105323</v>
      </c>
      <c r="E49" s="32">
        <f t="shared" si="12"/>
        <v>-450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9415</v>
      </c>
      <c r="J49" s="32">
        <f t="shared" si="12"/>
        <v>26490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1"/>
        <v>140778</v>
      </c>
      <c r="O49" s="45">
        <f t="shared" si="9"/>
        <v>20.482758620689655</v>
      </c>
      <c r="P49" s="10"/>
    </row>
    <row r="50" spans="1:119">
      <c r="A50" s="12"/>
      <c r="B50" s="25">
        <v>361.1</v>
      </c>
      <c r="C50" s="20" t="s">
        <v>43</v>
      </c>
      <c r="D50" s="46">
        <v>27537</v>
      </c>
      <c r="E50" s="46">
        <v>-450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27087</v>
      </c>
      <c r="O50" s="47">
        <f t="shared" si="9"/>
        <v>3.9410737669140112</v>
      </c>
      <c r="P50" s="9"/>
    </row>
    <row r="51" spans="1:119">
      <c r="A51" s="12"/>
      <c r="B51" s="25">
        <v>362</v>
      </c>
      <c r="C51" s="20" t="s">
        <v>44</v>
      </c>
      <c r="D51" s="46">
        <v>7724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5701</v>
      </c>
      <c r="K51" s="46">
        <v>0</v>
      </c>
      <c r="L51" s="46">
        <v>0</v>
      </c>
      <c r="M51" s="46">
        <v>0</v>
      </c>
      <c r="N51" s="46">
        <f t="shared" si="11"/>
        <v>13425</v>
      </c>
      <c r="O51" s="47">
        <f t="shared" si="9"/>
        <v>1.9532955041466609</v>
      </c>
      <c r="P51" s="9"/>
    </row>
    <row r="52" spans="1:119">
      <c r="A52" s="12"/>
      <c r="B52" s="25">
        <v>366</v>
      </c>
      <c r="C52" s="20" t="s">
        <v>87</v>
      </c>
      <c r="D52" s="46">
        <v>55624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55624</v>
      </c>
      <c r="O52" s="47">
        <f t="shared" si="9"/>
        <v>8.0931179979630432</v>
      </c>
      <c r="P52" s="9"/>
    </row>
    <row r="53" spans="1:119">
      <c r="A53" s="12"/>
      <c r="B53" s="25">
        <v>369.9</v>
      </c>
      <c r="C53" s="20" t="s">
        <v>46</v>
      </c>
      <c r="D53" s="46">
        <v>14438</v>
      </c>
      <c r="E53" s="46">
        <v>0</v>
      </c>
      <c r="F53" s="46">
        <v>0</v>
      </c>
      <c r="G53" s="46">
        <v>0</v>
      </c>
      <c r="H53" s="46">
        <v>0</v>
      </c>
      <c r="I53" s="46">
        <v>9415</v>
      </c>
      <c r="J53" s="46">
        <v>20789</v>
      </c>
      <c r="K53" s="46">
        <v>0</v>
      </c>
      <c r="L53" s="46">
        <v>0</v>
      </c>
      <c r="M53" s="46">
        <v>0</v>
      </c>
      <c r="N53" s="46">
        <f t="shared" si="11"/>
        <v>44642</v>
      </c>
      <c r="O53" s="47">
        <f t="shared" si="9"/>
        <v>6.4952713516659388</v>
      </c>
      <c r="P53" s="9"/>
    </row>
    <row r="54" spans="1:119" ht="15.75">
      <c r="A54" s="29" t="s">
        <v>32</v>
      </c>
      <c r="B54" s="30"/>
      <c r="C54" s="31"/>
      <c r="D54" s="32">
        <f t="shared" ref="D54:M54" si="13">SUM(D55:D59)</f>
        <v>222360</v>
      </c>
      <c r="E54" s="32">
        <f t="shared" si="13"/>
        <v>0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746673</v>
      </c>
      <c r="J54" s="32">
        <f t="shared" si="13"/>
        <v>22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1"/>
        <v>969055</v>
      </c>
      <c r="O54" s="45">
        <f t="shared" si="9"/>
        <v>140.99447111887093</v>
      </c>
      <c r="P54" s="9"/>
    </row>
    <row r="55" spans="1:119">
      <c r="A55" s="12"/>
      <c r="B55" s="25">
        <v>381</v>
      </c>
      <c r="C55" s="20" t="s">
        <v>47</v>
      </c>
      <c r="D55" s="46">
        <v>222360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222360</v>
      </c>
      <c r="O55" s="47">
        <f t="shared" si="9"/>
        <v>32.352684417285026</v>
      </c>
      <c r="P55" s="9"/>
    </row>
    <row r="56" spans="1:119">
      <c r="A56" s="12"/>
      <c r="B56" s="25">
        <v>389.1</v>
      </c>
      <c r="C56" s="20" t="s">
        <v>114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64216</v>
      </c>
      <c r="J56" s="46">
        <v>22</v>
      </c>
      <c r="K56" s="46">
        <v>0</v>
      </c>
      <c r="L56" s="46">
        <v>0</v>
      </c>
      <c r="M56" s="46">
        <v>0</v>
      </c>
      <c r="N56" s="46">
        <f t="shared" si="11"/>
        <v>64238</v>
      </c>
      <c r="O56" s="47">
        <f t="shared" si="9"/>
        <v>9.3464280517968863</v>
      </c>
      <c r="P56" s="9"/>
    </row>
    <row r="57" spans="1:119">
      <c r="A57" s="12"/>
      <c r="B57" s="25">
        <v>389.2</v>
      </c>
      <c r="C57" s="20" t="s">
        <v>126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4097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4097</v>
      </c>
      <c r="O57" s="47">
        <f t="shared" si="9"/>
        <v>0.59610068383529757</v>
      </c>
      <c r="P57" s="9"/>
    </row>
    <row r="58" spans="1:119">
      <c r="A58" s="12"/>
      <c r="B58" s="25">
        <v>389.3</v>
      </c>
      <c r="C58" s="20" t="s">
        <v>105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84337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84337</v>
      </c>
      <c r="O58" s="47">
        <f t="shared" si="9"/>
        <v>12.270769678451913</v>
      </c>
      <c r="P58" s="9"/>
    </row>
    <row r="59" spans="1:119" ht="15.75" thickBot="1">
      <c r="A59" s="12"/>
      <c r="B59" s="25">
        <v>389.8</v>
      </c>
      <c r="C59" s="20" t="s">
        <v>137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594023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594023</v>
      </c>
      <c r="O59" s="47">
        <f t="shared" si="9"/>
        <v>86.428488287501821</v>
      </c>
      <c r="P59" s="9"/>
    </row>
    <row r="60" spans="1:119" ht="16.5" thickBot="1">
      <c r="A60" s="14" t="s">
        <v>40</v>
      </c>
      <c r="B60" s="23"/>
      <c r="C60" s="22"/>
      <c r="D60" s="15">
        <f t="shared" ref="D60:M60" si="14">SUM(D5,D14,D23,D31,D46,D49,D54)</f>
        <v>7159674</v>
      </c>
      <c r="E60" s="15">
        <f t="shared" si="14"/>
        <v>985653</v>
      </c>
      <c r="F60" s="15">
        <f t="shared" si="14"/>
        <v>0</v>
      </c>
      <c r="G60" s="15">
        <f t="shared" si="14"/>
        <v>0</v>
      </c>
      <c r="H60" s="15">
        <f t="shared" si="14"/>
        <v>0</v>
      </c>
      <c r="I60" s="15">
        <f t="shared" si="14"/>
        <v>7910702</v>
      </c>
      <c r="J60" s="15">
        <f t="shared" si="14"/>
        <v>718522</v>
      </c>
      <c r="K60" s="15">
        <f t="shared" si="14"/>
        <v>0</v>
      </c>
      <c r="L60" s="15">
        <f t="shared" si="14"/>
        <v>0</v>
      </c>
      <c r="M60" s="15">
        <f t="shared" si="14"/>
        <v>0</v>
      </c>
      <c r="N60" s="15">
        <f t="shared" si="11"/>
        <v>16774551</v>
      </c>
      <c r="O60" s="38">
        <f t="shared" si="9"/>
        <v>2440.6446966390222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118" t="s">
        <v>154</v>
      </c>
      <c r="M62" s="118"/>
      <c r="N62" s="118"/>
      <c r="O62" s="43">
        <v>6873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62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51</v>
      </c>
      <c r="F4" s="34" t="s">
        <v>52</v>
      </c>
      <c r="G4" s="34" t="s">
        <v>53</v>
      </c>
      <c r="H4" s="34" t="s">
        <v>6</v>
      </c>
      <c r="I4" s="34" t="s">
        <v>7</v>
      </c>
      <c r="J4" s="35" t="s">
        <v>54</v>
      </c>
      <c r="K4" s="35" t="s">
        <v>8</v>
      </c>
      <c r="L4" s="35" t="s">
        <v>9</v>
      </c>
      <c r="M4" s="35" t="s">
        <v>10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3622505</v>
      </c>
      <c r="E5" s="27">
        <f t="shared" si="0"/>
        <v>390555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4013060</v>
      </c>
      <c r="O5" s="33">
        <f t="shared" ref="O5:O36" si="1">(N5/O$64)</f>
        <v>610.53704548912219</v>
      </c>
      <c r="P5" s="6"/>
    </row>
    <row r="6" spans="1:133">
      <c r="A6" s="12"/>
      <c r="B6" s="25">
        <v>311</v>
      </c>
      <c r="C6" s="20" t="s">
        <v>3</v>
      </c>
      <c r="D6" s="46">
        <v>2445196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2445196</v>
      </c>
      <c r="O6" s="47">
        <f t="shared" si="1"/>
        <v>372.00608550129317</v>
      </c>
      <c r="P6" s="9"/>
    </row>
    <row r="7" spans="1:133">
      <c r="A7" s="12"/>
      <c r="B7" s="25">
        <v>312.41000000000003</v>
      </c>
      <c r="C7" s="20" t="s">
        <v>73</v>
      </c>
      <c r="D7" s="46">
        <v>99382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99382</v>
      </c>
      <c r="O7" s="47">
        <f t="shared" si="1"/>
        <v>15.119732237943101</v>
      </c>
      <c r="P7" s="9"/>
    </row>
    <row r="8" spans="1:133">
      <c r="A8" s="12"/>
      <c r="B8" s="25">
        <v>312.42</v>
      </c>
      <c r="C8" s="20" t="s">
        <v>74</v>
      </c>
      <c r="D8" s="46">
        <v>72580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72580</v>
      </c>
      <c r="O8" s="47">
        <f t="shared" si="1"/>
        <v>11.042142096455196</v>
      </c>
      <c r="P8" s="9"/>
    </row>
    <row r="9" spans="1:133">
      <c r="A9" s="12"/>
      <c r="B9" s="25">
        <v>312.60000000000002</v>
      </c>
      <c r="C9" s="20" t="s">
        <v>131</v>
      </c>
      <c r="D9" s="46">
        <v>0</v>
      </c>
      <c r="E9" s="46">
        <v>390555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390555</v>
      </c>
      <c r="O9" s="47">
        <f t="shared" si="1"/>
        <v>59.418073938840713</v>
      </c>
      <c r="P9" s="9"/>
    </row>
    <row r="10" spans="1:133">
      <c r="A10" s="12"/>
      <c r="B10" s="25">
        <v>314.10000000000002</v>
      </c>
      <c r="C10" s="20" t="s">
        <v>12</v>
      </c>
      <c r="D10" s="46">
        <v>797823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797823</v>
      </c>
      <c r="O10" s="47">
        <f t="shared" si="1"/>
        <v>121.37882245549977</v>
      </c>
      <c r="P10" s="9"/>
    </row>
    <row r="11" spans="1:133">
      <c r="A11" s="12"/>
      <c r="B11" s="25">
        <v>315</v>
      </c>
      <c r="C11" s="20" t="s">
        <v>91</v>
      </c>
      <c r="D11" s="46">
        <v>176431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176431</v>
      </c>
      <c r="O11" s="47">
        <f t="shared" si="1"/>
        <v>26.841776966377605</v>
      </c>
      <c r="P11" s="9"/>
    </row>
    <row r="12" spans="1:133">
      <c r="A12" s="12"/>
      <c r="B12" s="25">
        <v>316</v>
      </c>
      <c r="C12" s="20" t="s">
        <v>92</v>
      </c>
      <c r="D12" s="46">
        <v>31093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31093</v>
      </c>
      <c r="O12" s="47">
        <f t="shared" si="1"/>
        <v>4.7304122927126118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SUM(D14:D19)</f>
        <v>1112294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431910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1544204</v>
      </c>
      <c r="O13" s="45">
        <f t="shared" si="1"/>
        <v>234.93138597291951</v>
      </c>
      <c r="P13" s="10"/>
    </row>
    <row r="14" spans="1:133">
      <c r="A14" s="12"/>
      <c r="B14" s="25">
        <v>322</v>
      </c>
      <c r="C14" s="20" t="s">
        <v>0</v>
      </c>
      <c r="D14" s="46">
        <v>276149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276149</v>
      </c>
      <c r="O14" s="47">
        <f t="shared" si="1"/>
        <v>42.012627415183324</v>
      </c>
      <c r="P14" s="9"/>
    </row>
    <row r="15" spans="1:133">
      <c r="A15" s="12"/>
      <c r="B15" s="25">
        <v>323.10000000000002</v>
      </c>
      <c r="C15" s="20" t="s">
        <v>132</v>
      </c>
      <c r="D15" s="46">
        <v>256579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256579</v>
      </c>
      <c r="O15" s="47">
        <f t="shared" si="1"/>
        <v>39.035295907500384</v>
      </c>
      <c r="P15" s="9"/>
    </row>
    <row r="16" spans="1:133">
      <c r="A16" s="12"/>
      <c r="B16" s="25">
        <v>323.39999999999998</v>
      </c>
      <c r="C16" s="20" t="s">
        <v>140</v>
      </c>
      <c r="D16" s="46">
        <v>1889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1889</v>
      </c>
      <c r="O16" s="47">
        <f t="shared" si="1"/>
        <v>0.2873877985699072</v>
      </c>
      <c r="P16" s="9"/>
    </row>
    <row r="17" spans="1:16">
      <c r="A17" s="12"/>
      <c r="B17" s="25">
        <v>323.7</v>
      </c>
      <c r="C17" s="20" t="s">
        <v>133</v>
      </c>
      <c r="D17" s="46">
        <v>58748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58748</v>
      </c>
      <c r="O17" s="47">
        <f t="shared" si="1"/>
        <v>8.9377757492773462</v>
      </c>
      <c r="P17" s="9"/>
    </row>
    <row r="18" spans="1:16">
      <c r="A18" s="12"/>
      <c r="B18" s="25">
        <v>325.2</v>
      </c>
      <c r="C18" s="20" t="s">
        <v>76</v>
      </c>
      <c r="D18" s="46">
        <v>505270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505270</v>
      </c>
      <c r="O18" s="47">
        <f t="shared" si="1"/>
        <v>76.870530959987832</v>
      </c>
      <c r="P18" s="9"/>
    </row>
    <row r="19" spans="1:16">
      <c r="A19" s="12"/>
      <c r="B19" s="25">
        <v>329</v>
      </c>
      <c r="C19" s="20" t="s">
        <v>17</v>
      </c>
      <c r="D19" s="46">
        <v>13659</v>
      </c>
      <c r="E19" s="46">
        <v>0</v>
      </c>
      <c r="F19" s="46">
        <v>0</v>
      </c>
      <c r="G19" s="46">
        <v>0</v>
      </c>
      <c r="H19" s="46">
        <v>0</v>
      </c>
      <c r="I19" s="46">
        <v>431910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445569</v>
      </c>
      <c r="O19" s="47">
        <f t="shared" si="1"/>
        <v>67.787768142400736</v>
      </c>
      <c r="P19" s="9"/>
    </row>
    <row r="20" spans="1:16" ht="15.75">
      <c r="A20" s="29" t="s">
        <v>18</v>
      </c>
      <c r="B20" s="30"/>
      <c r="C20" s="31"/>
      <c r="D20" s="32">
        <f t="shared" ref="D20:M20" si="5">SUM(D21:D29)</f>
        <v>662896</v>
      </c>
      <c r="E20" s="32">
        <f t="shared" si="5"/>
        <v>41702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8594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713192</v>
      </c>
      <c r="O20" s="45">
        <f t="shared" si="1"/>
        <v>108.50327095694507</v>
      </c>
      <c r="P20" s="10"/>
    </row>
    <row r="21" spans="1:16">
      <c r="A21" s="12"/>
      <c r="B21" s="25">
        <v>331.62</v>
      </c>
      <c r="C21" s="20" t="s">
        <v>134</v>
      </c>
      <c r="D21" s="46">
        <v>35044</v>
      </c>
      <c r="E21" s="46">
        <v>33202</v>
      </c>
      <c r="F21" s="46">
        <v>0</v>
      </c>
      <c r="G21" s="46">
        <v>0</v>
      </c>
      <c r="H21" s="46">
        <v>0</v>
      </c>
      <c r="I21" s="46">
        <v>7401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75647</v>
      </c>
      <c r="O21" s="47">
        <f t="shared" si="1"/>
        <v>11.50874790810893</v>
      </c>
      <c r="P21" s="9"/>
    </row>
    <row r="22" spans="1:16">
      <c r="A22" s="12"/>
      <c r="B22" s="25">
        <v>334.62</v>
      </c>
      <c r="C22" s="20" t="s">
        <v>135</v>
      </c>
      <c r="D22" s="46">
        <v>2273</v>
      </c>
      <c r="E22" s="46">
        <v>0</v>
      </c>
      <c r="F22" s="46">
        <v>0</v>
      </c>
      <c r="G22" s="46">
        <v>0</v>
      </c>
      <c r="H22" s="46">
        <v>0</v>
      </c>
      <c r="I22" s="46">
        <v>1193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3466</v>
      </c>
      <c r="O22" s="47">
        <f t="shared" si="1"/>
        <v>0.52730868705309597</v>
      </c>
      <c r="P22" s="9"/>
    </row>
    <row r="23" spans="1:16">
      <c r="A23" s="12"/>
      <c r="B23" s="25">
        <v>334.7</v>
      </c>
      <c r="C23" s="20" t="s">
        <v>21</v>
      </c>
      <c r="D23" s="46">
        <v>50000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50000</v>
      </c>
      <c r="O23" s="47">
        <f t="shared" si="1"/>
        <v>7.6068766164612809</v>
      </c>
      <c r="P23" s="9"/>
    </row>
    <row r="24" spans="1:16">
      <c r="A24" s="12"/>
      <c r="B24" s="25">
        <v>335.12</v>
      </c>
      <c r="C24" s="20" t="s">
        <v>109</v>
      </c>
      <c r="D24" s="46">
        <v>146276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146276</v>
      </c>
      <c r="O24" s="47">
        <f t="shared" si="1"/>
        <v>22.254069678989808</v>
      </c>
      <c r="P24" s="9"/>
    </row>
    <row r="25" spans="1:16">
      <c r="A25" s="12"/>
      <c r="B25" s="25">
        <v>335.14</v>
      </c>
      <c r="C25" s="20" t="s">
        <v>96</v>
      </c>
      <c r="D25" s="46">
        <v>2065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2065</v>
      </c>
      <c r="O25" s="47">
        <f t="shared" si="1"/>
        <v>0.31416400425985092</v>
      </c>
      <c r="P25" s="9"/>
    </row>
    <row r="26" spans="1:16">
      <c r="A26" s="12"/>
      <c r="B26" s="25">
        <v>335.15</v>
      </c>
      <c r="C26" s="20" t="s">
        <v>97</v>
      </c>
      <c r="D26" s="46">
        <v>3541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3541</v>
      </c>
      <c r="O26" s="47">
        <f t="shared" si="1"/>
        <v>0.53871900197778788</v>
      </c>
      <c r="P26" s="9"/>
    </row>
    <row r="27" spans="1:16">
      <c r="A27" s="12"/>
      <c r="B27" s="25">
        <v>335.18</v>
      </c>
      <c r="C27" s="20" t="s">
        <v>99</v>
      </c>
      <c r="D27" s="46">
        <v>375588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375588</v>
      </c>
      <c r="O27" s="47">
        <f t="shared" si="1"/>
        <v>57.141031492469189</v>
      </c>
      <c r="P27" s="9"/>
    </row>
    <row r="28" spans="1:16">
      <c r="A28" s="12"/>
      <c r="B28" s="25">
        <v>335.49</v>
      </c>
      <c r="C28" s="20" t="s">
        <v>110</v>
      </c>
      <c r="D28" s="46">
        <v>48109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48109</v>
      </c>
      <c r="O28" s="47">
        <f t="shared" si="1"/>
        <v>7.319184542826715</v>
      </c>
      <c r="P28" s="9"/>
    </row>
    <row r="29" spans="1:16">
      <c r="A29" s="12"/>
      <c r="B29" s="25">
        <v>338</v>
      </c>
      <c r="C29" s="20" t="s">
        <v>100</v>
      </c>
      <c r="D29" s="46">
        <v>0</v>
      </c>
      <c r="E29" s="46">
        <v>8500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8500</v>
      </c>
      <c r="O29" s="47">
        <f t="shared" si="1"/>
        <v>1.2931690247984178</v>
      </c>
      <c r="P29" s="9"/>
    </row>
    <row r="30" spans="1:16" ht="15.75">
      <c r="A30" s="29" t="s">
        <v>30</v>
      </c>
      <c r="B30" s="30"/>
      <c r="C30" s="31"/>
      <c r="D30" s="32">
        <f t="shared" ref="D30:M30" si="7">SUM(D31:D45)</f>
        <v>1138981</v>
      </c>
      <c r="E30" s="32">
        <f t="shared" si="7"/>
        <v>183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6411445</v>
      </c>
      <c r="J30" s="32">
        <f t="shared" si="7"/>
        <v>659879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8210488</v>
      </c>
      <c r="O30" s="45">
        <f t="shared" si="1"/>
        <v>1249.1233835387191</v>
      </c>
      <c r="P30" s="10"/>
    </row>
    <row r="31" spans="1:16">
      <c r="A31" s="12"/>
      <c r="B31" s="25">
        <v>341.1</v>
      </c>
      <c r="C31" s="20" t="s">
        <v>111</v>
      </c>
      <c r="D31" s="46">
        <v>25793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637640</v>
      </c>
      <c r="K31" s="46">
        <v>0</v>
      </c>
      <c r="L31" s="46">
        <v>0</v>
      </c>
      <c r="M31" s="46">
        <v>0</v>
      </c>
      <c r="N31" s="46">
        <f>SUM(D31:M31)</f>
        <v>663433</v>
      </c>
      <c r="O31" s="47">
        <f t="shared" si="1"/>
        <v>100.93305948577515</v>
      </c>
      <c r="P31" s="9"/>
    </row>
    <row r="32" spans="1:16">
      <c r="A32" s="12"/>
      <c r="B32" s="25">
        <v>341.3</v>
      </c>
      <c r="C32" s="20" t="s">
        <v>118</v>
      </c>
      <c r="D32" s="46">
        <v>105152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5" si="8">SUM(D32:M32)</f>
        <v>105152</v>
      </c>
      <c r="O32" s="47">
        <f t="shared" si="1"/>
        <v>15.997565799482732</v>
      </c>
      <c r="P32" s="9"/>
    </row>
    <row r="33" spans="1:16">
      <c r="A33" s="12"/>
      <c r="B33" s="25">
        <v>342.1</v>
      </c>
      <c r="C33" s="20" t="s">
        <v>149</v>
      </c>
      <c r="D33" s="46">
        <v>5569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5569</v>
      </c>
      <c r="O33" s="47">
        <f t="shared" si="1"/>
        <v>0.84725391754145751</v>
      </c>
      <c r="P33" s="9"/>
    </row>
    <row r="34" spans="1:16">
      <c r="A34" s="12"/>
      <c r="B34" s="25">
        <v>342.2</v>
      </c>
      <c r="C34" s="20" t="s">
        <v>33</v>
      </c>
      <c r="D34" s="46">
        <v>185500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185500</v>
      </c>
      <c r="O34" s="47">
        <f t="shared" si="1"/>
        <v>28.221512247071352</v>
      </c>
      <c r="P34" s="9"/>
    </row>
    <row r="35" spans="1:16">
      <c r="A35" s="12"/>
      <c r="B35" s="25">
        <v>343.1</v>
      </c>
      <c r="C35" s="20" t="s">
        <v>34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4559921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4559921</v>
      </c>
      <c r="O35" s="47">
        <f t="shared" si="1"/>
        <v>693.73512855621482</v>
      </c>
      <c r="P35" s="9"/>
    </row>
    <row r="36" spans="1:16">
      <c r="A36" s="12"/>
      <c r="B36" s="25">
        <v>343.4</v>
      </c>
      <c r="C36" s="20" t="s">
        <v>36</v>
      </c>
      <c r="D36" s="46">
        <v>543261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543261</v>
      </c>
      <c r="O36" s="47">
        <f t="shared" si="1"/>
        <v>82.65038795070744</v>
      </c>
      <c r="P36" s="9"/>
    </row>
    <row r="37" spans="1:16">
      <c r="A37" s="12"/>
      <c r="B37" s="25">
        <v>343.5</v>
      </c>
      <c r="C37" s="20" t="s">
        <v>37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1825439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1825439</v>
      </c>
      <c r="O37" s="47">
        <f t="shared" ref="O37:O62" si="9">(N37/O$64)</f>
        <v>277.71778487752931</v>
      </c>
      <c r="P37" s="9"/>
    </row>
    <row r="38" spans="1:16">
      <c r="A38" s="12"/>
      <c r="B38" s="25">
        <v>343.8</v>
      </c>
      <c r="C38" s="20" t="s">
        <v>38</v>
      </c>
      <c r="D38" s="46">
        <v>15808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15808</v>
      </c>
      <c r="O38" s="47">
        <f t="shared" si="9"/>
        <v>2.4049901110603984</v>
      </c>
      <c r="P38" s="9"/>
    </row>
    <row r="39" spans="1:16">
      <c r="A39" s="12"/>
      <c r="B39" s="25">
        <v>343.9</v>
      </c>
      <c r="C39" s="20" t="s">
        <v>102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22239</v>
      </c>
      <c r="K39" s="46">
        <v>0</v>
      </c>
      <c r="L39" s="46">
        <v>0</v>
      </c>
      <c r="M39" s="46">
        <v>0</v>
      </c>
      <c r="N39" s="46">
        <f t="shared" si="8"/>
        <v>22239</v>
      </c>
      <c r="O39" s="47">
        <f t="shared" si="9"/>
        <v>3.3833865814696487</v>
      </c>
      <c r="P39" s="9"/>
    </row>
    <row r="40" spans="1:16">
      <c r="A40" s="12"/>
      <c r="B40" s="25">
        <v>344.9</v>
      </c>
      <c r="C40" s="20" t="s">
        <v>143</v>
      </c>
      <c r="D40" s="46">
        <v>29613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29613</v>
      </c>
      <c r="O40" s="47">
        <f t="shared" si="9"/>
        <v>4.5052487448653586</v>
      </c>
      <c r="P40" s="9"/>
    </row>
    <row r="41" spans="1:16">
      <c r="A41" s="12"/>
      <c r="B41" s="25">
        <v>346.9</v>
      </c>
      <c r="C41" s="20" t="s">
        <v>124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26085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26085</v>
      </c>
      <c r="O41" s="47">
        <f t="shared" si="9"/>
        <v>3.9685075308078503</v>
      </c>
      <c r="P41" s="9"/>
    </row>
    <row r="42" spans="1:16">
      <c r="A42" s="12"/>
      <c r="B42" s="25">
        <v>347.2</v>
      </c>
      <c r="C42" s="20" t="s">
        <v>39</v>
      </c>
      <c r="D42" s="46">
        <v>218516</v>
      </c>
      <c r="E42" s="46">
        <v>183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218699</v>
      </c>
      <c r="O42" s="47">
        <f t="shared" si="9"/>
        <v>33.272326182869314</v>
      </c>
      <c r="P42" s="9"/>
    </row>
    <row r="43" spans="1:16">
      <c r="A43" s="12"/>
      <c r="B43" s="25">
        <v>347.4</v>
      </c>
      <c r="C43" s="20" t="s">
        <v>144</v>
      </c>
      <c r="D43" s="46">
        <v>2846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2846</v>
      </c>
      <c r="O43" s="47">
        <f t="shared" si="9"/>
        <v>0.43298341700897613</v>
      </c>
      <c r="P43" s="9"/>
    </row>
    <row r="44" spans="1:16">
      <c r="A44" s="12"/>
      <c r="B44" s="25">
        <v>347.5</v>
      </c>
      <c r="C44" s="20" t="s">
        <v>113</v>
      </c>
      <c r="D44" s="46">
        <v>1906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1906</v>
      </c>
      <c r="O44" s="47">
        <f t="shared" si="9"/>
        <v>0.28997413661950405</v>
      </c>
      <c r="P44" s="9"/>
    </row>
    <row r="45" spans="1:16">
      <c r="A45" s="12"/>
      <c r="B45" s="25">
        <v>349</v>
      </c>
      <c r="C45" s="20" t="s">
        <v>1</v>
      </c>
      <c r="D45" s="46">
        <v>5017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5017</v>
      </c>
      <c r="O45" s="47">
        <f t="shared" si="9"/>
        <v>0.76327399969572496</v>
      </c>
      <c r="P45" s="9"/>
    </row>
    <row r="46" spans="1:16" ht="15.75">
      <c r="A46" s="29" t="s">
        <v>31</v>
      </c>
      <c r="B46" s="30"/>
      <c r="C46" s="31"/>
      <c r="D46" s="32">
        <f t="shared" ref="D46:M46" si="10">SUM(D47:D49)</f>
        <v>8854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62" si="11">SUM(D46:M46)</f>
        <v>8854</v>
      </c>
      <c r="O46" s="45">
        <f t="shared" si="9"/>
        <v>1.3470257112429636</v>
      </c>
      <c r="P46" s="10"/>
    </row>
    <row r="47" spans="1:16">
      <c r="A47" s="13"/>
      <c r="B47" s="39">
        <v>351.1</v>
      </c>
      <c r="C47" s="21" t="s">
        <v>145</v>
      </c>
      <c r="D47" s="46">
        <v>1415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1415</v>
      </c>
      <c r="O47" s="47">
        <f t="shared" si="9"/>
        <v>0.21527460824585426</v>
      </c>
      <c r="P47" s="9"/>
    </row>
    <row r="48" spans="1:16">
      <c r="A48" s="13"/>
      <c r="B48" s="39">
        <v>351.5</v>
      </c>
      <c r="C48" s="21" t="s">
        <v>42</v>
      </c>
      <c r="D48" s="46">
        <v>6289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6289</v>
      </c>
      <c r="O48" s="47">
        <f t="shared" si="9"/>
        <v>0.95679294081849997</v>
      </c>
      <c r="P48" s="9"/>
    </row>
    <row r="49" spans="1:119">
      <c r="A49" s="13"/>
      <c r="B49" s="39">
        <v>354</v>
      </c>
      <c r="C49" s="21" t="s">
        <v>146</v>
      </c>
      <c r="D49" s="46">
        <v>1150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1150</v>
      </c>
      <c r="O49" s="47">
        <f t="shared" si="9"/>
        <v>0.17495816217860946</v>
      </c>
      <c r="P49" s="9"/>
    </row>
    <row r="50" spans="1:119" ht="15.75">
      <c r="A50" s="29" t="s">
        <v>4</v>
      </c>
      <c r="B50" s="30"/>
      <c r="C50" s="31"/>
      <c r="D50" s="32">
        <f t="shared" ref="D50:M50" si="12">SUM(D51:D55)</f>
        <v>127215</v>
      </c>
      <c r="E50" s="32">
        <f t="shared" si="12"/>
        <v>17016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-7868</v>
      </c>
      <c r="J50" s="32">
        <f t="shared" si="12"/>
        <v>30068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 t="shared" si="11"/>
        <v>166431</v>
      </c>
      <c r="O50" s="45">
        <f t="shared" si="9"/>
        <v>25.320401643085351</v>
      </c>
      <c r="P50" s="10"/>
    </row>
    <row r="51" spans="1:119">
      <c r="A51" s="12"/>
      <c r="B51" s="25">
        <v>361.1</v>
      </c>
      <c r="C51" s="20" t="s">
        <v>43</v>
      </c>
      <c r="D51" s="46">
        <v>72247</v>
      </c>
      <c r="E51" s="46">
        <v>10767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83014</v>
      </c>
      <c r="O51" s="47">
        <f t="shared" si="9"/>
        <v>12.629545108778336</v>
      </c>
      <c r="P51" s="9"/>
    </row>
    <row r="52" spans="1:119">
      <c r="A52" s="12"/>
      <c r="B52" s="25">
        <v>362</v>
      </c>
      <c r="C52" s="20" t="s">
        <v>44</v>
      </c>
      <c r="D52" s="46">
        <v>14148</v>
      </c>
      <c r="E52" s="46">
        <v>5434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19582</v>
      </c>
      <c r="O52" s="47">
        <f t="shared" si="9"/>
        <v>2.9791571580708962</v>
      </c>
      <c r="P52" s="9"/>
    </row>
    <row r="53" spans="1:119">
      <c r="A53" s="12"/>
      <c r="B53" s="25">
        <v>364</v>
      </c>
      <c r="C53" s="20" t="s">
        <v>119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28500</v>
      </c>
      <c r="K53" s="46">
        <v>0</v>
      </c>
      <c r="L53" s="46">
        <v>0</v>
      </c>
      <c r="M53" s="46">
        <v>0</v>
      </c>
      <c r="N53" s="46">
        <f t="shared" si="11"/>
        <v>28500</v>
      </c>
      <c r="O53" s="47">
        <f t="shared" si="9"/>
        <v>4.3359196713829302</v>
      </c>
      <c r="P53" s="9"/>
    </row>
    <row r="54" spans="1:119">
      <c r="A54" s="12"/>
      <c r="B54" s="25">
        <v>366</v>
      </c>
      <c r="C54" s="20" t="s">
        <v>87</v>
      </c>
      <c r="D54" s="46">
        <v>29850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29850</v>
      </c>
      <c r="O54" s="47">
        <f t="shared" si="9"/>
        <v>4.5413053400273844</v>
      </c>
      <c r="P54" s="9"/>
    </row>
    <row r="55" spans="1:119">
      <c r="A55" s="12"/>
      <c r="B55" s="25">
        <v>369.9</v>
      </c>
      <c r="C55" s="20" t="s">
        <v>46</v>
      </c>
      <c r="D55" s="46">
        <v>10970</v>
      </c>
      <c r="E55" s="46">
        <v>815</v>
      </c>
      <c r="F55" s="46">
        <v>0</v>
      </c>
      <c r="G55" s="46">
        <v>0</v>
      </c>
      <c r="H55" s="46">
        <v>0</v>
      </c>
      <c r="I55" s="46">
        <v>-7868</v>
      </c>
      <c r="J55" s="46">
        <v>1568</v>
      </c>
      <c r="K55" s="46">
        <v>0</v>
      </c>
      <c r="L55" s="46">
        <v>0</v>
      </c>
      <c r="M55" s="46">
        <v>0</v>
      </c>
      <c r="N55" s="46">
        <f t="shared" si="11"/>
        <v>5485</v>
      </c>
      <c r="O55" s="47">
        <f t="shared" si="9"/>
        <v>0.83447436482580251</v>
      </c>
      <c r="P55" s="9"/>
    </row>
    <row r="56" spans="1:119" ht="15.75">
      <c r="A56" s="29" t="s">
        <v>32</v>
      </c>
      <c r="B56" s="30"/>
      <c r="C56" s="31"/>
      <c r="D56" s="32">
        <f t="shared" ref="D56:M56" si="13">SUM(D57:D61)</f>
        <v>220480</v>
      </c>
      <c r="E56" s="32">
        <f t="shared" si="13"/>
        <v>0</v>
      </c>
      <c r="F56" s="32">
        <f t="shared" si="13"/>
        <v>0</v>
      </c>
      <c r="G56" s="32">
        <f t="shared" si="13"/>
        <v>0</v>
      </c>
      <c r="H56" s="32">
        <f t="shared" si="13"/>
        <v>0</v>
      </c>
      <c r="I56" s="32">
        <f t="shared" si="13"/>
        <v>625873</v>
      </c>
      <c r="J56" s="32">
        <f t="shared" si="13"/>
        <v>9040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 t="shared" si="11"/>
        <v>855393</v>
      </c>
      <c r="O56" s="45">
        <f t="shared" si="9"/>
        <v>130.1373801916933</v>
      </c>
      <c r="P56" s="9"/>
    </row>
    <row r="57" spans="1:119">
      <c r="A57" s="12"/>
      <c r="B57" s="25">
        <v>381</v>
      </c>
      <c r="C57" s="20" t="s">
        <v>47</v>
      </c>
      <c r="D57" s="46">
        <v>220480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220480</v>
      </c>
      <c r="O57" s="47">
        <f t="shared" si="9"/>
        <v>33.543283127947667</v>
      </c>
      <c r="P57" s="9"/>
    </row>
    <row r="58" spans="1:119">
      <c r="A58" s="12"/>
      <c r="B58" s="25">
        <v>389.1</v>
      </c>
      <c r="C58" s="20" t="s">
        <v>114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140595</v>
      </c>
      <c r="J58" s="46">
        <v>1893</v>
      </c>
      <c r="K58" s="46">
        <v>0</v>
      </c>
      <c r="L58" s="46">
        <v>0</v>
      </c>
      <c r="M58" s="46">
        <v>0</v>
      </c>
      <c r="N58" s="46">
        <f t="shared" si="11"/>
        <v>142488</v>
      </c>
      <c r="O58" s="47">
        <f t="shared" si="9"/>
        <v>21.677772706526699</v>
      </c>
      <c r="P58" s="9"/>
    </row>
    <row r="59" spans="1:119">
      <c r="A59" s="12"/>
      <c r="B59" s="25">
        <v>389.2</v>
      </c>
      <c r="C59" s="20" t="s">
        <v>126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49914</v>
      </c>
      <c r="J59" s="46">
        <v>2942</v>
      </c>
      <c r="K59" s="46">
        <v>0</v>
      </c>
      <c r="L59" s="46">
        <v>0</v>
      </c>
      <c r="M59" s="46">
        <v>0</v>
      </c>
      <c r="N59" s="46">
        <f t="shared" si="11"/>
        <v>52856</v>
      </c>
      <c r="O59" s="47">
        <f t="shared" si="9"/>
        <v>8.0413814087935496</v>
      </c>
      <c r="P59" s="9"/>
    </row>
    <row r="60" spans="1:119">
      <c r="A60" s="12"/>
      <c r="B60" s="25">
        <v>389.3</v>
      </c>
      <c r="C60" s="20" t="s">
        <v>105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6819</v>
      </c>
      <c r="J60" s="46">
        <v>4205</v>
      </c>
      <c r="K60" s="46">
        <v>0</v>
      </c>
      <c r="L60" s="46">
        <v>0</v>
      </c>
      <c r="M60" s="46">
        <v>0</v>
      </c>
      <c r="N60" s="46">
        <f t="shared" si="11"/>
        <v>11024</v>
      </c>
      <c r="O60" s="47">
        <f t="shared" si="9"/>
        <v>1.6771641563973831</v>
      </c>
      <c r="P60" s="9"/>
    </row>
    <row r="61" spans="1:119" ht="15.75" thickBot="1">
      <c r="A61" s="12"/>
      <c r="B61" s="25">
        <v>389.8</v>
      </c>
      <c r="C61" s="20" t="s">
        <v>137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428545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428545</v>
      </c>
      <c r="O61" s="47">
        <f t="shared" si="9"/>
        <v>65.197778792027989</v>
      </c>
      <c r="P61" s="9"/>
    </row>
    <row r="62" spans="1:119" ht="16.5" thickBot="1">
      <c r="A62" s="14" t="s">
        <v>40</v>
      </c>
      <c r="B62" s="23"/>
      <c r="C62" s="22"/>
      <c r="D62" s="15">
        <f t="shared" ref="D62:M62" si="14">SUM(D5,D13,D20,D30,D46,D50,D56)</f>
        <v>6893225</v>
      </c>
      <c r="E62" s="15">
        <f t="shared" si="14"/>
        <v>449456</v>
      </c>
      <c r="F62" s="15">
        <f t="shared" si="14"/>
        <v>0</v>
      </c>
      <c r="G62" s="15">
        <f t="shared" si="14"/>
        <v>0</v>
      </c>
      <c r="H62" s="15">
        <f t="shared" si="14"/>
        <v>0</v>
      </c>
      <c r="I62" s="15">
        <f t="shared" si="14"/>
        <v>7469954</v>
      </c>
      <c r="J62" s="15">
        <f t="shared" si="14"/>
        <v>698987</v>
      </c>
      <c r="K62" s="15">
        <f t="shared" si="14"/>
        <v>0</v>
      </c>
      <c r="L62" s="15">
        <f t="shared" si="14"/>
        <v>0</v>
      </c>
      <c r="M62" s="15">
        <f t="shared" si="14"/>
        <v>0</v>
      </c>
      <c r="N62" s="15">
        <f t="shared" si="11"/>
        <v>15511622</v>
      </c>
      <c r="O62" s="38">
        <f t="shared" si="9"/>
        <v>2359.8998935037275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150</v>
      </c>
      <c r="M64" s="118"/>
      <c r="N64" s="118"/>
      <c r="O64" s="43">
        <v>6573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62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51</v>
      </c>
      <c r="F4" s="34" t="s">
        <v>52</v>
      </c>
      <c r="G4" s="34" t="s">
        <v>53</v>
      </c>
      <c r="H4" s="34" t="s">
        <v>6</v>
      </c>
      <c r="I4" s="34" t="s">
        <v>7</v>
      </c>
      <c r="J4" s="35" t="s">
        <v>54</v>
      </c>
      <c r="K4" s="35" t="s">
        <v>8</v>
      </c>
      <c r="L4" s="35" t="s">
        <v>9</v>
      </c>
      <c r="M4" s="35" t="s">
        <v>10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3459501</v>
      </c>
      <c r="E5" s="27">
        <f t="shared" si="0"/>
        <v>338973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3798474</v>
      </c>
      <c r="O5" s="33">
        <f t="shared" ref="O5:O36" si="1">(N5/O$65)</f>
        <v>607.85309649543922</v>
      </c>
      <c r="P5" s="6"/>
    </row>
    <row r="6" spans="1:133">
      <c r="A6" s="12"/>
      <c r="B6" s="25">
        <v>311</v>
      </c>
      <c r="C6" s="20" t="s">
        <v>3</v>
      </c>
      <c r="D6" s="46">
        <v>2324614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2324614</v>
      </c>
      <c r="O6" s="47">
        <f t="shared" si="1"/>
        <v>371.99775964154264</v>
      </c>
      <c r="P6" s="9"/>
    </row>
    <row r="7" spans="1:133">
      <c r="A7" s="12"/>
      <c r="B7" s="25">
        <v>312.10000000000002</v>
      </c>
      <c r="C7" s="20" t="s">
        <v>11</v>
      </c>
      <c r="D7" s="46">
        <v>163504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163504</v>
      </c>
      <c r="O7" s="47">
        <f t="shared" si="1"/>
        <v>26.164826372219554</v>
      </c>
      <c r="P7" s="9"/>
    </row>
    <row r="8" spans="1:133">
      <c r="A8" s="12"/>
      <c r="B8" s="25">
        <v>312.60000000000002</v>
      </c>
      <c r="C8" s="20" t="s">
        <v>131</v>
      </c>
      <c r="D8" s="46">
        <v>0</v>
      </c>
      <c r="E8" s="46">
        <v>338973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338973</v>
      </c>
      <c r="O8" s="47">
        <f t="shared" si="1"/>
        <v>54.244359097455593</v>
      </c>
      <c r="P8" s="9"/>
    </row>
    <row r="9" spans="1:133">
      <c r="A9" s="12"/>
      <c r="B9" s="25">
        <v>314.10000000000002</v>
      </c>
      <c r="C9" s="20" t="s">
        <v>12</v>
      </c>
      <c r="D9" s="46">
        <v>263081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263081</v>
      </c>
      <c r="O9" s="47">
        <f t="shared" si="1"/>
        <v>42.099695951352217</v>
      </c>
      <c r="P9" s="9"/>
    </row>
    <row r="10" spans="1:133">
      <c r="A10" s="12"/>
      <c r="B10" s="25">
        <v>314.7</v>
      </c>
      <c r="C10" s="20" t="s">
        <v>14</v>
      </c>
      <c r="D10" s="46">
        <v>498691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498691</v>
      </c>
      <c r="O10" s="47">
        <f t="shared" si="1"/>
        <v>79.803328532565217</v>
      </c>
      <c r="P10" s="9"/>
    </row>
    <row r="11" spans="1:133">
      <c r="A11" s="12"/>
      <c r="B11" s="25">
        <v>315</v>
      </c>
      <c r="C11" s="20" t="s">
        <v>91</v>
      </c>
      <c r="D11" s="46">
        <v>167616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167616</v>
      </c>
      <c r="O11" s="47">
        <f t="shared" si="1"/>
        <v>26.822851656265001</v>
      </c>
      <c r="P11" s="9"/>
    </row>
    <row r="12" spans="1:133">
      <c r="A12" s="12"/>
      <c r="B12" s="25">
        <v>316</v>
      </c>
      <c r="C12" s="20" t="s">
        <v>92</v>
      </c>
      <c r="D12" s="46">
        <v>41995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41995</v>
      </c>
      <c r="O12" s="47">
        <f t="shared" si="1"/>
        <v>6.7202752440390459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SUM(D14:D19)</f>
        <v>1115803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1115803</v>
      </c>
      <c r="O13" s="45">
        <f t="shared" si="1"/>
        <v>178.55704912786047</v>
      </c>
      <c r="P13" s="10"/>
    </row>
    <row r="14" spans="1:133">
      <c r="A14" s="12"/>
      <c r="B14" s="25">
        <v>322</v>
      </c>
      <c r="C14" s="20" t="s">
        <v>0</v>
      </c>
      <c r="D14" s="46">
        <v>288154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288154</v>
      </c>
      <c r="O14" s="47">
        <f t="shared" si="1"/>
        <v>46.112017922867658</v>
      </c>
      <c r="P14" s="9"/>
    </row>
    <row r="15" spans="1:133">
      <c r="A15" s="12"/>
      <c r="B15" s="25">
        <v>323.10000000000002</v>
      </c>
      <c r="C15" s="20" t="s">
        <v>132</v>
      </c>
      <c r="D15" s="46">
        <v>251938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251938</v>
      </c>
      <c r="O15" s="47">
        <f t="shared" si="1"/>
        <v>40.316530644903182</v>
      </c>
      <c r="P15" s="9"/>
    </row>
    <row r="16" spans="1:133">
      <c r="A16" s="12"/>
      <c r="B16" s="25">
        <v>323.39999999999998</v>
      </c>
      <c r="C16" s="20" t="s">
        <v>140</v>
      </c>
      <c r="D16" s="46">
        <v>590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590</v>
      </c>
      <c r="O16" s="47">
        <f t="shared" si="1"/>
        <v>9.4415106417026717E-2</v>
      </c>
      <c r="P16" s="9"/>
    </row>
    <row r="17" spans="1:16">
      <c r="A17" s="12"/>
      <c r="B17" s="25">
        <v>323.7</v>
      </c>
      <c r="C17" s="20" t="s">
        <v>133</v>
      </c>
      <c r="D17" s="46">
        <v>55750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55750</v>
      </c>
      <c r="O17" s="47">
        <f t="shared" si="1"/>
        <v>8.921427428388542</v>
      </c>
      <c r="P17" s="9"/>
    </row>
    <row r="18" spans="1:16">
      <c r="A18" s="12"/>
      <c r="B18" s="25">
        <v>325.2</v>
      </c>
      <c r="C18" s="20" t="s">
        <v>76</v>
      </c>
      <c r="D18" s="46">
        <v>494461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494461</v>
      </c>
      <c r="O18" s="47">
        <f t="shared" si="1"/>
        <v>79.126420227236352</v>
      </c>
      <c r="P18" s="9"/>
    </row>
    <row r="19" spans="1:16">
      <c r="A19" s="12"/>
      <c r="B19" s="25">
        <v>329</v>
      </c>
      <c r="C19" s="20" t="s">
        <v>17</v>
      </c>
      <c r="D19" s="46">
        <v>24910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24910</v>
      </c>
      <c r="O19" s="47">
        <f t="shared" si="1"/>
        <v>3.9862377980476875</v>
      </c>
      <c r="P19" s="9"/>
    </row>
    <row r="20" spans="1:16" ht="15.75">
      <c r="A20" s="29" t="s">
        <v>18</v>
      </c>
      <c r="B20" s="30"/>
      <c r="C20" s="31"/>
      <c r="D20" s="32">
        <f t="shared" ref="D20:M20" si="5">SUM(D21:D31)</f>
        <v>611743</v>
      </c>
      <c r="E20" s="32">
        <f t="shared" si="5"/>
        <v>48355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660098</v>
      </c>
      <c r="O20" s="45">
        <f t="shared" si="1"/>
        <v>105.63258121299408</v>
      </c>
      <c r="P20" s="10"/>
    </row>
    <row r="21" spans="1:16">
      <c r="A21" s="12"/>
      <c r="B21" s="25">
        <v>331.2</v>
      </c>
      <c r="C21" s="20" t="s">
        <v>59</v>
      </c>
      <c r="D21" s="46">
        <v>5955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5955</v>
      </c>
      <c r="O21" s="47">
        <f t="shared" si="1"/>
        <v>0.95295247239558334</v>
      </c>
      <c r="P21" s="9"/>
    </row>
    <row r="22" spans="1:16">
      <c r="A22" s="12"/>
      <c r="B22" s="25">
        <v>331.62</v>
      </c>
      <c r="C22" s="20" t="s">
        <v>134</v>
      </c>
      <c r="D22" s="46">
        <v>885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885</v>
      </c>
      <c r="O22" s="47">
        <f t="shared" si="1"/>
        <v>0.14162265962554008</v>
      </c>
      <c r="P22" s="9"/>
    </row>
    <row r="23" spans="1:16">
      <c r="A23" s="12"/>
      <c r="B23" s="25">
        <v>334.1</v>
      </c>
      <c r="C23" s="20" t="s">
        <v>69</v>
      </c>
      <c r="D23" s="46">
        <v>11000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11000</v>
      </c>
      <c r="O23" s="47">
        <f t="shared" si="1"/>
        <v>1.7602816450632102</v>
      </c>
      <c r="P23" s="9"/>
    </row>
    <row r="24" spans="1:16">
      <c r="A24" s="12"/>
      <c r="B24" s="25">
        <v>334.5</v>
      </c>
      <c r="C24" s="20" t="s">
        <v>141</v>
      </c>
      <c r="D24" s="46">
        <v>7000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7000</v>
      </c>
      <c r="O24" s="47">
        <f t="shared" si="1"/>
        <v>1.1201792286765881</v>
      </c>
      <c r="P24" s="9"/>
    </row>
    <row r="25" spans="1:16">
      <c r="A25" s="12"/>
      <c r="B25" s="25">
        <v>335.12</v>
      </c>
      <c r="C25" s="20" t="s">
        <v>109</v>
      </c>
      <c r="D25" s="46">
        <v>136656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136656</v>
      </c>
      <c r="O25" s="47">
        <f t="shared" si="1"/>
        <v>21.868458953432548</v>
      </c>
      <c r="P25" s="9"/>
    </row>
    <row r="26" spans="1:16">
      <c r="A26" s="12"/>
      <c r="B26" s="25">
        <v>335.14</v>
      </c>
      <c r="C26" s="20" t="s">
        <v>96</v>
      </c>
      <c r="D26" s="46">
        <v>2512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2512</v>
      </c>
      <c r="O26" s="47">
        <f t="shared" si="1"/>
        <v>0.40198431749079855</v>
      </c>
      <c r="P26" s="9"/>
    </row>
    <row r="27" spans="1:16">
      <c r="A27" s="12"/>
      <c r="B27" s="25">
        <v>335.15</v>
      </c>
      <c r="C27" s="20" t="s">
        <v>97</v>
      </c>
      <c r="D27" s="46">
        <v>7443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7443</v>
      </c>
      <c r="O27" s="47">
        <f t="shared" si="1"/>
        <v>1.1910705712914067</v>
      </c>
      <c r="P27" s="9"/>
    </row>
    <row r="28" spans="1:16">
      <c r="A28" s="12"/>
      <c r="B28" s="25">
        <v>335.18</v>
      </c>
      <c r="C28" s="20" t="s">
        <v>99</v>
      </c>
      <c r="D28" s="46">
        <v>366761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366761</v>
      </c>
      <c r="O28" s="47">
        <f t="shared" si="1"/>
        <v>58.691150584093457</v>
      </c>
      <c r="P28" s="9"/>
    </row>
    <row r="29" spans="1:16">
      <c r="A29" s="12"/>
      <c r="B29" s="25">
        <v>335.49</v>
      </c>
      <c r="C29" s="20" t="s">
        <v>110</v>
      </c>
      <c r="D29" s="46">
        <v>45235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45235</v>
      </c>
      <c r="O29" s="47">
        <f t="shared" si="1"/>
        <v>7.2387582013122103</v>
      </c>
      <c r="P29" s="9"/>
    </row>
    <row r="30" spans="1:16">
      <c r="A30" s="12"/>
      <c r="B30" s="25">
        <v>337.2</v>
      </c>
      <c r="C30" s="20" t="s">
        <v>142</v>
      </c>
      <c r="D30" s="46">
        <v>9052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9052</v>
      </c>
      <c r="O30" s="47">
        <f t="shared" si="1"/>
        <v>1.4485517682829252</v>
      </c>
      <c r="P30" s="9"/>
    </row>
    <row r="31" spans="1:16">
      <c r="A31" s="12"/>
      <c r="B31" s="25">
        <v>337.7</v>
      </c>
      <c r="C31" s="20" t="s">
        <v>79</v>
      </c>
      <c r="D31" s="46">
        <v>19244</v>
      </c>
      <c r="E31" s="46">
        <v>48355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67599</v>
      </c>
      <c r="O31" s="47">
        <f t="shared" si="1"/>
        <v>10.817570811329812</v>
      </c>
      <c r="P31" s="9"/>
    </row>
    <row r="32" spans="1:16" ht="15.75">
      <c r="A32" s="29" t="s">
        <v>30</v>
      </c>
      <c r="B32" s="30"/>
      <c r="C32" s="31"/>
      <c r="D32" s="32">
        <f t="shared" ref="D32:M32" si="7">SUM(D33:D47)</f>
        <v>1094179</v>
      </c>
      <c r="E32" s="32">
        <f t="shared" si="7"/>
        <v>168831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5740988</v>
      </c>
      <c r="J32" s="32">
        <f t="shared" si="7"/>
        <v>500759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7504757</v>
      </c>
      <c r="O32" s="45">
        <f t="shared" si="1"/>
        <v>1200.9532725236038</v>
      </c>
      <c r="P32" s="10"/>
    </row>
    <row r="33" spans="1:16">
      <c r="A33" s="12"/>
      <c r="B33" s="25">
        <v>341.1</v>
      </c>
      <c r="C33" s="20" t="s">
        <v>111</v>
      </c>
      <c r="D33" s="46">
        <v>37260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37260</v>
      </c>
      <c r="O33" s="47">
        <f t="shared" si="1"/>
        <v>5.9625540086413826</v>
      </c>
      <c r="P33" s="9"/>
    </row>
    <row r="34" spans="1:16">
      <c r="A34" s="12"/>
      <c r="B34" s="25">
        <v>341.2</v>
      </c>
      <c r="C34" s="20" t="s">
        <v>112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481669</v>
      </c>
      <c r="K34" s="46">
        <v>0</v>
      </c>
      <c r="L34" s="46">
        <v>0</v>
      </c>
      <c r="M34" s="46">
        <v>0</v>
      </c>
      <c r="N34" s="46">
        <f t="shared" ref="N34:N47" si="8">SUM(D34:M34)</f>
        <v>481669</v>
      </c>
      <c r="O34" s="47">
        <f t="shared" si="1"/>
        <v>77.079372699631946</v>
      </c>
      <c r="P34" s="9"/>
    </row>
    <row r="35" spans="1:16">
      <c r="A35" s="12"/>
      <c r="B35" s="25">
        <v>341.3</v>
      </c>
      <c r="C35" s="20" t="s">
        <v>118</v>
      </c>
      <c r="D35" s="46">
        <v>102785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102785</v>
      </c>
      <c r="O35" s="47">
        <f t="shared" si="1"/>
        <v>16.448231717074734</v>
      </c>
      <c r="P35" s="9"/>
    </row>
    <row r="36" spans="1:16">
      <c r="A36" s="12"/>
      <c r="B36" s="25">
        <v>342.2</v>
      </c>
      <c r="C36" s="20" t="s">
        <v>33</v>
      </c>
      <c r="D36" s="46">
        <v>182221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182221</v>
      </c>
      <c r="O36" s="47">
        <f t="shared" si="1"/>
        <v>29.160025604096656</v>
      </c>
      <c r="P36" s="9"/>
    </row>
    <row r="37" spans="1:16">
      <c r="A37" s="12"/>
      <c r="B37" s="25">
        <v>343.1</v>
      </c>
      <c r="C37" s="20" t="s">
        <v>34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4096226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4096226</v>
      </c>
      <c r="O37" s="47">
        <f t="shared" ref="O37:O63" si="9">(N37/O$65)</f>
        <v>655.50104016642661</v>
      </c>
      <c r="P37" s="9"/>
    </row>
    <row r="38" spans="1:16">
      <c r="A38" s="12"/>
      <c r="B38" s="25">
        <v>343.4</v>
      </c>
      <c r="C38" s="20" t="s">
        <v>36</v>
      </c>
      <c r="D38" s="46">
        <v>487858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487858</v>
      </c>
      <c r="O38" s="47">
        <f t="shared" si="9"/>
        <v>78.069771163386136</v>
      </c>
      <c r="P38" s="9"/>
    </row>
    <row r="39" spans="1:16">
      <c r="A39" s="12"/>
      <c r="B39" s="25">
        <v>343.5</v>
      </c>
      <c r="C39" s="20" t="s">
        <v>37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1619906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1619906</v>
      </c>
      <c r="O39" s="47">
        <f t="shared" si="9"/>
        <v>259.22643622979678</v>
      </c>
      <c r="P39" s="9"/>
    </row>
    <row r="40" spans="1:16">
      <c r="A40" s="12"/>
      <c r="B40" s="25">
        <v>343.8</v>
      </c>
      <c r="C40" s="20" t="s">
        <v>38</v>
      </c>
      <c r="D40" s="46">
        <v>15496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15496</v>
      </c>
      <c r="O40" s="47">
        <f t="shared" si="9"/>
        <v>2.4797567610817732</v>
      </c>
      <c r="P40" s="9"/>
    </row>
    <row r="41" spans="1:16">
      <c r="A41" s="12"/>
      <c r="B41" s="25">
        <v>343.9</v>
      </c>
      <c r="C41" s="20" t="s">
        <v>102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19090</v>
      </c>
      <c r="K41" s="46">
        <v>0</v>
      </c>
      <c r="L41" s="46">
        <v>0</v>
      </c>
      <c r="M41" s="46">
        <v>0</v>
      </c>
      <c r="N41" s="46">
        <f t="shared" si="8"/>
        <v>19090</v>
      </c>
      <c r="O41" s="47">
        <f t="shared" si="9"/>
        <v>3.0548887822051527</v>
      </c>
      <c r="P41" s="9"/>
    </row>
    <row r="42" spans="1:16">
      <c r="A42" s="12"/>
      <c r="B42" s="25">
        <v>344.9</v>
      </c>
      <c r="C42" s="20" t="s">
        <v>143</v>
      </c>
      <c r="D42" s="46">
        <v>27354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27354</v>
      </c>
      <c r="O42" s="47">
        <f t="shared" si="9"/>
        <v>4.377340374459914</v>
      </c>
      <c r="P42" s="9"/>
    </row>
    <row r="43" spans="1:16">
      <c r="A43" s="12"/>
      <c r="B43" s="25">
        <v>346.9</v>
      </c>
      <c r="C43" s="20" t="s">
        <v>124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24856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24856</v>
      </c>
      <c r="O43" s="47">
        <f t="shared" si="9"/>
        <v>3.977596415426468</v>
      </c>
      <c r="P43" s="9"/>
    </row>
    <row r="44" spans="1:16">
      <c r="A44" s="12"/>
      <c r="B44" s="25">
        <v>347.2</v>
      </c>
      <c r="C44" s="20" t="s">
        <v>39</v>
      </c>
      <c r="D44" s="46">
        <v>233875</v>
      </c>
      <c r="E44" s="46">
        <v>143998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377873</v>
      </c>
      <c r="O44" s="47">
        <f t="shared" si="9"/>
        <v>60.469355096815491</v>
      </c>
      <c r="P44" s="9"/>
    </row>
    <row r="45" spans="1:16">
      <c r="A45" s="12"/>
      <c r="B45" s="25">
        <v>347.4</v>
      </c>
      <c r="C45" s="20" t="s">
        <v>144</v>
      </c>
      <c r="D45" s="46">
        <v>1076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1076</v>
      </c>
      <c r="O45" s="47">
        <f t="shared" si="9"/>
        <v>0.17218755000800129</v>
      </c>
      <c r="P45" s="9"/>
    </row>
    <row r="46" spans="1:16">
      <c r="A46" s="12"/>
      <c r="B46" s="25">
        <v>347.5</v>
      </c>
      <c r="C46" s="20" t="s">
        <v>113</v>
      </c>
      <c r="D46" s="46">
        <v>799</v>
      </c>
      <c r="E46" s="46">
        <v>24833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25632</v>
      </c>
      <c r="O46" s="47">
        <f t="shared" si="9"/>
        <v>4.1017762842054726</v>
      </c>
      <c r="P46" s="9"/>
    </row>
    <row r="47" spans="1:16">
      <c r="A47" s="12"/>
      <c r="B47" s="25">
        <v>349</v>
      </c>
      <c r="C47" s="20" t="s">
        <v>1</v>
      </c>
      <c r="D47" s="46">
        <v>5455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5455</v>
      </c>
      <c r="O47" s="47">
        <f t="shared" si="9"/>
        <v>0.87293967034725561</v>
      </c>
      <c r="P47" s="9"/>
    </row>
    <row r="48" spans="1:16" ht="15.75">
      <c r="A48" s="29" t="s">
        <v>31</v>
      </c>
      <c r="B48" s="30"/>
      <c r="C48" s="31"/>
      <c r="D48" s="32">
        <f t="shared" ref="D48:M48" si="10">SUM(D49:D51)</f>
        <v>17856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63" si="11">SUM(D48:M48)</f>
        <v>17856</v>
      </c>
      <c r="O48" s="45">
        <f t="shared" si="9"/>
        <v>2.8574171867498799</v>
      </c>
      <c r="P48" s="10"/>
    </row>
    <row r="49" spans="1:119">
      <c r="A49" s="13"/>
      <c r="B49" s="39">
        <v>351.1</v>
      </c>
      <c r="C49" s="21" t="s">
        <v>145</v>
      </c>
      <c r="D49" s="46">
        <v>11697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11697</v>
      </c>
      <c r="O49" s="47">
        <f t="shared" si="9"/>
        <v>1.871819491118579</v>
      </c>
      <c r="P49" s="9"/>
    </row>
    <row r="50" spans="1:119">
      <c r="A50" s="13"/>
      <c r="B50" s="39">
        <v>351.5</v>
      </c>
      <c r="C50" s="21" t="s">
        <v>42</v>
      </c>
      <c r="D50" s="46">
        <v>6039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6039</v>
      </c>
      <c r="O50" s="47">
        <f t="shared" si="9"/>
        <v>0.96639462313970237</v>
      </c>
      <c r="P50" s="9"/>
    </row>
    <row r="51" spans="1:119">
      <c r="A51" s="13"/>
      <c r="B51" s="39">
        <v>354</v>
      </c>
      <c r="C51" s="21" t="s">
        <v>146</v>
      </c>
      <c r="D51" s="46">
        <v>120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120</v>
      </c>
      <c r="O51" s="47">
        <f t="shared" si="9"/>
        <v>1.9203072491598656E-2</v>
      </c>
      <c r="P51" s="9"/>
    </row>
    <row r="52" spans="1:119" ht="15.75">
      <c r="A52" s="29" t="s">
        <v>4</v>
      </c>
      <c r="B52" s="30"/>
      <c r="C52" s="31"/>
      <c r="D52" s="32">
        <f t="shared" ref="D52:M52" si="12">SUM(D53:D57)</f>
        <v>83468</v>
      </c>
      <c r="E52" s="32">
        <f t="shared" si="12"/>
        <v>5144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544725</v>
      </c>
      <c r="J52" s="32">
        <f t="shared" si="12"/>
        <v>6940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1"/>
        <v>640277</v>
      </c>
      <c r="O52" s="45">
        <f t="shared" si="9"/>
        <v>102.46071371419427</v>
      </c>
      <c r="P52" s="10"/>
    </row>
    <row r="53" spans="1:119">
      <c r="A53" s="12"/>
      <c r="B53" s="25">
        <v>361.1</v>
      </c>
      <c r="C53" s="20" t="s">
        <v>43</v>
      </c>
      <c r="D53" s="46">
        <v>35279</v>
      </c>
      <c r="E53" s="46">
        <v>4893</v>
      </c>
      <c r="F53" s="46">
        <v>0</v>
      </c>
      <c r="G53" s="46">
        <v>0</v>
      </c>
      <c r="H53" s="46">
        <v>0</v>
      </c>
      <c r="I53" s="46">
        <v>0</v>
      </c>
      <c r="J53" s="46">
        <v>436</v>
      </c>
      <c r="K53" s="46">
        <v>0</v>
      </c>
      <c r="L53" s="46">
        <v>0</v>
      </c>
      <c r="M53" s="46">
        <v>0</v>
      </c>
      <c r="N53" s="46">
        <f t="shared" si="11"/>
        <v>40608</v>
      </c>
      <c r="O53" s="47">
        <f t="shared" si="9"/>
        <v>6.4983197311569851</v>
      </c>
      <c r="P53" s="9"/>
    </row>
    <row r="54" spans="1:119">
      <c r="A54" s="12"/>
      <c r="B54" s="25">
        <v>362</v>
      </c>
      <c r="C54" s="20" t="s">
        <v>44</v>
      </c>
      <c r="D54" s="46">
        <v>17198</v>
      </c>
      <c r="E54" s="46">
        <v>0</v>
      </c>
      <c r="F54" s="46">
        <v>0</v>
      </c>
      <c r="G54" s="46">
        <v>0</v>
      </c>
      <c r="H54" s="46">
        <v>0</v>
      </c>
      <c r="I54" s="46">
        <v>2100</v>
      </c>
      <c r="J54" s="46">
        <v>5400</v>
      </c>
      <c r="K54" s="46">
        <v>0</v>
      </c>
      <c r="L54" s="46">
        <v>0</v>
      </c>
      <c r="M54" s="46">
        <v>0</v>
      </c>
      <c r="N54" s="46">
        <f t="shared" si="11"/>
        <v>24698</v>
      </c>
      <c r="O54" s="47">
        <f t="shared" si="9"/>
        <v>3.9523123699791967</v>
      </c>
      <c r="P54" s="9"/>
    </row>
    <row r="55" spans="1:119">
      <c r="A55" s="12"/>
      <c r="B55" s="25">
        <v>366</v>
      </c>
      <c r="C55" s="20" t="s">
        <v>87</v>
      </c>
      <c r="D55" s="46">
        <v>24779</v>
      </c>
      <c r="E55" s="46">
        <v>251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25030</v>
      </c>
      <c r="O55" s="47">
        <f t="shared" si="9"/>
        <v>4.0054408705392861</v>
      </c>
      <c r="P55" s="9"/>
    </row>
    <row r="56" spans="1:119">
      <c r="A56" s="12"/>
      <c r="B56" s="25">
        <v>369.3</v>
      </c>
      <c r="C56" s="20" t="s">
        <v>125</v>
      </c>
      <c r="D56" s="46">
        <v>243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243</v>
      </c>
      <c r="O56" s="47">
        <f t="shared" si="9"/>
        <v>3.8886221795487279E-2</v>
      </c>
      <c r="P56" s="9"/>
    </row>
    <row r="57" spans="1:119">
      <c r="A57" s="12"/>
      <c r="B57" s="25">
        <v>369.9</v>
      </c>
      <c r="C57" s="20" t="s">
        <v>46</v>
      </c>
      <c r="D57" s="46">
        <v>5969</v>
      </c>
      <c r="E57" s="46">
        <v>0</v>
      </c>
      <c r="F57" s="46">
        <v>0</v>
      </c>
      <c r="G57" s="46">
        <v>0</v>
      </c>
      <c r="H57" s="46">
        <v>0</v>
      </c>
      <c r="I57" s="46">
        <v>542625</v>
      </c>
      <c r="J57" s="46">
        <v>1104</v>
      </c>
      <c r="K57" s="46">
        <v>0</v>
      </c>
      <c r="L57" s="46">
        <v>0</v>
      </c>
      <c r="M57" s="46">
        <v>0</v>
      </c>
      <c r="N57" s="46">
        <f t="shared" si="11"/>
        <v>549698</v>
      </c>
      <c r="O57" s="47">
        <f t="shared" si="9"/>
        <v>87.965754520723323</v>
      </c>
      <c r="P57" s="9"/>
    </row>
    <row r="58" spans="1:119" ht="15.75">
      <c r="A58" s="29" t="s">
        <v>32</v>
      </c>
      <c r="B58" s="30"/>
      <c r="C58" s="31"/>
      <c r="D58" s="32">
        <f t="shared" ref="D58:M58" si="13">SUM(D59:D62)</f>
        <v>258828</v>
      </c>
      <c r="E58" s="32">
        <f t="shared" si="13"/>
        <v>0</v>
      </c>
      <c r="F58" s="32">
        <f t="shared" si="13"/>
        <v>405554</v>
      </c>
      <c r="G58" s="32">
        <f t="shared" si="13"/>
        <v>98230</v>
      </c>
      <c r="H58" s="32">
        <f t="shared" si="13"/>
        <v>0</v>
      </c>
      <c r="I58" s="32">
        <f t="shared" si="13"/>
        <v>777737</v>
      </c>
      <c r="J58" s="32">
        <f t="shared" si="13"/>
        <v>45000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si="11"/>
        <v>1585349</v>
      </c>
      <c r="O58" s="45">
        <f t="shared" si="9"/>
        <v>253.69643142902865</v>
      </c>
      <c r="P58" s="9"/>
    </row>
    <row r="59" spans="1:119">
      <c r="A59" s="12"/>
      <c r="B59" s="25">
        <v>381</v>
      </c>
      <c r="C59" s="20" t="s">
        <v>47</v>
      </c>
      <c r="D59" s="46">
        <v>258828</v>
      </c>
      <c r="E59" s="46">
        <v>0</v>
      </c>
      <c r="F59" s="46">
        <v>405554</v>
      </c>
      <c r="G59" s="46">
        <v>98230</v>
      </c>
      <c r="H59" s="46">
        <v>0</v>
      </c>
      <c r="I59" s="46">
        <v>0</v>
      </c>
      <c r="J59" s="46">
        <v>45000</v>
      </c>
      <c r="K59" s="46">
        <v>0</v>
      </c>
      <c r="L59" s="46">
        <v>0</v>
      </c>
      <c r="M59" s="46">
        <v>0</v>
      </c>
      <c r="N59" s="46">
        <f t="shared" si="11"/>
        <v>807612</v>
      </c>
      <c r="O59" s="47">
        <f t="shared" si="9"/>
        <v>129.23859817570812</v>
      </c>
      <c r="P59" s="9"/>
    </row>
    <row r="60" spans="1:119">
      <c r="A60" s="12"/>
      <c r="B60" s="25">
        <v>389.1</v>
      </c>
      <c r="C60" s="20" t="s">
        <v>114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83313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83313</v>
      </c>
      <c r="O60" s="47">
        <f t="shared" si="9"/>
        <v>13.332213154104657</v>
      </c>
      <c r="P60" s="9"/>
    </row>
    <row r="61" spans="1:119">
      <c r="A61" s="12"/>
      <c r="B61" s="25">
        <v>389.2</v>
      </c>
      <c r="C61" s="20" t="s">
        <v>126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39434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39434</v>
      </c>
      <c r="O61" s="47">
        <f t="shared" si="9"/>
        <v>6.3104496719475112</v>
      </c>
      <c r="P61" s="9"/>
    </row>
    <row r="62" spans="1:119" ht="15.75" thickBot="1">
      <c r="A62" s="12"/>
      <c r="B62" s="25">
        <v>389.4</v>
      </c>
      <c r="C62" s="20" t="s">
        <v>127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654990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654990</v>
      </c>
      <c r="O62" s="47">
        <f t="shared" si="9"/>
        <v>104.81517042726836</v>
      </c>
      <c r="P62" s="9"/>
    </row>
    <row r="63" spans="1:119" ht="16.5" thickBot="1">
      <c r="A63" s="14" t="s">
        <v>40</v>
      </c>
      <c r="B63" s="23"/>
      <c r="C63" s="22"/>
      <c r="D63" s="15">
        <f t="shared" ref="D63:M63" si="14">SUM(D5,D13,D20,D32,D48,D52,D58)</f>
        <v>6641378</v>
      </c>
      <c r="E63" s="15">
        <f t="shared" si="14"/>
        <v>561303</v>
      </c>
      <c r="F63" s="15">
        <f t="shared" si="14"/>
        <v>405554</v>
      </c>
      <c r="G63" s="15">
        <f t="shared" si="14"/>
        <v>98230</v>
      </c>
      <c r="H63" s="15">
        <f t="shared" si="14"/>
        <v>0</v>
      </c>
      <c r="I63" s="15">
        <f t="shared" si="14"/>
        <v>7063450</v>
      </c>
      <c r="J63" s="15">
        <f t="shared" si="14"/>
        <v>552699</v>
      </c>
      <c r="K63" s="15">
        <f t="shared" si="14"/>
        <v>0</v>
      </c>
      <c r="L63" s="15">
        <f t="shared" si="14"/>
        <v>0</v>
      </c>
      <c r="M63" s="15">
        <f t="shared" si="14"/>
        <v>0</v>
      </c>
      <c r="N63" s="15">
        <f t="shared" si="11"/>
        <v>15322614</v>
      </c>
      <c r="O63" s="38">
        <f t="shared" si="9"/>
        <v>2452.0105616898704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147</v>
      </c>
      <c r="M65" s="118"/>
      <c r="N65" s="118"/>
      <c r="O65" s="43">
        <v>6249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62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51</v>
      </c>
      <c r="F4" s="34" t="s">
        <v>52</v>
      </c>
      <c r="G4" s="34" t="s">
        <v>53</v>
      </c>
      <c r="H4" s="34" t="s">
        <v>6</v>
      </c>
      <c r="I4" s="34" t="s">
        <v>7</v>
      </c>
      <c r="J4" s="35" t="s">
        <v>54</v>
      </c>
      <c r="K4" s="35" t="s">
        <v>8</v>
      </c>
      <c r="L4" s="35" t="s">
        <v>9</v>
      </c>
      <c r="M4" s="35" t="s">
        <v>10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3329140</v>
      </c>
      <c r="E5" s="27">
        <f t="shared" si="0"/>
        <v>239367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3568507</v>
      </c>
      <c r="O5" s="33">
        <f t="shared" ref="O5:O36" si="2">(N5/O$57)</f>
        <v>604.11494836634506</v>
      </c>
      <c r="P5" s="6"/>
    </row>
    <row r="6" spans="1:133">
      <c r="A6" s="12"/>
      <c r="B6" s="25">
        <v>311</v>
      </c>
      <c r="C6" s="20" t="s">
        <v>3</v>
      </c>
      <c r="D6" s="46">
        <v>2156399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2156399</v>
      </c>
      <c r="O6" s="47">
        <f t="shared" si="2"/>
        <v>365.05823599119691</v>
      </c>
      <c r="P6" s="9"/>
    </row>
    <row r="7" spans="1:133">
      <c r="A7" s="12"/>
      <c r="B7" s="25">
        <v>312.60000000000002</v>
      </c>
      <c r="C7" s="20" t="s">
        <v>131</v>
      </c>
      <c r="D7" s="46">
        <v>0</v>
      </c>
      <c r="E7" s="46">
        <v>239367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239367</v>
      </c>
      <c r="O7" s="47">
        <f t="shared" si="2"/>
        <v>40.522600304723213</v>
      </c>
      <c r="P7" s="9"/>
    </row>
    <row r="8" spans="1:133">
      <c r="A8" s="12"/>
      <c r="B8" s="25">
        <v>314.10000000000002</v>
      </c>
      <c r="C8" s="20" t="s">
        <v>12</v>
      </c>
      <c r="D8" s="46">
        <v>261818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261818</v>
      </c>
      <c r="O8" s="47">
        <f t="shared" si="2"/>
        <v>44.323345183680381</v>
      </c>
      <c r="P8" s="9"/>
    </row>
    <row r="9" spans="1:133">
      <c r="A9" s="12"/>
      <c r="B9" s="25">
        <v>314.7</v>
      </c>
      <c r="C9" s="20" t="s">
        <v>14</v>
      </c>
      <c r="D9" s="46">
        <v>552242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552242</v>
      </c>
      <c r="O9" s="47">
        <f t="shared" si="2"/>
        <v>93.489419332994757</v>
      </c>
      <c r="P9" s="9"/>
    </row>
    <row r="10" spans="1:133">
      <c r="A10" s="12"/>
      <c r="B10" s="25">
        <v>315</v>
      </c>
      <c r="C10" s="20" t="s">
        <v>91</v>
      </c>
      <c r="D10" s="46">
        <v>153247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153247</v>
      </c>
      <c r="O10" s="47">
        <f t="shared" si="2"/>
        <v>25.94328762485187</v>
      </c>
      <c r="P10" s="9"/>
    </row>
    <row r="11" spans="1:133">
      <c r="A11" s="12"/>
      <c r="B11" s="25">
        <v>316</v>
      </c>
      <c r="C11" s="20" t="s">
        <v>92</v>
      </c>
      <c r="D11" s="46">
        <v>205434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205434</v>
      </c>
      <c r="O11" s="47">
        <f t="shared" si="2"/>
        <v>34.778059928897918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SUM(D13:D17)</f>
        <v>877346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877346</v>
      </c>
      <c r="O12" s="45">
        <f t="shared" si="2"/>
        <v>148.52649399018114</v>
      </c>
      <c r="P12" s="10"/>
    </row>
    <row r="13" spans="1:133">
      <c r="A13" s="12"/>
      <c r="B13" s="25">
        <v>322</v>
      </c>
      <c r="C13" s="20" t="s">
        <v>0</v>
      </c>
      <c r="D13" s="46">
        <v>236708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236708</v>
      </c>
      <c r="O13" s="47">
        <f t="shared" si="2"/>
        <v>40.072456407651941</v>
      </c>
      <c r="P13" s="9"/>
    </row>
    <row r="14" spans="1:133">
      <c r="A14" s="12"/>
      <c r="B14" s="25">
        <v>323.10000000000002</v>
      </c>
      <c r="C14" s="20" t="s">
        <v>132</v>
      </c>
      <c r="D14" s="46">
        <v>210221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210221</v>
      </c>
      <c r="O14" s="47">
        <f t="shared" si="2"/>
        <v>35.588454376163874</v>
      </c>
      <c r="P14" s="9"/>
    </row>
    <row r="15" spans="1:133">
      <c r="A15" s="12"/>
      <c r="B15" s="25">
        <v>323.7</v>
      </c>
      <c r="C15" s="20" t="s">
        <v>133</v>
      </c>
      <c r="D15" s="46">
        <v>9032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9032</v>
      </c>
      <c r="O15" s="47">
        <f t="shared" si="2"/>
        <v>1.5290333502624005</v>
      </c>
      <c r="P15" s="9"/>
    </row>
    <row r="16" spans="1:133">
      <c r="A16" s="12"/>
      <c r="B16" s="25">
        <v>325.2</v>
      </c>
      <c r="C16" s="20" t="s">
        <v>76</v>
      </c>
      <c r="D16" s="46">
        <v>407585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407585</v>
      </c>
      <c r="O16" s="47">
        <f t="shared" si="2"/>
        <v>69.000338581344167</v>
      </c>
      <c r="P16" s="9"/>
    </row>
    <row r="17" spans="1:16">
      <c r="A17" s="12"/>
      <c r="B17" s="25">
        <v>329</v>
      </c>
      <c r="C17" s="20" t="s">
        <v>17</v>
      </c>
      <c r="D17" s="46">
        <v>13800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13800</v>
      </c>
      <c r="O17" s="47">
        <f t="shared" si="2"/>
        <v>2.3362112747587607</v>
      </c>
      <c r="P17" s="9"/>
    </row>
    <row r="18" spans="1:16" ht="15.75">
      <c r="A18" s="29" t="s">
        <v>18</v>
      </c>
      <c r="B18" s="30"/>
      <c r="C18" s="31"/>
      <c r="D18" s="32">
        <f t="shared" ref="D18:M18" si="4">SUM(D19:D27)</f>
        <v>715700</v>
      </c>
      <c r="E18" s="32">
        <f t="shared" si="4"/>
        <v>4436298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13123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5165121</v>
      </c>
      <c r="O18" s="45">
        <f t="shared" si="2"/>
        <v>874.4068054850178</v>
      </c>
      <c r="P18" s="10"/>
    </row>
    <row r="19" spans="1:16">
      <c r="A19" s="12"/>
      <c r="B19" s="25">
        <v>331.62</v>
      </c>
      <c r="C19" s="20" t="s">
        <v>134</v>
      </c>
      <c r="D19" s="46">
        <v>14614</v>
      </c>
      <c r="E19" s="46">
        <v>0</v>
      </c>
      <c r="F19" s="46">
        <v>0</v>
      </c>
      <c r="G19" s="46">
        <v>0</v>
      </c>
      <c r="H19" s="46">
        <v>0</v>
      </c>
      <c r="I19" s="46">
        <v>11248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25862</v>
      </c>
      <c r="O19" s="47">
        <f t="shared" si="2"/>
        <v>4.3781953614355853</v>
      </c>
      <c r="P19" s="9"/>
    </row>
    <row r="20" spans="1:16">
      <c r="A20" s="12"/>
      <c r="B20" s="25">
        <v>334.49</v>
      </c>
      <c r="C20" s="20" t="s">
        <v>95</v>
      </c>
      <c r="D20" s="46">
        <v>27294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5">SUM(D20:M20)</f>
        <v>27294</v>
      </c>
      <c r="O20" s="47">
        <f t="shared" si="2"/>
        <v>4.6206196038598275</v>
      </c>
      <c r="P20" s="9"/>
    </row>
    <row r="21" spans="1:16">
      <c r="A21" s="12"/>
      <c r="B21" s="25">
        <v>334.62</v>
      </c>
      <c r="C21" s="20" t="s">
        <v>135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1875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1875</v>
      </c>
      <c r="O21" s="47">
        <f t="shared" si="2"/>
        <v>0.31742001015744031</v>
      </c>
      <c r="P21" s="9"/>
    </row>
    <row r="22" spans="1:16">
      <c r="A22" s="12"/>
      <c r="B22" s="25">
        <v>335.12</v>
      </c>
      <c r="C22" s="20" t="s">
        <v>109</v>
      </c>
      <c r="D22" s="46">
        <v>121986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121986</v>
      </c>
      <c r="O22" s="47">
        <f t="shared" si="2"/>
        <v>20.65109192483494</v>
      </c>
      <c r="P22" s="9"/>
    </row>
    <row r="23" spans="1:16">
      <c r="A23" s="12"/>
      <c r="B23" s="25">
        <v>335.14</v>
      </c>
      <c r="C23" s="20" t="s">
        <v>96</v>
      </c>
      <c r="D23" s="46">
        <v>1852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1852</v>
      </c>
      <c r="O23" s="47">
        <f t="shared" si="2"/>
        <v>0.31352632469950908</v>
      </c>
      <c r="P23" s="9"/>
    </row>
    <row r="24" spans="1:16">
      <c r="A24" s="12"/>
      <c r="B24" s="25">
        <v>335.15</v>
      </c>
      <c r="C24" s="20" t="s">
        <v>97</v>
      </c>
      <c r="D24" s="46">
        <v>4206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4206</v>
      </c>
      <c r="O24" s="47">
        <f t="shared" si="2"/>
        <v>0.71203656678517013</v>
      </c>
      <c r="P24" s="9"/>
    </row>
    <row r="25" spans="1:16">
      <c r="A25" s="12"/>
      <c r="B25" s="25">
        <v>335.18</v>
      </c>
      <c r="C25" s="20" t="s">
        <v>99</v>
      </c>
      <c r="D25" s="46">
        <v>332464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332464</v>
      </c>
      <c r="O25" s="47">
        <f t="shared" si="2"/>
        <v>56.283054003724395</v>
      </c>
      <c r="P25" s="9"/>
    </row>
    <row r="26" spans="1:16">
      <c r="A26" s="12"/>
      <c r="B26" s="25">
        <v>335.49</v>
      </c>
      <c r="C26" s="20" t="s">
        <v>110</v>
      </c>
      <c r="D26" s="46">
        <v>38284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38284</v>
      </c>
      <c r="O26" s="47">
        <f t="shared" si="2"/>
        <v>6.4811240900626377</v>
      </c>
      <c r="P26" s="9"/>
    </row>
    <row r="27" spans="1:16">
      <c r="A27" s="12"/>
      <c r="B27" s="25">
        <v>338</v>
      </c>
      <c r="C27" s="20" t="s">
        <v>100</v>
      </c>
      <c r="D27" s="46">
        <v>175000</v>
      </c>
      <c r="E27" s="46">
        <v>4436298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4611298</v>
      </c>
      <c r="O27" s="47">
        <f t="shared" si="2"/>
        <v>780.64973759945826</v>
      </c>
      <c r="P27" s="9"/>
    </row>
    <row r="28" spans="1:16" ht="15.75">
      <c r="A28" s="29" t="s">
        <v>30</v>
      </c>
      <c r="B28" s="30"/>
      <c r="C28" s="31"/>
      <c r="D28" s="32">
        <f t="shared" ref="D28:M28" si="6">SUM(D29:D38)</f>
        <v>928214</v>
      </c>
      <c r="E28" s="32">
        <f t="shared" si="6"/>
        <v>170614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5582879</v>
      </c>
      <c r="J28" s="32">
        <f t="shared" si="6"/>
        <v>431084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>SUM(D28:M28)</f>
        <v>7112791</v>
      </c>
      <c r="O28" s="45">
        <f t="shared" si="2"/>
        <v>1204.1291687828</v>
      </c>
      <c r="P28" s="10"/>
    </row>
    <row r="29" spans="1:16">
      <c r="A29" s="12"/>
      <c r="B29" s="25">
        <v>341.1</v>
      </c>
      <c r="C29" s="20" t="s">
        <v>111</v>
      </c>
      <c r="D29" s="46">
        <v>51845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51845</v>
      </c>
      <c r="O29" s="47">
        <f t="shared" si="2"/>
        <v>8.7768748941933303</v>
      </c>
      <c r="P29" s="9"/>
    </row>
    <row r="30" spans="1:16">
      <c r="A30" s="12"/>
      <c r="B30" s="25">
        <v>341.2</v>
      </c>
      <c r="C30" s="20" t="s">
        <v>112</v>
      </c>
      <c r="D30" s="46">
        <v>98622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431084</v>
      </c>
      <c r="K30" s="46">
        <v>0</v>
      </c>
      <c r="L30" s="46">
        <v>0</v>
      </c>
      <c r="M30" s="46">
        <v>0</v>
      </c>
      <c r="N30" s="46">
        <f t="shared" ref="N30:N38" si="7">SUM(D30:M30)</f>
        <v>529706</v>
      </c>
      <c r="O30" s="47">
        <f t="shared" si="2"/>
        <v>89.674284746910445</v>
      </c>
      <c r="P30" s="9"/>
    </row>
    <row r="31" spans="1:16">
      <c r="A31" s="12"/>
      <c r="B31" s="25">
        <v>342.2</v>
      </c>
      <c r="C31" s="20" t="s">
        <v>33</v>
      </c>
      <c r="D31" s="46">
        <v>3400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3400</v>
      </c>
      <c r="O31" s="47">
        <f t="shared" si="2"/>
        <v>0.57558828508549176</v>
      </c>
      <c r="P31" s="9"/>
    </row>
    <row r="32" spans="1:16">
      <c r="A32" s="12"/>
      <c r="B32" s="25">
        <v>343.1</v>
      </c>
      <c r="C32" s="20" t="s">
        <v>34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4002295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4002295</v>
      </c>
      <c r="O32" s="47">
        <f t="shared" si="2"/>
        <v>677.55121042830535</v>
      </c>
      <c r="P32" s="9"/>
    </row>
    <row r="33" spans="1:16">
      <c r="A33" s="12"/>
      <c r="B33" s="25">
        <v>343.4</v>
      </c>
      <c r="C33" s="20" t="s">
        <v>36</v>
      </c>
      <c r="D33" s="46">
        <v>551773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551773</v>
      </c>
      <c r="O33" s="47">
        <f t="shared" si="2"/>
        <v>93.410022007787376</v>
      </c>
      <c r="P33" s="9"/>
    </row>
    <row r="34" spans="1:16">
      <c r="A34" s="12"/>
      <c r="B34" s="25">
        <v>343.5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1556895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1556895</v>
      </c>
      <c r="O34" s="47">
        <f t="shared" si="2"/>
        <v>263.56780091416965</v>
      </c>
      <c r="P34" s="9"/>
    </row>
    <row r="35" spans="1:16">
      <c r="A35" s="12"/>
      <c r="B35" s="25">
        <v>343.8</v>
      </c>
      <c r="C35" s="20" t="s">
        <v>38</v>
      </c>
      <c r="D35" s="46">
        <v>17152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17152</v>
      </c>
      <c r="O35" s="47">
        <f t="shared" si="2"/>
        <v>2.903673607584222</v>
      </c>
      <c r="P35" s="9"/>
    </row>
    <row r="36" spans="1:16">
      <c r="A36" s="12"/>
      <c r="B36" s="25">
        <v>346.9</v>
      </c>
      <c r="C36" s="20" t="s">
        <v>124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23689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23689</v>
      </c>
      <c r="O36" s="47">
        <f t="shared" si="2"/>
        <v>4.0103267309971224</v>
      </c>
      <c r="P36" s="9"/>
    </row>
    <row r="37" spans="1:16">
      <c r="A37" s="12"/>
      <c r="B37" s="25">
        <v>347.2</v>
      </c>
      <c r="C37" s="20" t="s">
        <v>39</v>
      </c>
      <c r="D37" s="46">
        <v>29260</v>
      </c>
      <c r="E37" s="46">
        <v>170614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199874</v>
      </c>
      <c r="O37" s="47">
        <f t="shared" ref="O37:O55" si="8">(N37/O$57)</f>
        <v>33.836803792111056</v>
      </c>
      <c r="P37" s="9"/>
    </row>
    <row r="38" spans="1:16">
      <c r="A38" s="12"/>
      <c r="B38" s="25">
        <v>347.5</v>
      </c>
      <c r="C38" s="20" t="s">
        <v>113</v>
      </c>
      <c r="D38" s="46">
        <v>176162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176162</v>
      </c>
      <c r="O38" s="47">
        <f t="shared" si="8"/>
        <v>29.822583375656002</v>
      </c>
      <c r="P38" s="9"/>
    </row>
    <row r="39" spans="1:16" ht="15.75">
      <c r="A39" s="29" t="s">
        <v>31</v>
      </c>
      <c r="B39" s="30"/>
      <c r="C39" s="31"/>
      <c r="D39" s="32">
        <f t="shared" ref="D39:M39" si="9">SUM(D40:D40)</f>
        <v>11622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55" si="10">SUM(D39:M39)</f>
        <v>11622</v>
      </c>
      <c r="O39" s="45">
        <f t="shared" si="8"/>
        <v>1.967496190959878</v>
      </c>
      <c r="P39" s="10"/>
    </row>
    <row r="40" spans="1:16">
      <c r="A40" s="13"/>
      <c r="B40" s="39">
        <v>359</v>
      </c>
      <c r="C40" s="21" t="s">
        <v>104</v>
      </c>
      <c r="D40" s="46">
        <v>11622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11622</v>
      </c>
      <c r="O40" s="47">
        <f t="shared" si="8"/>
        <v>1.967496190959878</v>
      </c>
      <c r="P40" s="9"/>
    </row>
    <row r="41" spans="1:16" ht="15.75">
      <c r="A41" s="29" t="s">
        <v>4</v>
      </c>
      <c r="B41" s="30"/>
      <c r="C41" s="31"/>
      <c r="D41" s="32">
        <f t="shared" ref="D41:M41" si="11">SUM(D42:D47)</f>
        <v>42029</v>
      </c>
      <c r="E41" s="32">
        <f t="shared" si="11"/>
        <v>16358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788711</v>
      </c>
      <c r="J41" s="32">
        <f t="shared" si="11"/>
        <v>1440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0"/>
        <v>848538</v>
      </c>
      <c r="O41" s="45">
        <f t="shared" si="8"/>
        <v>143.64956830878617</v>
      </c>
      <c r="P41" s="10"/>
    </row>
    <row r="42" spans="1:16">
      <c r="A42" s="12"/>
      <c r="B42" s="25">
        <v>361.1</v>
      </c>
      <c r="C42" s="20" t="s">
        <v>43</v>
      </c>
      <c r="D42" s="46">
        <v>12084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12084</v>
      </c>
      <c r="O42" s="47">
        <f t="shared" si="8"/>
        <v>2.0457084814626714</v>
      </c>
      <c r="P42" s="9"/>
    </row>
    <row r="43" spans="1:16">
      <c r="A43" s="12"/>
      <c r="B43" s="25">
        <v>362</v>
      </c>
      <c r="C43" s="20" t="s">
        <v>44</v>
      </c>
      <c r="D43" s="46">
        <v>11851</v>
      </c>
      <c r="E43" s="46">
        <v>12895</v>
      </c>
      <c r="F43" s="46">
        <v>0</v>
      </c>
      <c r="G43" s="46">
        <v>0</v>
      </c>
      <c r="H43" s="46">
        <v>0</v>
      </c>
      <c r="I43" s="46">
        <v>0</v>
      </c>
      <c r="J43" s="46">
        <v>450</v>
      </c>
      <c r="K43" s="46">
        <v>0</v>
      </c>
      <c r="L43" s="46">
        <v>0</v>
      </c>
      <c r="M43" s="46">
        <v>0</v>
      </c>
      <c r="N43" s="46">
        <f t="shared" si="10"/>
        <v>25196</v>
      </c>
      <c r="O43" s="47">
        <f t="shared" si="8"/>
        <v>4.2654477738276624</v>
      </c>
      <c r="P43" s="9"/>
    </row>
    <row r="44" spans="1:16">
      <c r="A44" s="12"/>
      <c r="B44" s="25">
        <v>365</v>
      </c>
      <c r="C44" s="20" t="s">
        <v>136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-30175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-30175</v>
      </c>
      <c r="O44" s="47">
        <f t="shared" si="8"/>
        <v>-5.10834603013374</v>
      </c>
      <c r="P44" s="9"/>
    </row>
    <row r="45" spans="1:16">
      <c r="A45" s="12"/>
      <c r="B45" s="25">
        <v>366</v>
      </c>
      <c r="C45" s="20" t="s">
        <v>87</v>
      </c>
      <c r="D45" s="46">
        <v>9927</v>
      </c>
      <c r="E45" s="46">
        <v>0</v>
      </c>
      <c r="F45" s="46">
        <v>0</v>
      </c>
      <c r="G45" s="46">
        <v>0</v>
      </c>
      <c r="H45" s="46">
        <v>0</v>
      </c>
      <c r="I45" s="46">
        <v>437750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447677</v>
      </c>
      <c r="O45" s="47">
        <f t="shared" si="8"/>
        <v>75.787540206534615</v>
      </c>
      <c r="P45" s="9"/>
    </row>
    <row r="46" spans="1:16">
      <c r="A46" s="12"/>
      <c r="B46" s="25">
        <v>369.3</v>
      </c>
      <c r="C46" s="20" t="s">
        <v>125</v>
      </c>
      <c r="D46" s="46">
        <v>14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14</v>
      </c>
      <c r="O46" s="47">
        <f t="shared" si="8"/>
        <v>2.3700694091755544E-3</v>
      </c>
      <c r="P46" s="9"/>
    </row>
    <row r="47" spans="1:16">
      <c r="A47" s="12"/>
      <c r="B47" s="25">
        <v>369.9</v>
      </c>
      <c r="C47" s="20" t="s">
        <v>46</v>
      </c>
      <c r="D47" s="46">
        <v>8153</v>
      </c>
      <c r="E47" s="46">
        <v>3463</v>
      </c>
      <c r="F47" s="46">
        <v>0</v>
      </c>
      <c r="G47" s="46">
        <v>0</v>
      </c>
      <c r="H47" s="46">
        <v>0</v>
      </c>
      <c r="I47" s="46">
        <v>381136</v>
      </c>
      <c r="J47" s="46">
        <v>990</v>
      </c>
      <c r="K47" s="46">
        <v>0</v>
      </c>
      <c r="L47" s="46">
        <v>0</v>
      </c>
      <c r="M47" s="46">
        <v>0</v>
      </c>
      <c r="N47" s="46">
        <f t="shared" si="10"/>
        <v>393742</v>
      </c>
      <c r="O47" s="47">
        <f t="shared" si="8"/>
        <v>66.656847807685793</v>
      </c>
      <c r="P47" s="9"/>
    </row>
    <row r="48" spans="1:16" ht="15.75">
      <c r="A48" s="29" t="s">
        <v>32</v>
      </c>
      <c r="B48" s="30"/>
      <c r="C48" s="31"/>
      <c r="D48" s="32">
        <f t="shared" ref="D48:M48" si="12">SUM(D49:D54)</f>
        <v>232470</v>
      </c>
      <c r="E48" s="32">
        <f t="shared" si="12"/>
        <v>0</v>
      </c>
      <c r="F48" s="32">
        <f t="shared" si="12"/>
        <v>4436298</v>
      </c>
      <c r="G48" s="32">
        <f t="shared" si="12"/>
        <v>395000</v>
      </c>
      <c r="H48" s="32">
        <f t="shared" si="12"/>
        <v>0</v>
      </c>
      <c r="I48" s="32">
        <f t="shared" si="12"/>
        <v>44943</v>
      </c>
      <c r="J48" s="32">
        <f t="shared" si="12"/>
        <v>4165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5112876</v>
      </c>
      <c r="O48" s="45">
        <f t="shared" si="8"/>
        <v>865.56221432199084</v>
      </c>
      <c r="P48" s="9"/>
    </row>
    <row r="49" spans="1:119">
      <c r="A49" s="12"/>
      <c r="B49" s="25">
        <v>381</v>
      </c>
      <c r="C49" s="20" t="s">
        <v>47</v>
      </c>
      <c r="D49" s="46">
        <v>232470</v>
      </c>
      <c r="E49" s="46">
        <v>0</v>
      </c>
      <c r="F49" s="46">
        <v>4436298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4668768</v>
      </c>
      <c r="O49" s="47">
        <f t="shared" si="8"/>
        <v>790.37887252412395</v>
      </c>
      <c r="P49" s="9"/>
    </row>
    <row r="50" spans="1:119">
      <c r="A50" s="12"/>
      <c r="B50" s="25">
        <v>384</v>
      </c>
      <c r="C50" s="20" t="s">
        <v>70</v>
      </c>
      <c r="D50" s="46">
        <v>0</v>
      </c>
      <c r="E50" s="46">
        <v>0</v>
      </c>
      <c r="F50" s="46">
        <v>0</v>
      </c>
      <c r="G50" s="46">
        <v>395000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395000</v>
      </c>
      <c r="O50" s="47">
        <f t="shared" si="8"/>
        <v>66.869815473167435</v>
      </c>
      <c r="P50" s="9"/>
    </row>
    <row r="51" spans="1:119">
      <c r="A51" s="12"/>
      <c r="B51" s="25">
        <v>389.1</v>
      </c>
      <c r="C51" s="20" t="s">
        <v>114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43718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43718</v>
      </c>
      <c r="O51" s="47">
        <f t="shared" si="8"/>
        <v>7.4010496021669203</v>
      </c>
      <c r="P51" s="9"/>
    </row>
    <row r="52" spans="1:119">
      <c r="A52" s="12"/>
      <c r="B52" s="25">
        <v>389.2</v>
      </c>
      <c r="C52" s="20" t="s">
        <v>126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1050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1050</v>
      </c>
      <c r="O52" s="47">
        <f t="shared" si="8"/>
        <v>0.17775520568816658</v>
      </c>
      <c r="P52" s="9"/>
    </row>
    <row r="53" spans="1:119">
      <c r="A53" s="12"/>
      <c r="B53" s="25">
        <v>389.3</v>
      </c>
      <c r="C53" s="20" t="s">
        <v>105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175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175</v>
      </c>
      <c r="O53" s="47">
        <f t="shared" si="8"/>
        <v>2.9625867614694431E-2</v>
      </c>
      <c r="P53" s="9"/>
    </row>
    <row r="54" spans="1:119" ht="15.75" thickBot="1">
      <c r="A54" s="12"/>
      <c r="B54" s="25">
        <v>389.8</v>
      </c>
      <c r="C54" s="20" t="s">
        <v>137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4165</v>
      </c>
      <c r="K54" s="46">
        <v>0</v>
      </c>
      <c r="L54" s="46">
        <v>0</v>
      </c>
      <c r="M54" s="46">
        <v>0</v>
      </c>
      <c r="N54" s="46">
        <f t="shared" si="10"/>
        <v>4165</v>
      </c>
      <c r="O54" s="47">
        <f t="shared" si="8"/>
        <v>0.70509564922972745</v>
      </c>
      <c r="P54" s="9"/>
    </row>
    <row r="55" spans="1:119" ht="16.5" thickBot="1">
      <c r="A55" s="14" t="s">
        <v>40</v>
      </c>
      <c r="B55" s="23"/>
      <c r="C55" s="22"/>
      <c r="D55" s="15">
        <f t="shared" ref="D55:M55" si="13">SUM(D5,D12,D18,D28,D39,D41,D48)</f>
        <v>6136521</v>
      </c>
      <c r="E55" s="15">
        <f t="shared" si="13"/>
        <v>4862637</v>
      </c>
      <c r="F55" s="15">
        <f t="shared" si="13"/>
        <v>4436298</v>
      </c>
      <c r="G55" s="15">
        <f t="shared" si="13"/>
        <v>395000</v>
      </c>
      <c r="H55" s="15">
        <f t="shared" si="13"/>
        <v>0</v>
      </c>
      <c r="I55" s="15">
        <f t="shared" si="13"/>
        <v>6429656</v>
      </c>
      <c r="J55" s="15">
        <f t="shared" si="13"/>
        <v>436689</v>
      </c>
      <c r="K55" s="15">
        <f t="shared" si="13"/>
        <v>0</v>
      </c>
      <c r="L55" s="15">
        <f t="shared" si="13"/>
        <v>0</v>
      </c>
      <c r="M55" s="15">
        <f t="shared" si="13"/>
        <v>0</v>
      </c>
      <c r="N55" s="15">
        <f t="shared" si="10"/>
        <v>22696801</v>
      </c>
      <c r="O55" s="38">
        <f t="shared" si="8"/>
        <v>3842.3566954460807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138</v>
      </c>
      <c r="M57" s="118"/>
      <c r="N57" s="118"/>
      <c r="O57" s="43">
        <v>5907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62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51</v>
      </c>
      <c r="F4" s="34" t="s">
        <v>52</v>
      </c>
      <c r="G4" s="34" t="s">
        <v>53</v>
      </c>
      <c r="H4" s="34" t="s">
        <v>6</v>
      </c>
      <c r="I4" s="34" t="s">
        <v>7</v>
      </c>
      <c r="J4" s="35" t="s">
        <v>54</v>
      </c>
      <c r="K4" s="35" t="s">
        <v>8</v>
      </c>
      <c r="L4" s="35" t="s">
        <v>9</v>
      </c>
      <c r="M4" s="35" t="s">
        <v>10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2439243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2439243</v>
      </c>
      <c r="O5" s="33">
        <f t="shared" ref="O5:O36" si="2">(N5/O$57)</f>
        <v>410.23259334006053</v>
      </c>
      <c r="P5" s="6"/>
    </row>
    <row r="6" spans="1:133">
      <c r="A6" s="12"/>
      <c r="B6" s="25">
        <v>311</v>
      </c>
      <c r="C6" s="20" t="s">
        <v>3</v>
      </c>
      <c r="D6" s="46">
        <v>1276773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1276773</v>
      </c>
      <c r="O6" s="47">
        <f t="shared" si="2"/>
        <v>214.72805247225025</v>
      </c>
      <c r="P6" s="9"/>
    </row>
    <row r="7" spans="1:133">
      <c r="A7" s="12"/>
      <c r="B7" s="25">
        <v>312.41000000000003</v>
      </c>
      <c r="C7" s="20" t="s">
        <v>73</v>
      </c>
      <c r="D7" s="46">
        <v>165974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165974</v>
      </c>
      <c r="O7" s="47">
        <f t="shared" si="2"/>
        <v>27.91355533131517</v>
      </c>
      <c r="P7" s="9"/>
    </row>
    <row r="8" spans="1:133">
      <c r="A8" s="12"/>
      <c r="B8" s="25">
        <v>314.10000000000002</v>
      </c>
      <c r="C8" s="20" t="s">
        <v>12</v>
      </c>
      <c r="D8" s="46">
        <v>272832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272832</v>
      </c>
      <c r="O8" s="47">
        <f t="shared" si="2"/>
        <v>45.884964682139255</v>
      </c>
      <c r="P8" s="9"/>
    </row>
    <row r="9" spans="1:133">
      <c r="A9" s="12"/>
      <c r="B9" s="25">
        <v>314.7</v>
      </c>
      <c r="C9" s="20" t="s">
        <v>14</v>
      </c>
      <c r="D9" s="46">
        <v>544003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544003</v>
      </c>
      <c r="O9" s="47">
        <f t="shared" si="2"/>
        <v>91.490581903800873</v>
      </c>
      <c r="P9" s="9"/>
    </row>
    <row r="10" spans="1:133">
      <c r="A10" s="12"/>
      <c r="B10" s="25">
        <v>315</v>
      </c>
      <c r="C10" s="20" t="s">
        <v>91</v>
      </c>
      <c r="D10" s="46">
        <v>147131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147131</v>
      </c>
      <c r="O10" s="47">
        <f t="shared" si="2"/>
        <v>24.744534140598724</v>
      </c>
      <c r="P10" s="9"/>
    </row>
    <row r="11" spans="1:133">
      <c r="A11" s="12"/>
      <c r="B11" s="25">
        <v>316</v>
      </c>
      <c r="C11" s="20" t="s">
        <v>92</v>
      </c>
      <c r="D11" s="46">
        <v>32530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32530</v>
      </c>
      <c r="O11" s="47">
        <f t="shared" si="2"/>
        <v>5.4709048099562727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SUM(D13:D15)</f>
        <v>574407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574407</v>
      </c>
      <c r="O12" s="45">
        <f t="shared" si="2"/>
        <v>96.603935418768927</v>
      </c>
      <c r="P12" s="10"/>
    </row>
    <row r="13" spans="1:133">
      <c r="A13" s="12"/>
      <c r="B13" s="25">
        <v>322</v>
      </c>
      <c r="C13" s="20" t="s">
        <v>0</v>
      </c>
      <c r="D13" s="46">
        <v>178475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178475</v>
      </c>
      <c r="O13" s="47">
        <f t="shared" si="2"/>
        <v>30.01597712748066</v>
      </c>
      <c r="P13" s="9"/>
    </row>
    <row r="14" spans="1:133">
      <c r="A14" s="12"/>
      <c r="B14" s="25">
        <v>325.2</v>
      </c>
      <c r="C14" s="20" t="s">
        <v>76</v>
      </c>
      <c r="D14" s="46">
        <v>387533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387533</v>
      </c>
      <c r="O14" s="47">
        <f t="shared" si="2"/>
        <v>65.175412041708711</v>
      </c>
      <c r="P14" s="9"/>
    </row>
    <row r="15" spans="1:133">
      <c r="A15" s="12"/>
      <c r="B15" s="25">
        <v>329</v>
      </c>
      <c r="C15" s="20" t="s">
        <v>17</v>
      </c>
      <c r="D15" s="46">
        <v>8399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8399</v>
      </c>
      <c r="O15" s="47">
        <f t="shared" si="2"/>
        <v>1.4125462495795493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SUM(D17:D26)</f>
        <v>970346</v>
      </c>
      <c r="E16" s="32">
        <f t="shared" si="4"/>
        <v>1493930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2464276</v>
      </c>
      <c r="O16" s="45">
        <f t="shared" si="2"/>
        <v>414.44265052135887</v>
      </c>
      <c r="P16" s="10"/>
    </row>
    <row r="17" spans="1:16">
      <c r="A17" s="12"/>
      <c r="B17" s="25">
        <v>331.1</v>
      </c>
      <c r="C17" s="20" t="s">
        <v>123</v>
      </c>
      <c r="D17" s="46">
        <v>25000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25000</v>
      </c>
      <c r="O17" s="47">
        <f t="shared" si="2"/>
        <v>4.204507231752439</v>
      </c>
      <c r="P17" s="9"/>
    </row>
    <row r="18" spans="1:16">
      <c r="A18" s="12"/>
      <c r="B18" s="25">
        <v>331.2</v>
      </c>
      <c r="C18" s="20" t="s">
        <v>59</v>
      </c>
      <c r="D18" s="46">
        <v>6338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6338</v>
      </c>
      <c r="O18" s="47">
        <f t="shared" si="2"/>
        <v>1.0659266733938781</v>
      </c>
      <c r="P18" s="9"/>
    </row>
    <row r="19" spans="1:16">
      <c r="A19" s="12"/>
      <c r="B19" s="25">
        <v>331.5</v>
      </c>
      <c r="C19" s="20" t="s">
        <v>108</v>
      </c>
      <c r="D19" s="46">
        <v>309600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309600</v>
      </c>
      <c r="O19" s="47">
        <f t="shared" si="2"/>
        <v>52.068617558022197</v>
      </c>
      <c r="P19" s="9"/>
    </row>
    <row r="20" spans="1:16">
      <c r="A20" s="12"/>
      <c r="B20" s="25">
        <v>334.49</v>
      </c>
      <c r="C20" s="20" t="s">
        <v>95</v>
      </c>
      <c r="D20" s="46">
        <v>26501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5">SUM(D20:M20)</f>
        <v>26501</v>
      </c>
      <c r="O20" s="47">
        <f t="shared" si="2"/>
        <v>4.4569458459468549</v>
      </c>
      <c r="P20" s="9"/>
    </row>
    <row r="21" spans="1:16">
      <c r="A21" s="12"/>
      <c r="B21" s="25">
        <v>335.12</v>
      </c>
      <c r="C21" s="20" t="s">
        <v>109</v>
      </c>
      <c r="D21" s="46">
        <v>109380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109380</v>
      </c>
      <c r="O21" s="47">
        <f t="shared" si="2"/>
        <v>18.395560040363268</v>
      </c>
      <c r="P21" s="9"/>
    </row>
    <row r="22" spans="1:16">
      <c r="A22" s="12"/>
      <c r="B22" s="25">
        <v>335.14</v>
      </c>
      <c r="C22" s="20" t="s">
        <v>96</v>
      </c>
      <c r="D22" s="46">
        <v>1622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1622</v>
      </c>
      <c r="O22" s="47">
        <f t="shared" si="2"/>
        <v>0.27278842919609819</v>
      </c>
      <c r="P22" s="9"/>
    </row>
    <row r="23" spans="1:16">
      <c r="A23" s="12"/>
      <c r="B23" s="25">
        <v>335.15</v>
      </c>
      <c r="C23" s="20" t="s">
        <v>97</v>
      </c>
      <c r="D23" s="46">
        <v>2230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2230</v>
      </c>
      <c r="O23" s="47">
        <f t="shared" si="2"/>
        <v>0.37504204507231753</v>
      </c>
      <c r="P23" s="9"/>
    </row>
    <row r="24" spans="1:16">
      <c r="A24" s="12"/>
      <c r="B24" s="25">
        <v>335.18</v>
      </c>
      <c r="C24" s="20" t="s">
        <v>99</v>
      </c>
      <c r="D24" s="46">
        <v>310629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310629</v>
      </c>
      <c r="O24" s="47">
        <f t="shared" si="2"/>
        <v>52.24167507568113</v>
      </c>
      <c r="P24" s="9"/>
    </row>
    <row r="25" spans="1:16">
      <c r="A25" s="12"/>
      <c r="B25" s="25">
        <v>335.49</v>
      </c>
      <c r="C25" s="20" t="s">
        <v>110</v>
      </c>
      <c r="D25" s="46">
        <v>34046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34046</v>
      </c>
      <c r="O25" s="47">
        <f t="shared" si="2"/>
        <v>5.7258661284897414</v>
      </c>
      <c r="P25" s="9"/>
    </row>
    <row r="26" spans="1:16">
      <c r="A26" s="12"/>
      <c r="B26" s="25">
        <v>338</v>
      </c>
      <c r="C26" s="20" t="s">
        <v>100</v>
      </c>
      <c r="D26" s="46">
        <v>145000</v>
      </c>
      <c r="E26" s="46">
        <v>1493930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1638930</v>
      </c>
      <c r="O26" s="47">
        <f t="shared" si="2"/>
        <v>275.635721493441</v>
      </c>
      <c r="P26" s="9"/>
    </row>
    <row r="27" spans="1:16" ht="15.75">
      <c r="A27" s="29" t="s">
        <v>30</v>
      </c>
      <c r="B27" s="30"/>
      <c r="C27" s="31"/>
      <c r="D27" s="32">
        <f t="shared" ref="D27:M27" si="6">SUM(D28:D40)</f>
        <v>880398</v>
      </c>
      <c r="E27" s="32">
        <f t="shared" si="6"/>
        <v>159810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5624997</v>
      </c>
      <c r="J27" s="32">
        <f t="shared" si="6"/>
        <v>205313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>SUM(D27:M27)</f>
        <v>6870518</v>
      </c>
      <c r="O27" s="45">
        <f t="shared" si="2"/>
        <v>1155.4857046754121</v>
      </c>
      <c r="P27" s="10"/>
    </row>
    <row r="28" spans="1:16">
      <c r="A28" s="12"/>
      <c r="B28" s="25">
        <v>341.1</v>
      </c>
      <c r="C28" s="20" t="s">
        <v>111</v>
      </c>
      <c r="D28" s="46">
        <v>30196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30196</v>
      </c>
      <c r="O28" s="47">
        <f t="shared" si="2"/>
        <v>5.0783720147998652</v>
      </c>
      <c r="P28" s="9"/>
    </row>
    <row r="29" spans="1:16">
      <c r="A29" s="12"/>
      <c r="B29" s="25">
        <v>341.2</v>
      </c>
      <c r="C29" s="20" t="s">
        <v>112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186590</v>
      </c>
      <c r="K29" s="46">
        <v>0</v>
      </c>
      <c r="L29" s="46">
        <v>0</v>
      </c>
      <c r="M29" s="46">
        <v>0</v>
      </c>
      <c r="N29" s="46">
        <f t="shared" ref="N29:N40" si="7">SUM(D29:M29)</f>
        <v>186590</v>
      </c>
      <c r="O29" s="47">
        <f t="shared" si="2"/>
        <v>31.3807601749075</v>
      </c>
      <c r="P29" s="9"/>
    </row>
    <row r="30" spans="1:16">
      <c r="A30" s="12"/>
      <c r="B30" s="25">
        <v>341.3</v>
      </c>
      <c r="C30" s="20" t="s">
        <v>118</v>
      </c>
      <c r="D30" s="46">
        <v>95091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95091</v>
      </c>
      <c r="O30" s="47">
        <f t="shared" si="2"/>
        <v>15.992431886982846</v>
      </c>
      <c r="P30" s="9"/>
    </row>
    <row r="31" spans="1:16">
      <c r="A31" s="12"/>
      <c r="B31" s="25">
        <v>342.2</v>
      </c>
      <c r="C31" s="20" t="s">
        <v>33</v>
      </c>
      <c r="D31" s="46">
        <v>3400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3400</v>
      </c>
      <c r="O31" s="47">
        <f t="shared" si="2"/>
        <v>0.57181298351833165</v>
      </c>
      <c r="P31" s="9"/>
    </row>
    <row r="32" spans="1:16">
      <c r="A32" s="12"/>
      <c r="B32" s="25">
        <v>343.1</v>
      </c>
      <c r="C32" s="20" t="s">
        <v>34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4075824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4075824</v>
      </c>
      <c r="O32" s="47">
        <f t="shared" si="2"/>
        <v>685.473259334006</v>
      </c>
      <c r="P32" s="9"/>
    </row>
    <row r="33" spans="1:16">
      <c r="A33" s="12"/>
      <c r="B33" s="25">
        <v>343.3</v>
      </c>
      <c r="C33" s="20" t="s">
        <v>35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686875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686875</v>
      </c>
      <c r="O33" s="47">
        <f t="shared" si="2"/>
        <v>115.51883619239825</v>
      </c>
      <c r="P33" s="9"/>
    </row>
    <row r="34" spans="1:16">
      <c r="A34" s="12"/>
      <c r="B34" s="25">
        <v>343.4</v>
      </c>
      <c r="C34" s="20" t="s">
        <v>36</v>
      </c>
      <c r="D34" s="46">
        <v>569090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569090</v>
      </c>
      <c r="O34" s="47">
        <f t="shared" si="2"/>
        <v>95.709720820719809</v>
      </c>
      <c r="P34" s="9"/>
    </row>
    <row r="35" spans="1:16">
      <c r="A35" s="12"/>
      <c r="B35" s="25">
        <v>343.5</v>
      </c>
      <c r="C35" s="20" t="s">
        <v>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839381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839381</v>
      </c>
      <c r="O35" s="47">
        <f t="shared" si="2"/>
        <v>141.16733938782374</v>
      </c>
      <c r="P35" s="9"/>
    </row>
    <row r="36" spans="1:16">
      <c r="A36" s="12"/>
      <c r="B36" s="25">
        <v>343.8</v>
      </c>
      <c r="C36" s="20" t="s">
        <v>38</v>
      </c>
      <c r="D36" s="46">
        <v>11326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11326</v>
      </c>
      <c r="O36" s="47">
        <f t="shared" si="2"/>
        <v>1.9048099562731249</v>
      </c>
      <c r="P36" s="9"/>
    </row>
    <row r="37" spans="1:16">
      <c r="A37" s="12"/>
      <c r="B37" s="25">
        <v>343.9</v>
      </c>
      <c r="C37" s="20" t="s">
        <v>102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18723</v>
      </c>
      <c r="K37" s="46">
        <v>0</v>
      </c>
      <c r="L37" s="46">
        <v>0</v>
      </c>
      <c r="M37" s="46">
        <v>0</v>
      </c>
      <c r="N37" s="46">
        <f t="shared" si="7"/>
        <v>18723</v>
      </c>
      <c r="O37" s="47">
        <f t="shared" ref="O37:O55" si="8">(N37/O$57)</f>
        <v>3.1488395560040363</v>
      </c>
      <c r="P37" s="9"/>
    </row>
    <row r="38" spans="1:16">
      <c r="A38" s="12"/>
      <c r="B38" s="25">
        <v>346.9</v>
      </c>
      <c r="C38" s="20" t="s">
        <v>124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22917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22917</v>
      </c>
      <c r="O38" s="47">
        <f t="shared" si="8"/>
        <v>3.8541876892028255</v>
      </c>
      <c r="P38" s="9"/>
    </row>
    <row r="39" spans="1:16">
      <c r="A39" s="12"/>
      <c r="B39" s="25">
        <v>347.2</v>
      </c>
      <c r="C39" s="20" t="s">
        <v>39</v>
      </c>
      <c r="D39" s="46">
        <v>25103</v>
      </c>
      <c r="E39" s="46">
        <v>159810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184913</v>
      </c>
      <c r="O39" s="47">
        <f t="shared" si="8"/>
        <v>31.098721829801548</v>
      </c>
      <c r="P39" s="9"/>
    </row>
    <row r="40" spans="1:16">
      <c r="A40" s="12"/>
      <c r="B40" s="25">
        <v>347.5</v>
      </c>
      <c r="C40" s="20" t="s">
        <v>113</v>
      </c>
      <c r="D40" s="46">
        <v>146192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146192</v>
      </c>
      <c r="O40" s="47">
        <f t="shared" si="8"/>
        <v>24.586612848974099</v>
      </c>
      <c r="P40" s="9"/>
    </row>
    <row r="41" spans="1:16" ht="15.75">
      <c r="A41" s="29" t="s">
        <v>31</v>
      </c>
      <c r="B41" s="30"/>
      <c r="C41" s="31"/>
      <c r="D41" s="32">
        <f t="shared" ref="D41:M41" si="9">SUM(D42:D42)</f>
        <v>10804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55" si="10">SUM(D41:M41)</f>
        <v>10804</v>
      </c>
      <c r="O41" s="45">
        <f t="shared" si="8"/>
        <v>1.817019845274134</v>
      </c>
      <c r="P41" s="10"/>
    </row>
    <row r="42" spans="1:16">
      <c r="A42" s="13"/>
      <c r="B42" s="39">
        <v>359</v>
      </c>
      <c r="C42" s="21" t="s">
        <v>104</v>
      </c>
      <c r="D42" s="46">
        <v>10804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10804</v>
      </c>
      <c r="O42" s="47">
        <f t="shared" si="8"/>
        <v>1.817019845274134</v>
      </c>
      <c r="P42" s="9"/>
    </row>
    <row r="43" spans="1:16" ht="15.75">
      <c r="A43" s="29" t="s">
        <v>4</v>
      </c>
      <c r="B43" s="30"/>
      <c r="C43" s="31"/>
      <c r="D43" s="32">
        <f t="shared" ref="D43:M43" si="11">SUM(D44:D48)</f>
        <v>130781</v>
      </c>
      <c r="E43" s="32">
        <f t="shared" si="11"/>
        <v>5090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1163886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1299757</v>
      </c>
      <c r="O43" s="45">
        <f t="shared" si="8"/>
        <v>218.59350824083418</v>
      </c>
      <c r="P43" s="10"/>
    </row>
    <row r="44" spans="1:16">
      <c r="A44" s="12"/>
      <c r="B44" s="25">
        <v>361.1</v>
      </c>
      <c r="C44" s="20" t="s">
        <v>43</v>
      </c>
      <c r="D44" s="46">
        <v>4045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4045</v>
      </c>
      <c r="O44" s="47">
        <f t="shared" si="8"/>
        <v>0.68028927009754458</v>
      </c>
      <c r="P44" s="9"/>
    </row>
    <row r="45" spans="1:16">
      <c r="A45" s="12"/>
      <c r="B45" s="25">
        <v>362</v>
      </c>
      <c r="C45" s="20" t="s">
        <v>44</v>
      </c>
      <c r="D45" s="46">
        <v>13323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13323</v>
      </c>
      <c r="O45" s="47">
        <f t="shared" si="8"/>
        <v>2.2406659939455098</v>
      </c>
      <c r="P45" s="9"/>
    </row>
    <row r="46" spans="1:16">
      <c r="A46" s="12"/>
      <c r="B46" s="25">
        <v>366</v>
      </c>
      <c r="C46" s="20" t="s">
        <v>87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780478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780478</v>
      </c>
      <c r="O46" s="47">
        <f t="shared" si="8"/>
        <v>131.26101580894718</v>
      </c>
      <c r="P46" s="9"/>
    </row>
    <row r="47" spans="1:16">
      <c r="A47" s="12"/>
      <c r="B47" s="25">
        <v>369.3</v>
      </c>
      <c r="C47" s="20" t="s">
        <v>125</v>
      </c>
      <c r="D47" s="46">
        <v>9053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9053</v>
      </c>
      <c r="O47" s="47">
        <f t="shared" si="8"/>
        <v>1.5225361587621931</v>
      </c>
      <c r="P47" s="9"/>
    </row>
    <row r="48" spans="1:16">
      <c r="A48" s="12"/>
      <c r="B48" s="25">
        <v>369.9</v>
      </c>
      <c r="C48" s="20" t="s">
        <v>46</v>
      </c>
      <c r="D48" s="46">
        <v>104360</v>
      </c>
      <c r="E48" s="46">
        <v>5090</v>
      </c>
      <c r="F48" s="46">
        <v>0</v>
      </c>
      <c r="G48" s="46">
        <v>0</v>
      </c>
      <c r="H48" s="46">
        <v>0</v>
      </c>
      <c r="I48" s="46">
        <v>383408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492858</v>
      </c>
      <c r="O48" s="47">
        <f t="shared" si="8"/>
        <v>82.889001009081738</v>
      </c>
      <c r="P48" s="9"/>
    </row>
    <row r="49" spans="1:119" ht="15.75">
      <c r="A49" s="29" t="s">
        <v>32</v>
      </c>
      <c r="B49" s="30"/>
      <c r="C49" s="31"/>
      <c r="D49" s="32">
        <f t="shared" ref="D49:M49" si="12">SUM(D50:D54)</f>
        <v>205163</v>
      </c>
      <c r="E49" s="32">
        <f t="shared" si="12"/>
        <v>0</v>
      </c>
      <c r="F49" s="32">
        <f t="shared" si="12"/>
        <v>1493930</v>
      </c>
      <c r="G49" s="32">
        <f t="shared" si="12"/>
        <v>35000</v>
      </c>
      <c r="H49" s="32">
        <f t="shared" si="12"/>
        <v>0</v>
      </c>
      <c r="I49" s="32">
        <f t="shared" si="12"/>
        <v>281452</v>
      </c>
      <c r="J49" s="32">
        <f t="shared" si="12"/>
        <v>2376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0"/>
        <v>2017921</v>
      </c>
      <c r="O49" s="45">
        <f t="shared" si="8"/>
        <v>339.37453750420451</v>
      </c>
      <c r="P49" s="9"/>
    </row>
    <row r="50" spans="1:119">
      <c r="A50" s="12"/>
      <c r="B50" s="25">
        <v>381</v>
      </c>
      <c r="C50" s="20" t="s">
        <v>47</v>
      </c>
      <c r="D50" s="46">
        <v>205163</v>
      </c>
      <c r="E50" s="46">
        <v>0</v>
      </c>
      <c r="F50" s="46">
        <v>1493930</v>
      </c>
      <c r="G50" s="46">
        <v>35000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1734093</v>
      </c>
      <c r="O50" s="47">
        <f t="shared" si="8"/>
        <v>291.64026236125125</v>
      </c>
      <c r="P50" s="9"/>
    </row>
    <row r="51" spans="1:119">
      <c r="A51" s="12"/>
      <c r="B51" s="25">
        <v>389.1</v>
      </c>
      <c r="C51" s="20" t="s">
        <v>114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35371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35371</v>
      </c>
      <c r="O51" s="47">
        <f t="shared" si="8"/>
        <v>5.9487050117726206</v>
      </c>
      <c r="P51" s="9"/>
    </row>
    <row r="52" spans="1:119">
      <c r="A52" s="12"/>
      <c r="B52" s="25">
        <v>389.2</v>
      </c>
      <c r="C52" s="20" t="s">
        <v>126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246081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246081</v>
      </c>
      <c r="O52" s="47">
        <f t="shared" si="8"/>
        <v>41.385973763874873</v>
      </c>
      <c r="P52" s="9"/>
    </row>
    <row r="53" spans="1:119">
      <c r="A53" s="12"/>
      <c r="B53" s="25">
        <v>389.4</v>
      </c>
      <c r="C53" s="20" t="s">
        <v>127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2010</v>
      </c>
      <c r="K53" s="46">
        <v>0</v>
      </c>
      <c r="L53" s="46">
        <v>0</v>
      </c>
      <c r="M53" s="46">
        <v>0</v>
      </c>
      <c r="N53" s="46">
        <f t="shared" si="10"/>
        <v>2010</v>
      </c>
      <c r="O53" s="47">
        <f t="shared" si="8"/>
        <v>0.33804238143289606</v>
      </c>
      <c r="P53" s="9"/>
    </row>
    <row r="54" spans="1:119" ht="15.75" thickBot="1">
      <c r="A54" s="12"/>
      <c r="B54" s="25">
        <v>389.9</v>
      </c>
      <c r="C54" s="20" t="s">
        <v>128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366</v>
      </c>
      <c r="K54" s="46">
        <v>0</v>
      </c>
      <c r="L54" s="46">
        <v>0</v>
      </c>
      <c r="M54" s="46">
        <v>0</v>
      </c>
      <c r="N54" s="46">
        <f t="shared" si="10"/>
        <v>366</v>
      </c>
      <c r="O54" s="47">
        <f t="shared" si="8"/>
        <v>6.1553985872855703E-2</v>
      </c>
      <c r="P54" s="9"/>
    </row>
    <row r="55" spans="1:119" ht="16.5" thickBot="1">
      <c r="A55" s="14" t="s">
        <v>40</v>
      </c>
      <c r="B55" s="23"/>
      <c r="C55" s="22"/>
      <c r="D55" s="15">
        <f t="shared" ref="D55:M55" si="13">SUM(D5,D12,D16,D27,D41,D43,D49)</f>
        <v>5211142</v>
      </c>
      <c r="E55" s="15">
        <f t="shared" si="13"/>
        <v>1658830</v>
      </c>
      <c r="F55" s="15">
        <f t="shared" si="13"/>
        <v>1493930</v>
      </c>
      <c r="G55" s="15">
        <f t="shared" si="13"/>
        <v>35000</v>
      </c>
      <c r="H55" s="15">
        <f t="shared" si="13"/>
        <v>0</v>
      </c>
      <c r="I55" s="15">
        <f t="shared" si="13"/>
        <v>7070335</v>
      </c>
      <c r="J55" s="15">
        <f t="shared" si="13"/>
        <v>207689</v>
      </c>
      <c r="K55" s="15">
        <f t="shared" si="13"/>
        <v>0</v>
      </c>
      <c r="L55" s="15">
        <f t="shared" si="13"/>
        <v>0</v>
      </c>
      <c r="M55" s="15">
        <f t="shared" si="13"/>
        <v>0</v>
      </c>
      <c r="N55" s="15">
        <f t="shared" si="10"/>
        <v>15676926</v>
      </c>
      <c r="O55" s="38">
        <f t="shared" si="8"/>
        <v>2636.549949545913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129</v>
      </c>
      <c r="M57" s="118"/>
      <c r="N57" s="118"/>
      <c r="O57" s="43">
        <v>5946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62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51</v>
      </c>
      <c r="F4" s="34" t="s">
        <v>52</v>
      </c>
      <c r="G4" s="34" t="s">
        <v>53</v>
      </c>
      <c r="H4" s="34" t="s">
        <v>6</v>
      </c>
      <c r="I4" s="34" t="s">
        <v>7</v>
      </c>
      <c r="J4" s="35" t="s">
        <v>54</v>
      </c>
      <c r="K4" s="35" t="s">
        <v>8</v>
      </c>
      <c r="L4" s="35" t="s">
        <v>9</v>
      </c>
      <c r="M4" s="35" t="s">
        <v>10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2552982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2552982</v>
      </c>
      <c r="O5" s="33">
        <f t="shared" ref="O5:O51" si="2">(N5/O$53)</f>
        <v>476.3026119402985</v>
      </c>
      <c r="P5" s="6"/>
    </row>
    <row r="6" spans="1:133">
      <c r="A6" s="12"/>
      <c r="B6" s="25">
        <v>311</v>
      </c>
      <c r="C6" s="20" t="s">
        <v>3</v>
      </c>
      <c r="D6" s="46">
        <v>1278988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1278988</v>
      </c>
      <c r="O6" s="47">
        <f t="shared" si="2"/>
        <v>238.61716417910446</v>
      </c>
      <c r="P6" s="9"/>
    </row>
    <row r="7" spans="1:133">
      <c r="A7" s="12"/>
      <c r="B7" s="25">
        <v>312.41000000000003</v>
      </c>
      <c r="C7" s="20" t="s">
        <v>73</v>
      </c>
      <c r="D7" s="46">
        <v>155593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155593</v>
      </c>
      <c r="O7" s="47">
        <f t="shared" si="2"/>
        <v>29.028544776119404</v>
      </c>
      <c r="P7" s="9"/>
    </row>
    <row r="8" spans="1:133">
      <c r="A8" s="12"/>
      <c r="B8" s="25">
        <v>314.10000000000002</v>
      </c>
      <c r="C8" s="20" t="s">
        <v>12</v>
      </c>
      <c r="D8" s="46">
        <v>460725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460725</v>
      </c>
      <c r="O8" s="47">
        <f t="shared" si="2"/>
        <v>85.956156716417908</v>
      </c>
      <c r="P8" s="9"/>
    </row>
    <row r="9" spans="1:133">
      <c r="A9" s="12"/>
      <c r="B9" s="25">
        <v>314.7</v>
      </c>
      <c r="C9" s="20" t="s">
        <v>14</v>
      </c>
      <c r="D9" s="46">
        <v>474053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474053</v>
      </c>
      <c r="O9" s="47">
        <f t="shared" si="2"/>
        <v>88.442723880597015</v>
      </c>
      <c r="P9" s="9"/>
    </row>
    <row r="10" spans="1:133">
      <c r="A10" s="12"/>
      <c r="B10" s="25">
        <v>315</v>
      </c>
      <c r="C10" s="20" t="s">
        <v>91</v>
      </c>
      <c r="D10" s="46">
        <v>148453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148453</v>
      </c>
      <c r="O10" s="47">
        <f t="shared" si="2"/>
        <v>27.696455223880598</v>
      </c>
      <c r="P10" s="9"/>
    </row>
    <row r="11" spans="1:133">
      <c r="A11" s="12"/>
      <c r="B11" s="25">
        <v>316</v>
      </c>
      <c r="C11" s="20" t="s">
        <v>92</v>
      </c>
      <c r="D11" s="46">
        <v>35170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35170</v>
      </c>
      <c r="O11" s="47">
        <f t="shared" si="2"/>
        <v>6.5615671641791042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460828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460828</v>
      </c>
      <c r="O12" s="45">
        <f t="shared" si="2"/>
        <v>85.975373134328365</v>
      </c>
      <c r="P12" s="10"/>
    </row>
    <row r="13" spans="1:133">
      <c r="A13" s="12"/>
      <c r="B13" s="25">
        <v>322</v>
      </c>
      <c r="C13" s="20" t="s">
        <v>0</v>
      </c>
      <c r="D13" s="46">
        <v>139738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139738</v>
      </c>
      <c r="O13" s="47">
        <f t="shared" si="2"/>
        <v>26.0705223880597</v>
      </c>
      <c r="P13" s="9"/>
    </row>
    <row r="14" spans="1:133">
      <c r="A14" s="12"/>
      <c r="B14" s="25">
        <v>325.2</v>
      </c>
      <c r="C14" s="20" t="s">
        <v>76</v>
      </c>
      <c r="D14" s="46">
        <v>321090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321090</v>
      </c>
      <c r="O14" s="47">
        <f t="shared" si="2"/>
        <v>59.904850746268657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SUM(D16:D26)</f>
        <v>697034</v>
      </c>
      <c r="E15" s="32">
        <f t="shared" si="4"/>
        <v>757205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1454239</v>
      </c>
      <c r="O15" s="45">
        <f t="shared" si="2"/>
        <v>271.31324626865671</v>
      </c>
      <c r="P15" s="10"/>
    </row>
    <row r="16" spans="1:133">
      <c r="A16" s="12"/>
      <c r="B16" s="25">
        <v>331.2</v>
      </c>
      <c r="C16" s="20" t="s">
        <v>59</v>
      </c>
      <c r="D16" s="46">
        <v>5189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5189</v>
      </c>
      <c r="O16" s="47">
        <f t="shared" si="2"/>
        <v>0.96809701492537314</v>
      </c>
      <c r="P16" s="9"/>
    </row>
    <row r="17" spans="1:16">
      <c r="A17" s="12"/>
      <c r="B17" s="25">
        <v>331.5</v>
      </c>
      <c r="C17" s="20" t="s">
        <v>108</v>
      </c>
      <c r="D17" s="46">
        <v>28946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28946</v>
      </c>
      <c r="O17" s="47">
        <f t="shared" si="2"/>
        <v>5.4003731343283583</v>
      </c>
      <c r="P17" s="9"/>
    </row>
    <row r="18" spans="1:16">
      <c r="A18" s="12"/>
      <c r="B18" s="25">
        <v>331.9</v>
      </c>
      <c r="C18" s="20" t="s">
        <v>68</v>
      </c>
      <c r="D18" s="46">
        <v>1535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1535</v>
      </c>
      <c r="O18" s="47">
        <f t="shared" si="2"/>
        <v>0.28638059701492535</v>
      </c>
      <c r="P18" s="9"/>
    </row>
    <row r="19" spans="1:16">
      <c r="A19" s="12"/>
      <c r="B19" s="25">
        <v>334.49</v>
      </c>
      <c r="C19" s="20" t="s">
        <v>95</v>
      </c>
      <c r="D19" s="46">
        <v>24301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24301</v>
      </c>
      <c r="O19" s="47">
        <f t="shared" si="2"/>
        <v>4.5337686567164175</v>
      </c>
      <c r="P19" s="9"/>
    </row>
    <row r="20" spans="1:16">
      <c r="A20" s="12"/>
      <c r="B20" s="25">
        <v>335.12</v>
      </c>
      <c r="C20" s="20" t="s">
        <v>109</v>
      </c>
      <c r="D20" s="46">
        <v>101153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101153</v>
      </c>
      <c r="O20" s="47">
        <f t="shared" si="2"/>
        <v>18.871828358208955</v>
      </c>
      <c r="P20" s="9"/>
    </row>
    <row r="21" spans="1:16">
      <c r="A21" s="12"/>
      <c r="B21" s="25">
        <v>335.14</v>
      </c>
      <c r="C21" s="20" t="s">
        <v>96</v>
      </c>
      <c r="D21" s="46">
        <v>1583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1583</v>
      </c>
      <c r="O21" s="47">
        <f t="shared" si="2"/>
        <v>0.29533582089552241</v>
      </c>
      <c r="P21" s="9"/>
    </row>
    <row r="22" spans="1:16">
      <c r="A22" s="12"/>
      <c r="B22" s="25">
        <v>335.15</v>
      </c>
      <c r="C22" s="20" t="s">
        <v>97</v>
      </c>
      <c r="D22" s="46">
        <v>6584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6584</v>
      </c>
      <c r="O22" s="47">
        <f t="shared" si="2"/>
        <v>1.2283582089552239</v>
      </c>
      <c r="P22" s="9"/>
    </row>
    <row r="23" spans="1:16">
      <c r="A23" s="12"/>
      <c r="B23" s="25">
        <v>335.18</v>
      </c>
      <c r="C23" s="20" t="s">
        <v>99</v>
      </c>
      <c r="D23" s="46">
        <v>293721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293721</v>
      </c>
      <c r="O23" s="47">
        <f t="shared" si="2"/>
        <v>54.798694029850743</v>
      </c>
      <c r="P23" s="9"/>
    </row>
    <row r="24" spans="1:16">
      <c r="A24" s="12"/>
      <c r="B24" s="25">
        <v>335.49</v>
      </c>
      <c r="C24" s="20" t="s">
        <v>110</v>
      </c>
      <c r="D24" s="46">
        <v>32926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32926</v>
      </c>
      <c r="O24" s="47">
        <f t="shared" si="2"/>
        <v>6.142910447761194</v>
      </c>
      <c r="P24" s="9"/>
    </row>
    <row r="25" spans="1:16">
      <c r="A25" s="12"/>
      <c r="B25" s="25">
        <v>335.7</v>
      </c>
      <c r="C25" s="20" t="s">
        <v>117</v>
      </c>
      <c r="D25" s="46">
        <v>56096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56096</v>
      </c>
      <c r="O25" s="47">
        <f t="shared" si="2"/>
        <v>10.465671641791046</v>
      </c>
      <c r="P25" s="9"/>
    </row>
    <row r="26" spans="1:16">
      <c r="A26" s="12"/>
      <c r="B26" s="25">
        <v>338</v>
      </c>
      <c r="C26" s="20" t="s">
        <v>100</v>
      </c>
      <c r="D26" s="46">
        <v>145000</v>
      </c>
      <c r="E26" s="46">
        <v>757205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902205</v>
      </c>
      <c r="O26" s="47">
        <f t="shared" si="2"/>
        <v>168.32182835820896</v>
      </c>
      <c r="P26" s="9"/>
    </row>
    <row r="27" spans="1:16" ht="15.75">
      <c r="A27" s="29" t="s">
        <v>30</v>
      </c>
      <c r="B27" s="30"/>
      <c r="C27" s="31"/>
      <c r="D27" s="32">
        <f t="shared" ref="D27:M27" si="6">SUM(D28:D38)</f>
        <v>979715</v>
      </c>
      <c r="E27" s="32">
        <f t="shared" si="6"/>
        <v>175527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5333797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>SUM(D27:M27)</f>
        <v>6489039</v>
      </c>
      <c r="O27" s="45">
        <f t="shared" si="2"/>
        <v>1210.641604477612</v>
      </c>
      <c r="P27" s="10"/>
    </row>
    <row r="28" spans="1:16">
      <c r="A28" s="12"/>
      <c r="B28" s="25">
        <v>341.1</v>
      </c>
      <c r="C28" s="20" t="s">
        <v>111</v>
      </c>
      <c r="D28" s="46">
        <v>25947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25947</v>
      </c>
      <c r="O28" s="47">
        <f t="shared" si="2"/>
        <v>4.8408582089552237</v>
      </c>
      <c r="P28" s="9"/>
    </row>
    <row r="29" spans="1:16">
      <c r="A29" s="12"/>
      <c r="B29" s="25">
        <v>341.3</v>
      </c>
      <c r="C29" s="20" t="s">
        <v>118</v>
      </c>
      <c r="D29" s="46">
        <v>269974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7">SUM(D29:M29)</f>
        <v>269974</v>
      </c>
      <c r="O29" s="47">
        <f t="shared" si="2"/>
        <v>50.368283582089553</v>
      </c>
      <c r="P29" s="9"/>
    </row>
    <row r="30" spans="1:16">
      <c r="A30" s="12"/>
      <c r="B30" s="25">
        <v>342.2</v>
      </c>
      <c r="C30" s="20" t="s">
        <v>33</v>
      </c>
      <c r="D30" s="46">
        <v>4225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4225</v>
      </c>
      <c r="O30" s="47">
        <f t="shared" si="2"/>
        <v>0.78824626865671643</v>
      </c>
      <c r="P30" s="9"/>
    </row>
    <row r="31" spans="1:16">
      <c r="A31" s="12"/>
      <c r="B31" s="25">
        <v>343.1</v>
      </c>
      <c r="C31" s="20" t="s">
        <v>34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4003130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4003130</v>
      </c>
      <c r="O31" s="47">
        <f t="shared" si="2"/>
        <v>746.85261194029852</v>
      </c>
      <c r="P31" s="9"/>
    </row>
    <row r="32" spans="1:16">
      <c r="A32" s="12"/>
      <c r="B32" s="25">
        <v>343.3</v>
      </c>
      <c r="C32" s="20" t="s">
        <v>35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596962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596962</v>
      </c>
      <c r="O32" s="47">
        <f t="shared" si="2"/>
        <v>111.37350746268656</v>
      </c>
      <c r="P32" s="9"/>
    </row>
    <row r="33" spans="1:16">
      <c r="A33" s="12"/>
      <c r="B33" s="25">
        <v>343.4</v>
      </c>
      <c r="C33" s="20" t="s">
        <v>36</v>
      </c>
      <c r="D33" s="46">
        <v>482224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482224</v>
      </c>
      <c r="O33" s="47">
        <f t="shared" si="2"/>
        <v>89.967164179104472</v>
      </c>
      <c r="P33" s="9"/>
    </row>
    <row r="34" spans="1:16">
      <c r="A34" s="12"/>
      <c r="B34" s="25">
        <v>343.5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721698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721698</v>
      </c>
      <c r="O34" s="47">
        <f t="shared" si="2"/>
        <v>134.64514925373135</v>
      </c>
      <c r="P34" s="9"/>
    </row>
    <row r="35" spans="1:16">
      <c r="A35" s="12"/>
      <c r="B35" s="25">
        <v>343.6</v>
      </c>
      <c r="C35" s="20" t="s">
        <v>101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12007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12007</v>
      </c>
      <c r="O35" s="47">
        <f t="shared" si="2"/>
        <v>2.2401119402985072</v>
      </c>
      <c r="P35" s="9"/>
    </row>
    <row r="36" spans="1:16">
      <c r="A36" s="12"/>
      <c r="B36" s="25">
        <v>343.8</v>
      </c>
      <c r="C36" s="20" t="s">
        <v>38</v>
      </c>
      <c r="D36" s="46">
        <v>12235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12235</v>
      </c>
      <c r="O36" s="47">
        <f t="shared" si="2"/>
        <v>2.2826492537313432</v>
      </c>
      <c r="P36" s="9"/>
    </row>
    <row r="37" spans="1:16">
      <c r="A37" s="12"/>
      <c r="B37" s="25">
        <v>347.2</v>
      </c>
      <c r="C37" s="20" t="s">
        <v>39</v>
      </c>
      <c r="D37" s="46">
        <v>19966</v>
      </c>
      <c r="E37" s="46">
        <v>175527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195493</v>
      </c>
      <c r="O37" s="47">
        <f t="shared" si="2"/>
        <v>36.472574626865672</v>
      </c>
      <c r="P37" s="9"/>
    </row>
    <row r="38" spans="1:16">
      <c r="A38" s="12"/>
      <c r="B38" s="25">
        <v>347.5</v>
      </c>
      <c r="C38" s="20" t="s">
        <v>113</v>
      </c>
      <c r="D38" s="46">
        <v>165144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165144</v>
      </c>
      <c r="O38" s="47">
        <f t="shared" si="2"/>
        <v>30.81044776119403</v>
      </c>
      <c r="P38" s="9"/>
    </row>
    <row r="39" spans="1:16" ht="15.75">
      <c r="A39" s="29" t="s">
        <v>31</v>
      </c>
      <c r="B39" s="30"/>
      <c r="C39" s="31"/>
      <c r="D39" s="32">
        <f t="shared" ref="D39:M39" si="8">SUM(D40:D40)</f>
        <v>5865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51" si="9">SUM(D39:M39)</f>
        <v>5865</v>
      </c>
      <c r="O39" s="45">
        <f t="shared" si="2"/>
        <v>1.0942164179104477</v>
      </c>
      <c r="P39" s="10"/>
    </row>
    <row r="40" spans="1:16">
      <c r="A40" s="13"/>
      <c r="B40" s="39">
        <v>359</v>
      </c>
      <c r="C40" s="21" t="s">
        <v>104</v>
      </c>
      <c r="D40" s="46">
        <v>5865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5865</v>
      </c>
      <c r="O40" s="47">
        <f t="shared" si="2"/>
        <v>1.0942164179104477</v>
      </c>
      <c r="P40" s="9"/>
    </row>
    <row r="41" spans="1:16" ht="15.75">
      <c r="A41" s="29" t="s">
        <v>4</v>
      </c>
      <c r="B41" s="30"/>
      <c r="C41" s="31"/>
      <c r="D41" s="32">
        <f t="shared" ref="D41:M41" si="10">SUM(D42:D45)</f>
        <v>63575</v>
      </c>
      <c r="E41" s="32">
        <f t="shared" si="10"/>
        <v>25951</v>
      </c>
      <c r="F41" s="32">
        <f t="shared" si="10"/>
        <v>17</v>
      </c>
      <c r="G41" s="32">
        <f t="shared" si="10"/>
        <v>0</v>
      </c>
      <c r="H41" s="32">
        <f t="shared" si="10"/>
        <v>0</v>
      </c>
      <c r="I41" s="32">
        <f t="shared" si="10"/>
        <v>294689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9"/>
        <v>384232</v>
      </c>
      <c r="O41" s="45">
        <f t="shared" si="2"/>
        <v>71.685074626865671</v>
      </c>
      <c r="P41" s="10"/>
    </row>
    <row r="42" spans="1:16">
      <c r="A42" s="12"/>
      <c r="B42" s="25">
        <v>361.1</v>
      </c>
      <c r="C42" s="20" t="s">
        <v>43</v>
      </c>
      <c r="D42" s="46">
        <v>34</v>
      </c>
      <c r="E42" s="46">
        <v>0</v>
      </c>
      <c r="F42" s="46">
        <v>17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51</v>
      </c>
      <c r="O42" s="47">
        <f t="shared" si="2"/>
        <v>9.5149253731343277E-3</v>
      </c>
      <c r="P42" s="9"/>
    </row>
    <row r="43" spans="1:16">
      <c r="A43" s="12"/>
      <c r="B43" s="25">
        <v>362</v>
      </c>
      <c r="C43" s="20" t="s">
        <v>44</v>
      </c>
      <c r="D43" s="46">
        <v>12459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12459</v>
      </c>
      <c r="O43" s="47">
        <f t="shared" si="2"/>
        <v>2.3244402985074628</v>
      </c>
      <c r="P43" s="9"/>
    </row>
    <row r="44" spans="1:16">
      <c r="A44" s="12"/>
      <c r="B44" s="25">
        <v>364</v>
      </c>
      <c r="C44" s="20" t="s">
        <v>119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-1306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-1306</v>
      </c>
      <c r="O44" s="47">
        <f t="shared" si="2"/>
        <v>-0.24365671641791045</v>
      </c>
      <c r="P44" s="9"/>
    </row>
    <row r="45" spans="1:16">
      <c r="A45" s="12"/>
      <c r="B45" s="25">
        <v>369.9</v>
      </c>
      <c r="C45" s="20" t="s">
        <v>46</v>
      </c>
      <c r="D45" s="46">
        <v>51082</v>
      </c>
      <c r="E45" s="46">
        <v>25951</v>
      </c>
      <c r="F45" s="46">
        <v>0</v>
      </c>
      <c r="G45" s="46">
        <v>0</v>
      </c>
      <c r="H45" s="46">
        <v>0</v>
      </c>
      <c r="I45" s="46">
        <v>295995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373028</v>
      </c>
      <c r="O45" s="47">
        <f t="shared" si="2"/>
        <v>69.594776119402979</v>
      </c>
      <c r="P45" s="9"/>
    </row>
    <row r="46" spans="1:16" ht="15.75">
      <c r="A46" s="29" t="s">
        <v>32</v>
      </c>
      <c r="B46" s="30"/>
      <c r="C46" s="31"/>
      <c r="D46" s="32">
        <f t="shared" ref="D46:M46" si="11">SUM(D47:D50)</f>
        <v>0</v>
      </c>
      <c r="E46" s="32">
        <f t="shared" si="11"/>
        <v>5775000</v>
      </c>
      <c r="F46" s="32">
        <f t="shared" si="11"/>
        <v>6138762</v>
      </c>
      <c r="G46" s="32">
        <f t="shared" si="11"/>
        <v>0</v>
      </c>
      <c r="H46" s="32">
        <f t="shared" si="11"/>
        <v>0</v>
      </c>
      <c r="I46" s="32">
        <f t="shared" si="11"/>
        <v>306112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9"/>
        <v>12219874</v>
      </c>
      <c r="O46" s="45">
        <f t="shared" si="2"/>
        <v>2279.82723880597</v>
      </c>
      <c r="P46" s="9"/>
    </row>
    <row r="47" spans="1:16">
      <c r="A47" s="12"/>
      <c r="B47" s="25">
        <v>381</v>
      </c>
      <c r="C47" s="20" t="s">
        <v>47</v>
      </c>
      <c r="D47" s="46">
        <v>0</v>
      </c>
      <c r="E47" s="46">
        <v>0</v>
      </c>
      <c r="F47" s="46">
        <v>6138762</v>
      </c>
      <c r="G47" s="46">
        <v>0</v>
      </c>
      <c r="H47" s="46">
        <v>0</v>
      </c>
      <c r="I47" s="46">
        <v>195000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6333762</v>
      </c>
      <c r="O47" s="47">
        <f t="shared" si="2"/>
        <v>1181.6720149253731</v>
      </c>
      <c r="P47" s="9"/>
    </row>
    <row r="48" spans="1:16">
      <c r="A48" s="12"/>
      <c r="B48" s="25">
        <v>385</v>
      </c>
      <c r="C48" s="20" t="s">
        <v>120</v>
      </c>
      <c r="D48" s="46">
        <v>0</v>
      </c>
      <c r="E48" s="46">
        <v>5775000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5775000</v>
      </c>
      <c r="O48" s="47">
        <f t="shared" si="2"/>
        <v>1077.4253731343283</v>
      </c>
      <c r="P48" s="9"/>
    </row>
    <row r="49" spans="1:119">
      <c r="A49" s="12"/>
      <c r="B49" s="25">
        <v>389.1</v>
      </c>
      <c r="C49" s="20" t="s">
        <v>114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8367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8367</v>
      </c>
      <c r="O49" s="47">
        <f t="shared" si="2"/>
        <v>1.5610074626865671</v>
      </c>
      <c r="P49" s="9"/>
    </row>
    <row r="50" spans="1:119" ht="15.75" thickBot="1">
      <c r="A50" s="12"/>
      <c r="B50" s="25">
        <v>389.3</v>
      </c>
      <c r="C50" s="20" t="s">
        <v>105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102745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102745</v>
      </c>
      <c r="O50" s="47">
        <f t="shared" si="2"/>
        <v>19.168843283582088</v>
      </c>
      <c r="P50" s="9"/>
    </row>
    <row r="51" spans="1:119" ht="16.5" thickBot="1">
      <c r="A51" s="14" t="s">
        <v>40</v>
      </c>
      <c r="B51" s="23"/>
      <c r="C51" s="22"/>
      <c r="D51" s="15">
        <f t="shared" ref="D51:M51" si="12">SUM(D5,D12,D15,D27,D39,D41,D46)</f>
        <v>4759999</v>
      </c>
      <c r="E51" s="15">
        <f t="shared" si="12"/>
        <v>6733683</v>
      </c>
      <c r="F51" s="15">
        <f t="shared" si="12"/>
        <v>6138779</v>
      </c>
      <c r="G51" s="15">
        <f t="shared" si="12"/>
        <v>0</v>
      </c>
      <c r="H51" s="15">
        <f t="shared" si="12"/>
        <v>0</v>
      </c>
      <c r="I51" s="15">
        <f t="shared" si="12"/>
        <v>5934598</v>
      </c>
      <c r="J51" s="15">
        <f t="shared" si="12"/>
        <v>0</v>
      </c>
      <c r="K51" s="15">
        <f t="shared" si="12"/>
        <v>0</v>
      </c>
      <c r="L51" s="15">
        <f t="shared" si="12"/>
        <v>0</v>
      </c>
      <c r="M51" s="15">
        <f t="shared" si="12"/>
        <v>0</v>
      </c>
      <c r="N51" s="15">
        <f t="shared" si="9"/>
        <v>23567059</v>
      </c>
      <c r="O51" s="38">
        <f t="shared" si="2"/>
        <v>4396.8393656716416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121</v>
      </c>
      <c r="M53" s="118"/>
      <c r="N53" s="118"/>
      <c r="O53" s="43">
        <v>5360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62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2025-04-08T18:40:56Z</cp:lastPrinted>
  <dcterms:created xsi:type="dcterms:W3CDTF">2000-08-31T21:26:31Z</dcterms:created>
  <dcterms:modified xsi:type="dcterms:W3CDTF">2025-04-08T20:31:38Z</dcterms:modified>
</cp:coreProperties>
</file>