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3" documentId="11_ADBBFF001F56CB1CC85520D3F4EC170CB8328FE5" xr6:coauthVersionLast="47" xr6:coauthVersionMax="47" xr10:uidLastSave="{8F7EF20D-8B95-43F8-857A-D7463E49274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'2009'!$A$1:$O$32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'2014'!$A$1:$O$35</definedName>
    <definedName name="_xlnm.Print_Area" localSheetId="8">'2015'!$A$1:$O$35</definedName>
    <definedName name="_xlnm.Print_Area" localSheetId="7">'2016'!$A$1:$O$39</definedName>
    <definedName name="_xlnm.Print_Area" localSheetId="6">'2017'!$A$1:$O$42</definedName>
    <definedName name="_xlnm.Print_Area" localSheetId="5">'2018'!$A$1:$O$44</definedName>
    <definedName name="_xlnm.Print_Area" localSheetId="4">'2019'!$A$1:$O$44</definedName>
    <definedName name="_xlnm.Print_Area" localSheetId="3">'2020'!$A$1:$O$44</definedName>
    <definedName name="_xlnm.Print_Area" localSheetId="2">'2021'!$A$1:$P$41</definedName>
    <definedName name="_xlnm.Print_Area" localSheetId="1">'2022'!$A$1:$P$42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/>
  <c r="P39" i="49" s="1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19" i="49"/>
  <c r="P19" i="49" s="1"/>
  <c r="O36" i="49"/>
  <c r="P36" i="49" s="1"/>
  <c r="O32" i="49"/>
  <c r="P32" i="49" s="1"/>
  <c r="O30" i="49"/>
  <c r="P30" i="49" s="1"/>
  <c r="O26" i="49"/>
  <c r="P26" i="49" s="1"/>
  <c r="O14" i="49"/>
  <c r="P14" i="49" s="1"/>
  <c r="O5" i="49"/>
  <c r="P5" i="49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9" l="1"/>
  <c r="P40" i="49" s="1"/>
  <c r="D38" i="48"/>
  <c r="E38" i="48"/>
  <c r="F38" i="48"/>
  <c r="G38" i="48"/>
  <c r="H38" i="48"/>
  <c r="K38" i="48"/>
  <c r="I38" i="48"/>
  <c r="J38" i="48"/>
  <c r="L38" i="48"/>
  <c r="M38" i="48"/>
  <c r="N38" i="48"/>
  <c r="O26" i="48"/>
  <c r="P26" i="48" s="1"/>
  <c r="O34" i="48"/>
  <c r="P34" i="48" s="1"/>
  <c r="O30" i="48"/>
  <c r="P30" i="48" s="1"/>
  <c r="O28" i="48"/>
  <c r="P28" i="48" s="1"/>
  <c r="O24" i="48"/>
  <c r="P24" i="48" s="1"/>
  <c r="O18" i="48"/>
  <c r="P18" i="48" s="1"/>
  <c r="O13" i="48"/>
  <c r="P13" i="48" s="1"/>
  <c r="O5" i="48"/>
  <c r="P5" i="48" s="1"/>
  <c r="F38" i="47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/>
  <c r="O7" i="47"/>
  <c r="P7" i="47"/>
  <c r="O6" i="47"/>
  <c r="P6" i="47"/>
  <c r="N5" i="47"/>
  <c r="M5" i="47"/>
  <c r="L5" i="47"/>
  <c r="K5" i="47"/>
  <c r="J5" i="47"/>
  <c r="J38" i="47" s="1"/>
  <c r="I5" i="47"/>
  <c r="H5" i="47"/>
  <c r="G5" i="47"/>
  <c r="F5" i="47"/>
  <c r="E5" i="47"/>
  <c r="D5" i="47"/>
  <c r="D38" i="47" s="1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6" i="46" s="1"/>
  <c r="O36" i="46" s="1"/>
  <c r="N35" i="46"/>
  <c r="O35" i="46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N21" i="46"/>
  <c r="O21" i="46"/>
  <c r="N20" i="46"/>
  <c r="O20" i="46" s="1"/>
  <c r="N19" i="46"/>
  <c r="O19" i="46" s="1"/>
  <c r="M18" i="46"/>
  <c r="M40" i="46" s="1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K40" i="46" s="1"/>
  <c r="J13" i="46"/>
  <c r="J40" i="46" s="1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I40" i="46" s="1"/>
  <c r="H5" i="46"/>
  <c r="H40" i="46" s="1"/>
  <c r="G5" i="46"/>
  <c r="G40" i="46" s="1"/>
  <c r="F5" i="46"/>
  <c r="E5" i="46"/>
  <c r="E40" i="46" s="1"/>
  <c r="D5" i="46"/>
  <c r="D40" i="46" s="1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E40" i="45" s="1"/>
  <c r="D26" i="45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M40" i="45" s="1"/>
  <c r="L5" i="45"/>
  <c r="K5" i="45"/>
  <c r="J5" i="45"/>
  <c r="I5" i="45"/>
  <c r="H5" i="45"/>
  <c r="G5" i="45"/>
  <c r="F5" i="45"/>
  <c r="E5" i="45"/>
  <c r="D5" i="45"/>
  <c r="N5" i="45" s="1"/>
  <c r="O5" i="45" s="1"/>
  <c r="N39" i="44"/>
  <c r="O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G40" i="44" s="1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40" i="44" s="1"/>
  <c r="L5" i="44"/>
  <c r="L40" i="44" s="1"/>
  <c r="K5" i="44"/>
  <c r="K40" i="44" s="1"/>
  <c r="J5" i="44"/>
  <c r="J40" i="44" s="1"/>
  <c r="I5" i="44"/>
  <c r="I40" i="44" s="1"/>
  <c r="H5" i="44"/>
  <c r="H40" i="44" s="1"/>
  <c r="G5" i="44"/>
  <c r="F5" i="44"/>
  <c r="F40" i="44" s="1"/>
  <c r="E5" i="44"/>
  <c r="E40" i="44" s="1"/>
  <c r="D5" i="44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K38" i="43" s="1"/>
  <c r="J26" i="43"/>
  <c r="I26" i="43"/>
  <c r="I38" i="43" s="1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D38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M38" i="43" s="1"/>
  <c r="L5" i="43"/>
  <c r="K5" i="43"/>
  <c r="J5" i="43"/>
  <c r="I5" i="43"/>
  <c r="H5" i="43"/>
  <c r="G5" i="43"/>
  <c r="F5" i="43"/>
  <c r="E5" i="43"/>
  <c r="D5" i="43"/>
  <c r="N5" i="43" s="1"/>
  <c r="O5" i="43" s="1"/>
  <c r="N34" i="42"/>
  <c r="O34" i="42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M35" i="42" s="1"/>
  <c r="L18" i="42"/>
  <c r="K18" i="42"/>
  <c r="K35" i="42" s="1"/>
  <c r="J18" i="42"/>
  <c r="J35" i="42" s="1"/>
  <c r="I18" i="42"/>
  <c r="I35" i="42" s="1"/>
  <c r="H18" i="42"/>
  <c r="H35" i="42" s="1"/>
  <c r="G18" i="42"/>
  <c r="F18" i="42"/>
  <c r="E18" i="42"/>
  <c r="D18" i="42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E35" i="42" s="1"/>
  <c r="D14" i="42"/>
  <c r="D35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G35" i="42" s="1"/>
  <c r="F5" i="42"/>
  <c r="E5" i="42"/>
  <c r="D5" i="42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M13" i="41"/>
  <c r="L13" i="41"/>
  <c r="L31" i="41" s="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J31" i="41" s="1"/>
  <c r="I5" i="41"/>
  <c r="H5" i="41"/>
  <c r="G5" i="41"/>
  <c r="F5" i="41"/>
  <c r="E5" i="41"/>
  <c r="D5" i="4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D28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N22" i="40" s="1"/>
  <c r="O22" i="40" s="1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J28" i="40" s="1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M28" i="40" s="1"/>
  <c r="L5" i="40"/>
  <c r="K5" i="40"/>
  <c r="J5" i="40"/>
  <c r="I5" i="40"/>
  <c r="H5" i="40"/>
  <c r="G5" i="40"/>
  <c r="F5" i="40"/>
  <c r="E5" i="40"/>
  <c r="N5" i="40" s="1"/>
  <c r="O5" i="40" s="1"/>
  <c r="D5" i="40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H31" i="39" s="1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31" i="39" s="1"/>
  <c r="K5" i="39"/>
  <c r="J5" i="39"/>
  <c r="I5" i="39"/>
  <c r="H5" i="39"/>
  <c r="G5" i="39"/>
  <c r="F5" i="39"/>
  <c r="F31" i="39"/>
  <c r="E5" i="39"/>
  <c r="E31" i="39" s="1"/>
  <c r="D5" i="39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H27" i="38" s="1"/>
  <c r="G11" i="38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/>
  <c r="M5" i="38"/>
  <c r="M27" i="38" s="1"/>
  <c r="L5" i="38"/>
  <c r="K5" i="38"/>
  <c r="K27" i="38" s="1"/>
  <c r="J5" i="38"/>
  <c r="J27" i="38" s="1"/>
  <c r="I5" i="38"/>
  <c r="H5" i="38"/>
  <c r="G5" i="38"/>
  <c r="F5" i="38"/>
  <c r="E5" i="38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L28" i="37" s="1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J27" i="36" s="1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M27" i="36" s="1"/>
  <c r="L5" i="36"/>
  <c r="K5" i="36"/>
  <c r="J5" i="36"/>
  <c r="I5" i="36"/>
  <c r="I27" i="36" s="1"/>
  <c r="H5" i="36"/>
  <c r="H27" i="36" s="1"/>
  <c r="G5" i="36"/>
  <c r="G27" i="36" s="1"/>
  <c r="F5" i="36"/>
  <c r="E5" i="36"/>
  <c r="N5" i="36" s="1"/>
  <c r="O5" i="36" s="1"/>
  <c r="D5" i="36"/>
  <c r="D27" i="36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/>
  <c r="N16" i="35"/>
  <c r="O16" i="35" s="1"/>
  <c r="M15" i="35"/>
  <c r="L15" i="35"/>
  <c r="K15" i="35"/>
  <c r="J15" i="35"/>
  <c r="J27" i="35" s="1"/>
  <c r="I15" i="35"/>
  <c r="H15" i="35"/>
  <c r="H27" i="35" s="1"/>
  <c r="G15" i="35"/>
  <c r="G27" i="35" s="1"/>
  <c r="F15" i="35"/>
  <c r="E15" i="35"/>
  <c r="D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27" i="35"/>
  <c r="D5" i="35"/>
  <c r="D27" i="35"/>
  <c r="N26" i="34"/>
  <c r="O26" i="34" s="1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I27" i="34" s="1"/>
  <c r="H19" i="34"/>
  <c r="G19" i="34"/>
  <c r="F19" i="34"/>
  <c r="E19" i="34"/>
  <c r="D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H27" i="34" s="1"/>
  <c r="G15" i="34"/>
  <c r="F15" i="34"/>
  <c r="F27" i="34" s="1"/>
  <c r="E15" i="34"/>
  <c r="D15" i="34"/>
  <c r="N14" i="34"/>
  <c r="O14" i="34" s="1"/>
  <c r="N13" i="34"/>
  <c r="O13" i="34" s="1"/>
  <c r="M12" i="34"/>
  <c r="M27" i="34" s="1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27" i="34" s="1"/>
  <c r="D5" i="34"/>
  <c r="N5" i="34" s="1"/>
  <c r="O5" i="34" s="1"/>
  <c r="E26" i="33"/>
  <c r="F26" i="33"/>
  <c r="G26" i="33"/>
  <c r="H26" i="33"/>
  <c r="I26" i="33"/>
  <c r="J26" i="33"/>
  <c r="K26" i="33"/>
  <c r="L26" i="33"/>
  <c r="M26" i="33"/>
  <c r="D26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K28" i="33" s="1"/>
  <c r="L21" i="33"/>
  <c r="M21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5" i="33"/>
  <c r="F5" i="33"/>
  <c r="F28" i="33" s="1"/>
  <c r="G5" i="33"/>
  <c r="G28" i="33" s="1"/>
  <c r="H5" i="33"/>
  <c r="I5" i="33"/>
  <c r="J5" i="33"/>
  <c r="K5" i="33"/>
  <c r="L5" i="33"/>
  <c r="M5" i="33"/>
  <c r="D23" i="33"/>
  <c r="N23" i="33" s="1"/>
  <c r="O23" i="33" s="1"/>
  <c r="D21" i="33"/>
  <c r="D17" i="33"/>
  <c r="D14" i="33"/>
  <c r="D5" i="33"/>
  <c r="D28" i="33" s="1"/>
  <c r="N27" i="33"/>
  <c r="O27" i="33" s="1"/>
  <c r="N24" i="33"/>
  <c r="O24" i="33" s="1"/>
  <c r="N25" i="33"/>
  <c r="O25" i="33" s="1"/>
  <c r="N22" i="33"/>
  <c r="O22" i="33" s="1"/>
  <c r="N16" i="33"/>
  <c r="O16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N18" i="33"/>
  <c r="O18" i="33" s="1"/>
  <c r="N19" i="33"/>
  <c r="O19" i="33" s="1"/>
  <c r="N20" i="33"/>
  <c r="O20" i="33" s="1"/>
  <c r="N15" i="33"/>
  <c r="O15" i="33"/>
  <c r="N24" i="37"/>
  <c r="O24" i="37" s="1"/>
  <c r="H28" i="33"/>
  <c r="I28" i="33"/>
  <c r="E27" i="38"/>
  <c r="J38" i="43"/>
  <c r="E38" i="43"/>
  <c r="G38" i="43"/>
  <c r="N37" i="45"/>
  <c r="O37" i="45" s="1"/>
  <c r="G40" i="45"/>
  <c r="D40" i="45"/>
  <c r="J40" i="45"/>
  <c r="I40" i="45"/>
  <c r="K40" i="45"/>
  <c r="F27" i="36" l="1"/>
  <c r="N12" i="37"/>
  <c r="O12" i="37" s="1"/>
  <c r="K31" i="41"/>
  <c r="E31" i="41"/>
  <c r="K38" i="47"/>
  <c r="E28" i="33"/>
  <c r="N23" i="34"/>
  <c r="O23" i="34" s="1"/>
  <c r="N15" i="35"/>
  <c r="O15" i="35" s="1"/>
  <c r="D28" i="37"/>
  <c r="L27" i="38"/>
  <c r="D27" i="38"/>
  <c r="L28" i="33"/>
  <c r="N22" i="41"/>
  <c r="O22" i="41" s="1"/>
  <c r="N35" i="43"/>
  <c r="O35" i="43" s="1"/>
  <c r="N33" i="44"/>
  <c r="O33" i="44" s="1"/>
  <c r="N13" i="46"/>
  <c r="O13" i="46" s="1"/>
  <c r="O35" i="47"/>
  <c r="P35" i="47" s="1"/>
  <c r="I27" i="35"/>
  <c r="N26" i="37"/>
  <c r="O26" i="37" s="1"/>
  <c r="K28" i="40"/>
  <c r="L28" i="40"/>
  <c r="N20" i="40"/>
  <c r="O20" i="40" s="1"/>
  <c r="F28" i="37"/>
  <c r="K31" i="39"/>
  <c r="K27" i="36"/>
  <c r="J27" i="34"/>
  <c r="N12" i="34"/>
  <c r="O12" i="34" s="1"/>
  <c r="K27" i="35"/>
  <c r="N24" i="38"/>
  <c r="O24" i="38" s="1"/>
  <c r="N5" i="46"/>
  <c r="O5" i="46" s="1"/>
  <c r="O17" i="47"/>
  <c r="P17" i="47" s="1"/>
  <c r="N11" i="38"/>
  <c r="O11" i="38" s="1"/>
  <c r="N28" i="39"/>
  <c r="O28" i="39" s="1"/>
  <c r="N24" i="40"/>
  <c r="O24" i="40" s="1"/>
  <c r="O24" i="47"/>
  <c r="P24" i="47" s="1"/>
  <c r="N26" i="43"/>
  <c r="O26" i="43" s="1"/>
  <c r="I28" i="40"/>
  <c r="N30" i="43"/>
  <c r="O30" i="43" s="1"/>
  <c r="K28" i="37"/>
  <c r="N16" i="36"/>
  <c r="O16" i="36" s="1"/>
  <c r="N26" i="40"/>
  <c r="O26" i="40" s="1"/>
  <c r="N38" i="47"/>
  <c r="N25" i="35"/>
  <c r="O25" i="35" s="1"/>
  <c r="N24" i="42"/>
  <c r="O24" i="42" s="1"/>
  <c r="J31" i="39"/>
  <c r="L27" i="36"/>
  <c r="N19" i="38"/>
  <c r="O19" i="38" s="1"/>
  <c r="E27" i="36"/>
  <c r="N5" i="33"/>
  <c r="O5" i="33" s="1"/>
  <c r="N22" i="39"/>
  <c r="O22" i="39" s="1"/>
  <c r="M27" i="35"/>
  <c r="N23" i="35"/>
  <c r="O23" i="35" s="1"/>
  <c r="F27" i="38"/>
  <c r="N17" i="38"/>
  <c r="O17" i="38" s="1"/>
  <c r="M31" i="39"/>
  <c r="G28" i="40"/>
  <c r="N24" i="41"/>
  <c r="O24" i="41" s="1"/>
  <c r="E38" i="47"/>
  <c r="O12" i="47"/>
  <c r="P12" i="47" s="1"/>
  <c r="D31" i="39"/>
  <c r="N26" i="41"/>
  <c r="O26" i="41" s="1"/>
  <c r="N23" i="36"/>
  <c r="O23" i="36" s="1"/>
  <c r="J28" i="37"/>
  <c r="F35" i="42"/>
  <c r="N5" i="39"/>
  <c r="O5" i="39" s="1"/>
  <c r="N5" i="38"/>
  <c r="O5" i="38" s="1"/>
  <c r="N17" i="33"/>
  <c r="O17" i="33" s="1"/>
  <c r="D27" i="34"/>
  <c r="G27" i="38"/>
  <c r="N15" i="40"/>
  <c r="O15" i="40" s="1"/>
  <c r="F31" i="41"/>
  <c r="N28" i="42"/>
  <c r="O28" i="42" s="1"/>
  <c r="N27" i="44"/>
  <c r="O27" i="44" s="1"/>
  <c r="N25" i="46"/>
  <c r="O25" i="46" s="1"/>
  <c r="M31" i="41"/>
  <c r="M38" i="47"/>
  <c r="N5" i="35"/>
  <c r="O5" i="35" s="1"/>
  <c r="G28" i="37"/>
  <c r="L35" i="42"/>
  <c r="N35" i="42" s="1"/>
  <c r="O35" i="42" s="1"/>
  <c r="N19" i="43"/>
  <c r="O19" i="43" s="1"/>
  <c r="N29" i="44"/>
  <c r="O29" i="44" s="1"/>
  <c r="F40" i="45"/>
  <c r="N31" i="45"/>
  <c r="O31" i="45" s="1"/>
  <c r="N27" i="46"/>
  <c r="O27" i="46" s="1"/>
  <c r="G27" i="34"/>
  <c r="D31" i="41"/>
  <c r="J28" i="33"/>
  <c r="I28" i="37"/>
  <c r="N26" i="39"/>
  <c r="O26" i="39" s="1"/>
  <c r="G31" i="41"/>
  <c r="N28" i="41"/>
  <c r="O28" i="41" s="1"/>
  <c r="N28" i="43"/>
  <c r="O28" i="43" s="1"/>
  <c r="N28" i="45"/>
  <c r="O28" i="45" s="1"/>
  <c r="N18" i="46"/>
  <c r="O18" i="46" s="1"/>
  <c r="N30" i="46"/>
  <c r="O30" i="46" s="1"/>
  <c r="G38" i="47"/>
  <c r="O31" i="47"/>
  <c r="P31" i="47" s="1"/>
  <c r="H28" i="40"/>
  <c r="H40" i="45"/>
  <c r="N40" i="45" s="1"/>
  <c r="O40" i="45" s="1"/>
  <c r="N13" i="36"/>
  <c r="O13" i="36" s="1"/>
  <c r="N14" i="42"/>
  <c r="O14" i="42" s="1"/>
  <c r="L27" i="35"/>
  <c r="N13" i="41"/>
  <c r="O13" i="41" s="1"/>
  <c r="K27" i="34"/>
  <c r="N21" i="38"/>
  <c r="O21" i="38" s="1"/>
  <c r="H31" i="41"/>
  <c r="N32" i="42"/>
  <c r="O32" i="42" s="1"/>
  <c r="N19" i="44"/>
  <c r="O19" i="44" s="1"/>
  <c r="N31" i="44"/>
  <c r="O31" i="44" s="1"/>
  <c r="N37" i="44"/>
  <c r="O37" i="44" s="1"/>
  <c r="N33" i="45"/>
  <c r="O33" i="45" s="1"/>
  <c r="H38" i="47"/>
  <c r="N12" i="40"/>
  <c r="O12" i="40" s="1"/>
  <c r="N12" i="35"/>
  <c r="O12" i="35" s="1"/>
  <c r="N5" i="37"/>
  <c r="O5" i="37" s="1"/>
  <c r="O29" i="47"/>
  <c r="P29" i="47" s="1"/>
  <c r="N21" i="33"/>
  <c r="O21" i="33" s="1"/>
  <c r="N32" i="46"/>
  <c r="O32" i="46" s="1"/>
  <c r="G31" i="39"/>
  <c r="N21" i="36"/>
  <c r="O21" i="36" s="1"/>
  <c r="M28" i="37"/>
  <c r="N26" i="33"/>
  <c r="O26" i="33" s="1"/>
  <c r="L27" i="34"/>
  <c r="N25" i="36"/>
  <c r="O25" i="36" s="1"/>
  <c r="E28" i="37"/>
  <c r="I27" i="38"/>
  <c r="I31" i="41"/>
  <c r="N14" i="43"/>
  <c r="O14" i="43" s="1"/>
  <c r="N32" i="43"/>
  <c r="O32" i="43" s="1"/>
  <c r="N5" i="44"/>
  <c r="O5" i="44" s="1"/>
  <c r="N14" i="45"/>
  <c r="O14" i="45" s="1"/>
  <c r="I38" i="47"/>
  <c r="O38" i="48"/>
  <c r="P38" i="48" s="1"/>
  <c r="N27" i="34"/>
  <c r="O27" i="34" s="1"/>
  <c r="N27" i="36"/>
  <c r="O27" i="36" s="1"/>
  <c r="N26" i="45"/>
  <c r="O26" i="45" s="1"/>
  <c r="L38" i="43"/>
  <c r="F38" i="43"/>
  <c r="M28" i="33"/>
  <c r="N19" i="34"/>
  <c r="O19" i="34" s="1"/>
  <c r="F27" i="35"/>
  <c r="H28" i="37"/>
  <c r="I31" i="39"/>
  <c r="N13" i="39"/>
  <c r="O13" i="39" s="1"/>
  <c r="E28" i="40"/>
  <c r="F40" i="46"/>
  <c r="N5" i="42"/>
  <c r="O5" i="42" s="1"/>
  <c r="N14" i="33"/>
  <c r="O14" i="33" s="1"/>
  <c r="N22" i="37"/>
  <c r="O22" i="37" s="1"/>
  <c r="F28" i="40"/>
  <c r="L40" i="46"/>
  <c r="O5" i="47"/>
  <c r="P5" i="47" s="1"/>
  <c r="N19" i="45"/>
  <c r="O19" i="45" s="1"/>
  <c r="D40" i="44"/>
  <c r="N40" i="44" s="1"/>
  <c r="O40" i="44" s="1"/>
  <c r="N18" i="42"/>
  <c r="O18" i="42" s="1"/>
  <c r="N5" i="41"/>
  <c r="O5" i="41" s="1"/>
  <c r="N14" i="38"/>
  <c r="O14" i="38" s="1"/>
  <c r="N15" i="37"/>
  <c r="O15" i="37" s="1"/>
  <c r="L38" i="47"/>
  <c r="L40" i="45"/>
  <c r="N15" i="34"/>
  <c r="O15" i="34" s="1"/>
  <c r="H38" i="43"/>
  <c r="N38" i="43" l="1"/>
  <c r="O38" i="43" s="1"/>
  <c r="N31" i="41"/>
  <c r="O31" i="41" s="1"/>
  <c r="N28" i="37"/>
  <c r="O28" i="37" s="1"/>
  <c r="N28" i="40"/>
  <c r="O28" i="40" s="1"/>
  <c r="N31" i="39"/>
  <c r="O31" i="39" s="1"/>
  <c r="N27" i="35"/>
  <c r="O27" i="35" s="1"/>
  <c r="N27" i="38"/>
  <c r="O27" i="38" s="1"/>
  <c r="O38" i="47"/>
  <c r="P38" i="47" s="1"/>
  <c r="N28" i="33"/>
  <c r="O28" i="33" s="1"/>
  <c r="N40" i="46"/>
  <c r="O40" i="46" s="1"/>
</calcChain>
</file>

<file path=xl/sharedStrings.xml><?xml version="1.0" encoding="utf-8"?>
<sst xmlns="http://schemas.openxmlformats.org/spreadsheetml/2006/main" count="838" uniqueCount="108">
  <si>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</si>
  <si>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</si>
  <si>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</si>
  <si>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</si>
  <si>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</si>
  <si>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</si>
  <si>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</si>
  <si>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</si>
  <si>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</si>
  <si>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</si>
  <si>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</si>
  <si>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</si>
  <si>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</si>
  <si>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</si>
  <si>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</si>
  <si>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</si>
  <si>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</si>
  <si>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</si>
  <si>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</si>
  <si>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</si>
  <si>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</si>
  <si>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</si>
  <si>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</si>
  <si>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</si>
  <si>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</si>
  <si>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</si>
  <si>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</si>
  <si>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</si>
  <si>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</si>
  <si>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</si>
  <si>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</si>
  <si>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</si>
  <si>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</si>
  <si>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</si>
  <si>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</si>
  <si>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</si>
  <si>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</si>
  <si>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</si>
  <si>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</si>
  <si>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</si>
  <si>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</si>
  <si>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</si>
  <si>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</si>
  <si>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</si>
  <si>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Newberry Expenditures Reported by Account Code and Fund Type</t>
  </si>
  <si>
    <t>Local Fiscal Year Ended September 30, 2010</t>
  </si>
  <si>
    <t>Fire Control</t>
  </si>
  <si>
    <t>Protective Inspections</t>
  </si>
  <si>
    <t>Electric Utility Services</t>
  </si>
  <si>
    <t>Human Services</t>
  </si>
  <si>
    <t>Public Assistance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</si>
  <si>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</si>
  <si>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</si>
  <si>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</si>
  <si>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</si>
  <si>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</si>
  <si>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</si>
  <si>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</si>
  <si>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</si>
  <si>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</si>
  <si>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Other Human Services</t>
  </si>
  <si>
    <t>Other Culture / Recreation</t>
  </si>
  <si>
    <t>Proprietary - Other Non-Operating Disbursements</t>
  </si>
  <si>
    <t>2013 Municipal Population:</t>
  </si>
  <si>
    <t>Local Fiscal Year Ended September 30, 2014</t>
  </si>
  <si>
    <t>Other General Government</t>
  </si>
  <si>
    <t>Water / Sewer Services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</si>
  <si>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</si>
  <si>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</si>
  <si>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</si>
  <si>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</si>
  <si>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</si>
  <si>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</si>
  <si>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</si>
  <si>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</si>
  <si>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</si>
  <si>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Garbage / Solid Waste</t>
  </si>
  <si>
    <t>2015 Municipal Population:</t>
  </si>
  <si>
    <t>Local Fiscal Year Ended September 30, 2016</t>
  </si>
  <si>
    <t>Non-Court Information Systems</t>
  </si>
  <si>
    <t>Economic Environment</t>
  </si>
  <si>
    <t>Other Economic Environment</t>
  </si>
  <si>
    <t>2016 Municipal Population:</t>
  </si>
  <si>
    <t>Local Fiscal Year Ended September 30, 2017</t>
  </si>
  <si>
    <t>Special Facilities</t>
  </si>
  <si>
    <t>2017 Municipal Population:</t>
  </si>
  <si>
    <t>Local Fiscal Year Ended September 30, 2018</t>
  </si>
  <si>
    <t>Flood Control / Stormwater Control</t>
  </si>
  <si>
    <t>Special Events</t>
  </si>
  <si>
    <t>2018 Municipal Population:</t>
  </si>
  <si>
    <t>Local Fiscal Year Ended September 30, 2019</t>
  </si>
  <si>
    <t>Housing and Urban Development</t>
  </si>
  <si>
    <t>2019 Municipal Population:</t>
  </si>
  <si>
    <t>Local Fiscal Year Ended September 30, 2020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</si>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</sst>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9E29-C848-4819-99CE-F06B4D6CE3F8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98</v>
      </c>
      <c r="N4" s="98" t="s">
        <v>5</v>
      </c>
      <c r="O4" s="98" t="s">
        <v>99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2904338</v>
      </c>
      <c r="E5" s="103">
        <f>SUM(E6:E13)</f>
        <v>7278</v>
      </c>
      <c r="F5" s="103">
        <f>SUM(F6:F13)</f>
        <v>0</v>
      </c>
      <c r="G5" s="103">
        <f>SUM(G6:G13)</f>
        <v>417447</v>
      </c>
      <c r="H5" s="103">
        <f>SUM(H6:H13)</f>
        <v>0</v>
      </c>
      <c r="I5" s="103">
        <f>SUM(I6:I13)</f>
        <v>0</v>
      </c>
      <c r="J5" s="103">
        <f>SUM(J6:J13)</f>
        <v>1148531</v>
      </c>
      <c r="K5" s="103">
        <f>SUM(K6:K13)</f>
        <v>0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4477594</v>
      </c>
      <c r="P5" s="105">
        <f>(O5/P$42)</f>
        <v>526.58990944372579</v>
      </c>
      <c r="Q5" s="106"/>
    </row>
    <row r="6" spans="1:134">
      <c r="A6" s="108"/>
      <c r="B6" s="109">
        <v>511</v>
      </c>
      <c r="C6" s="110" t="s">
        <v>19</v>
      </c>
      <c r="D6" s="111">
        <v>147306</v>
      </c>
      <c r="E6" s="111">
        <v>4278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151584</v>
      </c>
      <c r="P6" s="112">
        <f>(O6/P$42)</f>
        <v>17.827119840056451</v>
      </c>
      <c r="Q6" s="113"/>
    </row>
    <row r="7" spans="1:134">
      <c r="A7" s="108"/>
      <c r="B7" s="109">
        <v>512</v>
      </c>
      <c r="C7" s="110" t="s">
        <v>20</v>
      </c>
      <c r="D7" s="111">
        <v>602753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602753</v>
      </c>
      <c r="P7" s="112">
        <f>(O7/P$42)</f>
        <v>70.887098671057274</v>
      </c>
      <c r="Q7" s="113"/>
    </row>
    <row r="8" spans="1:134">
      <c r="A8" s="108"/>
      <c r="B8" s="109">
        <v>513</v>
      </c>
      <c r="C8" s="110" t="s">
        <v>21</v>
      </c>
      <c r="D8" s="111">
        <v>835234</v>
      </c>
      <c r="E8" s="111">
        <v>3000</v>
      </c>
      <c r="F8" s="111">
        <v>0</v>
      </c>
      <c r="G8" s="111">
        <v>49310</v>
      </c>
      <c r="H8" s="111">
        <v>0</v>
      </c>
      <c r="I8" s="111">
        <v>0</v>
      </c>
      <c r="J8" s="111">
        <v>1134509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2022053</v>
      </c>
      <c r="P8" s="112">
        <f>(O8/P$42)</f>
        <v>237.80465717981889</v>
      </c>
      <c r="Q8" s="113"/>
    </row>
    <row r="9" spans="1:134">
      <c r="A9" s="108"/>
      <c r="B9" s="109">
        <v>514</v>
      </c>
      <c r="C9" s="110" t="s">
        <v>22</v>
      </c>
      <c r="D9" s="111">
        <v>119635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119635</v>
      </c>
      <c r="P9" s="112">
        <f>(O9/P$42)</f>
        <v>14.06974009173233</v>
      </c>
      <c r="Q9" s="113"/>
    </row>
    <row r="10" spans="1:134">
      <c r="A10" s="108"/>
      <c r="B10" s="109">
        <v>515</v>
      </c>
      <c r="C10" s="110" t="s">
        <v>23</v>
      </c>
      <c r="D10" s="111">
        <v>436291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436291</v>
      </c>
      <c r="P10" s="112">
        <f>(O10/P$42)</f>
        <v>51.310243443490535</v>
      </c>
      <c r="Q10" s="113"/>
    </row>
    <row r="11" spans="1:134">
      <c r="A11" s="108"/>
      <c r="B11" s="109">
        <v>516</v>
      </c>
      <c r="C11" s="110" t="s">
        <v>79</v>
      </c>
      <c r="D11" s="111">
        <v>50533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50533</v>
      </c>
      <c r="P11" s="112">
        <f>(O11/P$42)</f>
        <v>5.9429613077737269</v>
      </c>
      <c r="Q11" s="113"/>
    </row>
    <row r="12" spans="1:134">
      <c r="A12" s="108"/>
      <c r="B12" s="109">
        <v>517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14022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14022</v>
      </c>
      <c r="P12" s="112">
        <f>(O12/P$42)</f>
        <v>1.649065035869693</v>
      </c>
      <c r="Q12" s="113"/>
    </row>
    <row r="13" spans="1:134">
      <c r="A13" s="108"/>
      <c r="B13" s="109">
        <v>519</v>
      </c>
      <c r="C13" s="110" t="s">
        <v>26</v>
      </c>
      <c r="D13" s="111">
        <v>712586</v>
      </c>
      <c r="E13" s="111">
        <v>0</v>
      </c>
      <c r="F13" s="111">
        <v>0</v>
      </c>
      <c r="G13" s="111">
        <v>368137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1080723</v>
      </c>
      <c r="P13" s="112">
        <f>(O13/P$42)</f>
        <v>127.09902387392685</v>
      </c>
      <c r="Q13" s="113"/>
    </row>
    <row r="14" spans="1:134" ht="15.75">
      <c r="A14" s="114" t="s">
        <v>27</v>
      </c>
      <c r="B14" s="115"/>
      <c r="C14" s="116"/>
      <c r="D14" s="117">
        <f>SUM(D15:D18)</f>
        <v>3397418</v>
      </c>
      <c r="E14" s="117">
        <f>SUM(E15:E18)</f>
        <v>4800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3402218</v>
      </c>
      <c r="P14" s="119">
        <f>(O14/P$42)</f>
        <v>400.1197224508997</v>
      </c>
      <c r="Q14" s="120"/>
    </row>
    <row r="15" spans="1:134">
      <c r="A15" s="108"/>
      <c r="B15" s="109">
        <v>521</v>
      </c>
      <c r="C15" s="110" t="s">
        <v>28</v>
      </c>
      <c r="D15" s="111">
        <v>934032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934032</v>
      </c>
      <c r="P15" s="112">
        <f>(O15/P$42)</f>
        <v>109.84734799482536</v>
      </c>
      <c r="Q15" s="113"/>
    </row>
    <row r="16" spans="1:134">
      <c r="A16" s="108"/>
      <c r="B16" s="109">
        <v>522</v>
      </c>
      <c r="C16" s="110" t="s">
        <v>46</v>
      </c>
      <c r="D16" s="111">
        <v>1919571</v>
      </c>
      <c r="E16" s="111">
        <v>4800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1924371</v>
      </c>
      <c r="P16" s="112">
        <f>(O16/P$42)</f>
        <v>226.31671174879455</v>
      </c>
      <c r="Q16" s="113"/>
    </row>
    <row r="17" spans="1:17">
      <c r="A17" s="108"/>
      <c r="B17" s="109">
        <v>524</v>
      </c>
      <c r="C17" s="110" t="s">
        <v>47</v>
      </c>
      <c r="D17" s="111">
        <v>422815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422815</v>
      </c>
      <c r="P17" s="112">
        <f>(O17/P$42)</f>
        <v>49.725391038457012</v>
      </c>
      <c r="Q17" s="113"/>
    </row>
    <row r="18" spans="1:17">
      <c r="A18" s="108"/>
      <c r="B18" s="109">
        <v>529</v>
      </c>
      <c r="C18" s="110" t="s">
        <v>29</v>
      </c>
      <c r="D18" s="111">
        <v>121000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121000</v>
      </c>
      <c r="P18" s="112">
        <f>(O18/P$42)</f>
        <v>14.230271668822768</v>
      </c>
      <c r="Q18" s="113"/>
    </row>
    <row r="19" spans="1:17" ht="15.75">
      <c r="A19" s="114" t="s">
        <v>30</v>
      </c>
      <c r="B19" s="115"/>
      <c r="C19" s="116"/>
      <c r="D19" s="117">
        <f>SUM(D20:D25)</f>
        <v>747293</v>
      </c>
      <c r="E19" s="117">
        <f>SUM(E20:E25)</f>
        <v>149962</v>
      </c>
      <c r="F19" s="117">
        <f>SUM(F20:F25)</f>
        <v>0</v>
      </c>
      <c r="G19" s="117">
        <f>SUM(G20:G25)</f>
        <v>0</v>
      </c>
      <c r="H19" s="117">
        <f>SUM(H20:H25)</f>
        <v>0</v>
      </c>
      <c r="I19" s="117">
        <f>SUM(I20:I25)</f>
        <v>8987333</v>
      </c>
      <c r="J19" s="117">
        <f>SUM(J20:J25)</f>
        <v>0</v>
      </c>
      <c r="K19" s="117">
        <f>SUM(K20:K25)</f>
        <v>0</v>
      </c>
      <c r="L19" s="117">
        <f>SUM(L20:L25)</f>
        <v>0</v>
      </c>
      <c r="M19" s="117">
        <f>SUM(M20:M25)</f>
        <v>0</v>
      </c>
      <c r="N19" s="117">
        <f>SUM(N20:N25)</f>
        <v>0</v>
      </c>
      <c r="O19" s="118">
        <f>SUM(D19:N19)</f>
        <v>9884588</v>
      </c>
      <c r="P19" s="119">
        <f>(O19/P$42)</f>
        <v>1162.4824179701282</v>
      </c>
      <c r="Q19" s="120"/>
    </row>
    <row r="20" spans="1:17">
      <c r="A20" s="108"/>
      <c r="B20" s="109">
        <v>531</v>
      </c>
      <c r="C20" s="110" t="s">
        <v>48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5970717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>SUM(D20:N20)</f>
        <v>5970717</v>
      </c>
      <c r="P20" s="112">
        <f>(O20/P$42)</f>
        <v>702.18946254263199</v>
      </c>
      <c r="Q20" s="113"/>
    </row>
    <row r="21" spans="1:17">
      <c r="A21" s="108"/>
      <c r="B21" s="109">
        <v>533</v>
      </c>
      <c r="C21" s="110" t="s">
        <v>31</v>
      </c>
      <c r="D21" s="111">
        <v>0</v>
      </c>
      <c r="E21" s="111">
        <v>65335</v>
      </c>
      <c r="F21" s="111">
        <v>0</v>
      </c>
      <c r="G21" s="111">
        <v>0</v>
      </c>
      <c r="H21" s="111">
        <v>0</v>
      </c>
      <c r="I21" s="111">
        <v>1428358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5" si="2">SUM(D21:N21)</f>
        <v>1493693</v>
      </c>
      <c r="P21" s="112">
        <f>(O21/P$42)</f>
        <v>175.666588262966</v>
      </c>
      <c r="Q21" s="113"/>
    </row>
    <row r="22" spans="1:17">
      <c r="A22" s="108"/>
      <c r="B22" s="109">
        <v>534</v>
      </c>
      <c r="C22" s="110" t="s">
        <v>32</v>
      </c>
      <c r="D22" s="111">
        <v>698117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698117</v>
      </c>
      <c r="P22" s="112">
        <f>(O22/P$42)</f>
        <v>82.102434434905334</v>
      </c>
      <c r="Q22" s="113"/>
    </row>
    <row r="23" spans="1:17">
      <c r="A23" s="108"/>
      <c r="B23" s="109">
        <v>535</v>
      </c>
      <c r="C23" s="110" t="s">
        <v>33</v>
      </c>
      <c r="D23" s="111">
        <v>0</v>
      </c>
      <c r="E23" s="111">
        <v>84627</v>
      </c>
      <c r="F23" s="111">
        <v>0</v>
      </c>
      <c r="G23" s="111">
        <v>0</v>
      </c>
      <c r="H23" s="111">
        <v>0</v>
      </c>
      <c r="I23" s="111">
        <v>1588258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1672885</v>
      </c>
      <c r="P23" s="112">
        <f>(O23/P$42)</f>
        <v>196.74056215453371</v>
      </c>
      <c r="Q23" s="113"/>
    </row>
    <row r="24" spans="1:17">
      <c r="A24" s="108"/>
      <c r="B24" s="109">
        <v>538</v>
      </c>
      <c r="C24" s="110" t="s">
        <v>100</v>
      </c>
      <c r="D24" s="111">
        <v>13509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13509</v>
      </c>
      <c r="P24" s="112">
        <f>(O24/P$42)</f>
        <v>1.5887333882159238</v>
      </c>
      <c r="Q24" s="113"/>
    </row>
    <row r="25" spans="1:17">
      <c r="A25" s="108"/>
      <c r="B25" s="109">
        <v>539</v>
      </c>
      <c r="C25" s="110" t="s">
        <v>35</v>
      </c>
      <c r="D25" s="111">
        <v>35667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35667</v>
      </c>
      <c r="P25" s="112">
        <f>(O25/P$42)</f>
        <v>4.1946371868752204</v>
      </c>
      <c r="Q25" s="113"/>
    </row>
    <row r="26" spans="1:17" ht="15.75">
      <c r="A26" s="114" t="s">
        <v>36</v>
      </c>
      <c r="B26" s="115"/>
      <c r="C26" s="116"/>
      <c r="D26" s="117">
        <f>SUM(D27:D27)</f>
        <v>838117</v>
      </c>
      <c r="E26" s="117">
        <f>SUM(E27:E27)</f>
        <v>64040</v>
      </c>
      <c r="F26" s="117">
        <f>SUM(F27:F27)</f>
        <v>0</v>
      </c>
      <c r="G26" s="117">
        <f>SUM(G27:G27)</f>
        <v>94166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996323</v>
      </c>
      <c r="P26" s="119">
        <f>(O26/P$42)</f>
        <v>117.17311537104551</v>
      </c>
      <c r="Q26" s="120"/>
    </row>
    <row r="27" spans="1:17">
      <c r="A27" s="108"/>
      <c r="B27" s="109">
        <v>541</v>
      </c>
      <c r="C27" s="110" t="s">
        <v>37</v>
      </c>
      <c r="D27" s="111">
        <v>838117</v>
      </c>
      <c r="E27" s="111">
        <v>64040</v>
      </c>
      <c r="F27" s="111">
        <v>0</v>
      </c>
      <c r="G27" s="111">
        <v>94166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996323</v>
      </c>
      <c r="P27" s="112">
        <f>(O27/P$42)</f>
        <v>117.17311537104551</v>
      </c>
      <c r="Q27" s="113"/>
    </row>
    <row r="28" spans="1:17" ht="15.75">
      <c r="A28" s="114" t="s">
        <v>80</v>
      </c>
      <c r="B28" s="115"/>
      <c r="C28" s="116"/>
      <c r="D28" s="117">
        <f>SUM(D29:D29)</f>
        <v>211621</v>
      </c>
      <c r="E28" s="117">
        <f>SUM(E29:E29)</f>
        <v>17825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 t="shared" si="2"/>
        <v>229446</v>
      </c>
      <c r="P28" s="119">
        <f>(O28/P$42)</f>
        <v>26.984123250617429</v>
      </c>
      <c r="Q28" s="120"/>
    </row>
    <row r="29" spans="1:17">
      <c r="A29" s="121"/>
      <c r="B29" s="122">
        <v>559</v>
      </c>
      <c r="C29" s="123" t="s">
        <v>81</v>
      </c>
      <c r="D29" s="111">
        <v>211621</v>
      </c>
      <c r="E29" s="111">
        <v>17825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229446</v>
      </c>
      <c r="P29" s="112">
        <f>(O29/P$42)</f>
        <v>26.984123250617429</v>
      </c>
      <c r="Q29" s="113"/>
    </row>
    <row r="30" spans="1:17" ht="15.75">
      <c r="A30" s="114" t="s">
        <v>49</v>
      </c>
      <c r="B30" s="115"/>
      <c r="C30" s="116"/>
      <c r="D30" s="117">
        <f>SUM(D31:D31)</f>
        <v>0</v>
      </c>
      <c r="E30" s="117">
        <f>SUM(E31:E31)</f>
        <v>0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38804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 t="shared" si="2"/>
        <v>38804</v>
      </c>
      <c r="P30" s="119">
        <f>(O30/P$42)</f>
        <v>4.5635658003057742</v>
      </c>
      <c r="Q30" s="120"/>
    </row>
    <row r="31" spans="1:17">
      <c r="A31" s="108"/>
      <c r="B31" s="109">
        <v>569</v>
      </c>
      <c r="C31" s="110" t="s">
        <v>60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38804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38804</v>
      </c>
      <c r="P31" s="112">
        <f>(O31/P$42)</f>
        <v>4.5635658003057742</v>
      </c>
      <c r="Q31" s="113"/>
    </row>
    <row r="32" spans="1:17" ht="15.75">
      <c r="A32" s="114" t="s">
        <v>38</v>
      </c>
      <c r="B32" s="115"/>
      <c r="C32" s="116"/>
      <c r="D32" s="117">
        <f>SUM(D33:D35)</f>
        <v>1339141</v>
      </c>
      <c r="E32" s="117">
        <f>SUM(E33:E35)</f>
        <v>154033</v>
      </c>
      <c r="F32" s="117">
        <f>SUM(F33:F35)</f>
        <v>0</v>
      </c>
      <c r="G32" s="117">
        <f>SUM(G33:G35)</f>
        <v>0</v>
      </c>
      <c r="H32" s="117">
        <f>SUM(H33:H35)</f>
        <v>0</v>
      </c>
      <c r="I32" s="117">
        <f>SUM(I33:I35)</f>
        <v>0</v>
      </c>
      <c r="J32" s="117">
        <f>SUM(J33:J35)</f>
        <v>0</v>
      </c>
      <c r="K32" s="117">
        <f>SUM(K33:K35)</f>
        <v>0</v>
      </c>
      <c r="L32" s="117">
        <f>SUM(L33:L35)</f>
        <v>0</v>
      </c>
      <c r="M32" s="117">
        <f>SUM(M33:M35)</f>
        <v>0</v>
      </c>
      <c r="N32" s="117">
        <f>SUM(N33:N35)</f>
        <v>0</v>
      </c>
      <c r="O32" s="117">
        <f>SUM(D32:N32)</f>
        <v>1493174</v>
      </c>
      <c r="P32" s="119">
        <f>(O32/P$42)</f>
        <v>175.60555098200635</v>
      </c>
      <c r="Q32" s="113"/>
    </row>
    <row r="33" spans="1:120">
      <c r="A33" s="108"/>
      <c r="B33" s="109">
        <v>572</v>
      </c>
      <c r="C33" s="110" t="s">
        <v>39</v>
      </c>
      <c r="D33" s="111">
        <v>1297578</v>
      </c>
      <c r="E33" s="111">
        <v>61665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1359243</v>
      </c>
      <c r="P33" s="112">
        <f>(O33/P$42)</f>
        <v>159.85452193343525</v>
      </c>
      <c r="Q33" s="113"/>
    </row>
    <row r="34" spans="1:120">
      <c r="A34" s="108"/>
      <c r="B34" s="109">
        <v>574</v>
      </c>
      <c r="C34" s="110" t="s">
        <v>88</v>
      </c>
      <c r="D34" s="111">
        <v>41563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41563</v>
      </c>
      <c r="P34" s="112">
        <f>(O34/P$42)</f>
        <v>4.8880395154651302</v>
      </c>
      <c r="Q34" s="113"/>
    </row>
    <row r="35" spans="1:120">
      <c r="A35" s="108"/>
      <c r="B35" s="109">
        <v>575</v>
      </c>
      <c r="C35" s="110" t="s">
        <v>40</v>
      </c>
      <c r="D35" s="111">
        <v>0</v>
      </c>
      <c r="E35" s="111">
        <v>92368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92368</v>
      </c>
      <c r="P35" s="112">
        <f>(O35/P$42)</f>
        <v>10.862989533105962</v>
      </c>
      <c r="Q35" s="113"/>
    </row>
    <row r="36" spans="1:120" ht="15.75">
      <c r="A36" s="114" t="s">
        <v>42</v>
      </c>
      <c r="B36" s="115"/>
      <c r="C36" s="116"/>
      <c r="D36" s="117">
        <f>SUM(D37:D39)</f>
        <v>812581</v>
      </c>
      <c r="E36" s="117">
        <f>SUM(E37:E39)</f>
        <v>0</v>
      </c>
      <c r="F36" s="117">
        <f>SUM(F37:F39)</f>
        <v>0</v>
      </c>
      <c r="G36" s="117">
        <f>SUM(G37:G39)</f>
        <v>0</v>
      </c>
      <c r="H36" s="117">
        <f>SUM(H37:H39)</f>
        <v>0</v>
      </c>
      <c r="I36" s="117">
        <f>SUM(I37:I39)</f>
        <v>326033</v>
      </c>
      <c r="J36" s="117">
        <f>SUM(J37:J39)</f>
        <v>882</v>
      </c>
      <c r="K36" s="117">
        <f>SUM(K37:K39)</f>
        <v>0</v>
      </c>
      <c r="L36" s="117">
        <f>SUM(L37:L39)</f>
        <v>0</v>
      </c>
      <c r="M36" s="117">
        <f>SUM(M37:M39)</f>
        <v>0</v>
      </c>
      <c r="N36" s="117">
        <f>SUM(N37:N39)</f>
        <v>0</v>
      </c>
      <c r="O36" s="117">
        <f>SUM(D36:N36)</f>
        <v>1139496</v>
      </c>
      <c r="P36" s="119">
        <f>(O36/P$42)</f>
        <v>134.01105492179232</v>
      </c>
      <c r="Q36" s="113"/>
    </row>
    <row r="37" spans="1:120">
      <c r="A37" s="108"/>
      <c r="B37" s="109">
        <v>581</v>
      </c>
      <c r="C37" s="110" t="s">
        <v>101</v>
      </c>
      <c r="D37" s="111">
        <v>812581</v>
      </c>
      <c r="E37" s="111">
        <v>0</v>
      </c>
      <c r="F37" s="111">
        <v>0</v>
      </c>
      <c r="G37" s="111">
        <v>0</v>
      </c>
      <c r="H37" s="111">
        <v>0</v>
      </c>
      <c r="I37" s="111">
        <v>325000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>SUM(D37:N37)</f>
        <v>1137581</v>
      </c>
      <c r="P37" s="112">
        <f>(O37/P$42)</f>
        <v>133.78584029166177</v>
      </c>
      <c r="Q37" s="113"/>
    </row>
    <row r="38" spans="1:120">
      <c r="A38" s="108"/>
      <c r="B38" s="109">
        <v>590</v>
      </c>
      <c r="C38" s="110" t="s">
        <v>62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1033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ref="O38:O39" si="3">SUM(D38:N38)</f>
        <v>1033</v>
      </c>
      <c r="P38" s="112">
        <f>(O38/P$42)</f>
        <v>0.12148653416441256</v>
      </c>
      <c r="Q38" s="113"/>
    </row>
    <row r="39" spans="1:120" ht="15.75" thickBot="1">
      <c r="A39" s="108"/>
      <c r="B39" s="109">
        <v>591</v>
      </c>
      <c r="C39" s="110" t="s">
        <v>102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882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3"/>
        <v>882</v>
      </c>
      <c r="P39" s="112">
        <f>(O39/P$42)</f>
        <v>0.1037280959661296</v>
      </c>
      <c r="Q39" s="113"/>
    </row>
    <row r="40" spans="1:120" ht="16.5" thickBot="1">
      <c r="A40" s="124" t="s">
        <v>10</v>
      </c>
      <c r="B40" s="125"/>
      <c r="C40" s="126"/>
      <c r="D40" s="127">
        <f>SUM(D5,D14,D19,D26,D28,D30,D32,D36)</f>
        <v>10250509</v>
      </c>
      <c r="E40" s="127">
        <f t="shared" ref="E40:N40" si="4">SUM(E5,E14,E19,E26,E28,E30,E32,E36)</f>
        <v>397938</v>
      </c>
      <c r="F40" s="127">
        <f t="shared" si="4"/>
        <v>0</v>
      </c>
      <c r="G40" s="127">
        <f t="shared" si="4"/>
        <v>511613</v>
      </c>
      <c r="H40" s="127">
        <f t="shared" si="4"/>
        <v>0</v>
      </c>
      <c r="I40" s="127">
        <f t="shared" si="4"/>
        <v>9352170</v>
      </c>
      <c r="J40" s="127">
        <f t="shared" si="4"/>
        <v>1149413</v>
      </c>
      <c r="K40" s="127">
        <f t="shared" si="4"/>
        <v>0</v>
      </c>
      <c r="L40" s="127">
        <f t="shared" si="4"/>
        <v>0</v>
      </c>
      <c r="M40" s="127">
        <f t="shared" si="4"/>
        <v>0</v>
      </c>
      <c r="N40" s="127">
        <f t="shared" si="4"/>
        <v>0</v>
      </c>
      <c r="O40" s="127">
        <f>SUM(D40:N40)</f>
        <v>21661643</v>
      </c>
      <c r="P40" s="128">
        <f>(O40/P$42)</f>
        <v>2547.5294601905211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107</v>
      </c>
      <c r="N42" s="139"/>
      <c r="O42" s="139"/>
      <c r="P42" s="137">
        <v>8503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52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64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1130115</v>
      </c>
      <c r="E5" s="56">
        <f t="shared" si="0"/>
        <v>0</v>
      </c>
      <c r="F5" s="56">
        <f t="shared" si="0"/>
        <v>612571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1742686</v>
      </c>
      <c r="O5" s="58">
        <f t="shared" ref="O5:O31" si="1">(N5/O$33)</f>
        <v>331.05737082066867</v>
      </c>
      <c r="P5" s="59"/>
    </row>
    <row r="6" spans="1:133">
      <c r="A6" s="61"/>
      <c r="B6" s="62">
        <v>511</v>
      </c>
      <c r="C6" s="63" t="s">
        <v>19</v>
      </c>
      <c r="D6" s="64">
        <v>83014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83014</v>
      </c>
      <c r="O6" s="65">
        <f t="shared" si="1"/>
        <v>15.770136778115502</v>
      </c>
      <c r="P6" s="66"/>
    </row>
    <row r="7" spans="1:133">
      <c r="A7" s="61"/>
      <c r="B7" s="62">
        <v>512</v>
      </c>
      <c r="C7" s="63" t="s">
        <v>20</v>
      </c>
      <c r="D7" s="64">
        <v>370372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370372</v>
      </c>
      <c r="O7" s="65">
        <f t="shared" si="1"/>
        <v>70.359422492401222</v>
      </c>
      <c r="P7" s="66"/>
    </row>
    <row r="8" spans="1:133">
      <c r="A8" s="61"/>
      <c r="B8" s="62">
        <v>513</v>
      </c>
      <c r="C8" s="63" t="s">
        <v>21</v>
      </c>
      <c r="D8" s="64">
        <v>95164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95164</v>
      </c>
      <c r="O8" s="65">
        <f t="shared" si="1"/>
        <v>18.078267477203646</v>
      </c>
      <c r="P8" s="66"/>
    </row>
    <row r="9" spans="1:133">
      <c r="A9" s="61"/>
      <c r="B9" s="62">
        <v>514</v>
      </c>
      <c r="C9" s="63" t="s">
        <v>22</v>
      </c>
      <c r="D9" s="64">
        <v>90510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90510</v>
      </c>
      <c r="O9" s="65">
        <f t="shared" si="1"/>
        <v>17.194148936170212</v>
      </c>
      <c r="P9" s="66"/>
    </row>
    <row r="10" spans="1:133">
      <c r="A10" s="61"/>
      <c r="B10" s="62">
        <v>515</v>
      </c>
      <c r="C10" s="63" t="s">
        <v>23</v>
      </c>
      <c r="D10" s="64">
        <v>209160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209160</v>
      </c>
      <c r="O10" s="65">
        <f t="shared" si="1"/>
        <v>39.734042553191486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612571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612571</v>
      </c>
      <c r="O11" s="65">
        <f t="shared" si="1"/>
        <v>116.36987082066869</v>
      </c>
      <c r="P11" s="66"/>
    </row>
    <row r="12" spans="1:133">
      <c r="A12" s="61"/>
      <c r="B12" s="62">
        <v>519</v>
      </c>
      <c r="C12" s="63" t="s">
        <v>65</v>
      </c>
      <c r="D12" s="64">
        <v>281895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281895</v>
      </c>
      <c r="O12" s="65">
        <f t="shared" si="1"/>
        <v>53.55148176291793</v>
      </c>
      <c r="P12" s="66"/>
    </row>
    <row r="13" spans="1:133" ht="15.75">
      <c r="A13" s="67" t="s">
        <v>27</v>
      </c>
      <c r="B13" s="68"/>
      <c r="C13" s="69"/>
      <c r="D13" s="70">
        <f t="shared" ref="D13:M13" si="3">SUM(D14:D16)</f>
        <v>1087420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1" si="4">SUM(D13:M13)</f>
        <v>1087420</v>
      </c>
      <c r="O13" s="72">
        <f t="shared" si="1"/>
        <v>206.57674772036475</v>
      </c>
      <c r="P13" s="73"/>
    </row>
    <row r="14" spans="1:133">
      <c r="A14" s="61"/>
      <c r="B14" s="62">
        <v>522</v>
      </c>
      <c r="C14" s="63" t="s">
        <v>46</v>
      </c>
      <c r="D14" s="64">
        <v>913315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913315</v>
      </c>
      <c r="O14" s="65">
        <f t="shared" si="1"/>
        <v>173.5020896656535</v>
      </c>
      <c r="P14" s="66"/>
    </row>
    <row r="15" spans="1:133">
      <c r="A15" s="61"/>
      <c r="B15" s="62">
        <v>524</v>
      </c>
      <c r="C15" s="63" t="s">
        <v>47</v>
      </c>
      <c r="D15" s="64">
        <v>167700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167700</v>
      </c>
      <c r="O15" s="65">
        <f t="shared" si="1"/>
        <v>31.857902735562309</v>
      </c>
      <c r="P15" s="66"/>
    </row>
    <row r="16" spans="1:133">
      <c r="A16" s="61"/>
      <c r="B16" s="62">
        <v>529</v>
      </c>
      <c r="C16" s="63" t="s">
        <v>29</v>
      </c>
      <c r="D16" s="64">
        <v>6405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6405</v>
      </c>
      <c r="O16" s="65">
        <f t="shared" si="1"/>
        <v>1.2167553191489362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SUM(D18:D21)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5308562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5308562</v>
      </c>
      <c r="O17" s="72">
        <f t="shared" si="1"/>
        <v>1008.4654255319149</v>
      </c>
      <c r="P17" s="73"/>
    </row>
    <row r="18" spans="1:119">
      <c r="A18" s="61"/>
      <c r="B18" s="62">
        <v>531</v>
      </c>
      <c r="C18" s="63" t="s">
        <v>48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3887834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3887834</v>
      </c>
      <c r="O18" s="65">
        <f t="shared" si="1"/>
        <v>738.57028875379945</v>
      </c>
      <c r="P18" s="66"/>
    </row>
    <row r="19" spans="1:119">
      <c r="A19" s="61"/>
      <c r="B19" s="62">
        <v>533</v>
      </c>
      <c r="C19" s="63" t="s">
        <v>31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593369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593369</v>
      </c>
      <c r="O19" s="65">
        <f t="shared" si="1"/>
        <v>112.72207446808511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765802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765802</v>
      </c>
      <c r="O20" s="65">
        <f t="shared" si="1"/>
        <v>145.47910334346506</v>
      </c>
      <c r="P20" s="66"/>
    </row>
    <row r="21" spans="1:119">
      <c r="A21" s="61"/>
      <c r="B21" s="62">
        <v>536</v>
      </c>
      <c r="C21" s="63" t="s">
        <v>66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61557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61557</v>
      </c>
      <c r="O21" s="65">
        <f t="shared" si="1"/>
        <v>11.693958966565349</v>
      </c>
      <c r="P21" s="66"/>
    </row>
    <row r="22" spans="1:119" ht="15.75">
      <c r="A22" s="67" t="s">
        <v>36</v>
      </c>
      <c r="B22" s="68"/>
      <c r="C22" s="69"/>
      <c r="D22" s="70">
        <f t="shared" ref="D22:M22" si="6">SUM(D23:D23)</f>
        <v>645743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645743</v>
      </c>
      <c r="O22" s="72">
        <f t="shared" si="1"/>
        <v>122.67154255319149</v>
      </c>
      <c r="P22" s="73"/>
    </row>
    <row r="23" spans="1:119">
      <c r="A23" s="61"/>
      <c r="B23" s="62">
        <v>541</v>
      </c>
      <c r="C23" s="63" t="s">
        <v>67</v>
      </c>
      <c r="D23" s="64">
        <v>645743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645743</v>
      </c>
      <c r="O23" s="65">
        <f t="shared" si="1"/>
        <v>122.67154255319149</v>
      </c>
      <c r="P23" s="66"/>
    </row>
    <row r="24" spans="1:119" ht="15.75">
      <c r="A24" s="67" t="s">
        <v>49</v>
      </c>
      <c r="B24" s="68"/>
      <c r="C24" s="69"/>
      <c r="D24" s="70">
        <f t="shared" ref="D24:M24" si="7">SUM(D25:D25)</f>
        <v>42307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4"/>
        <v>42307</v>
      </c>
      <c r="O24" s="72">
        <f t="shared" si="1"/>
        <v>8.0370440729483281</v>
      </c>
      <c r="P24" s="73"/>
    </row>
    <row r="25" spans="1:119">
      <c r="A25" s="61"/>
      <c r="B25" s="62">
        <v>569</v>
      </c>
      <c r="C25" s="63" t="s">
        <v>60</v>
      </c>
      <c r="D25" s="64">
        <v>42307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42307</v>
      </c>
      <c r="O25" s="65">
        <f t="shared" si="1"/>
        <v>8.0370440729483281</v>
      </c>
      <c r="P25" s="66"/>
    </row>
    <row r="26" spans="1:119" ht="15.75">
      <c r="A26" s="67" t="s">
        <v>38</v>
      </c>
      <c r="B26" s="68"/>
      <c r="C26" s="69"/>
      <c r="D26" s="70">
        <f t="shared" ref="D26:M26" si="8">SUM(D27:D27)</f>
        <v>1140606</v>
      </c>
      <c r="E26" s="70">
        <f t="shared" si="8"/>
        <v>191402</v>
      </c>
      <c r="F26" s="70">
        <f t="shared" si="8"/>
        <v>0</v>
      </c>
      <c r="G26" s="70">
        <f t="shared" si="8"/>
        <v>0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4"/>
        <v>1332008</v>
      </c>
      <c r="O26" s="72">
        <f t="shared" si="1"/>
        <v>253.04103343465044</v>
      </c>
      <c r="P26" s="66"/>
    </row>
    <row r="27" spans="1:119">
      <c r="A27" s="61"/>
      <c r="B27" s="62">
        <v>572</v>
      </c>
      <c r="C27" s="63" t="s">
        <v>68</v>
      </c>
      <c r="D27" s="64">
        <v>1140606</v>
      </c>
      <c r="E27" s="64">
        <v>191402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1332008</v>
      </c>
      <c r="O27" s="65">
        <f t="shared" si="1"/>
        <v>253.04103343465044</v>
      </c>
      <c r="P27" s="66"/>
    </row>
    <row r="28" spans="1:119" ht="15.75">
      <c r="A28" s="67" t="s">
        <v>69</v>
      </c>
      <c r="B28" s="68"/>
      <c r="C28" s="69"/>
      <c r="D28" s="70">
        <f t="shared" ref="D28:M28" si="9">SUM(D29:D30)</f>
        <v>250000</v>
      </c>
      <c r="E28" s="70">
        <f t="shared" si="9"/>
        <v>612571</v>
      </c>
      <c r="F28" s="70">
        <f t="shared" si="9"/>
        <v>0</v>
      </c>
      <c r="G28" s="70">
        <f t="shared" si="9"/>
        <v>0</v>
      </c>
      <c r="H28" s="70">
        <f t="shared" si="9"/>
        <v>0</v>
      </c>
      <c r="I28" s="70">
        <f t="shared" si="9"/>
        <v>419779</v>
      </c>
      <c r="J28" s="70">
        <f t="shared" si="9"/>
        <v>0</v>
      </c>
      <c r="K28" s="70">
        <f t="shared" si="9"/>
        <v>0</v>
      </c>
      <c r="L28" s="70">
        <f t="shared" si="9"/>
        <v>0</v>
      </c>
      <c r="M28" s="70">
        <f t="shared" si="9"/>
        <v>0</v>
      </c>
      <c r="N28" s="70">
        <f t="shared" si="4"/>
        <v>1282350</v>
      </c>
      <c r="O28" s="72">
        <f t="shared" si="1"/>
        <v>243.60752279635258</v>
      </c>
      <c r="P28" s="66"/>
    </row>
    <row r="29" spans="1:119">
      <c r="A29" s="61"/>
      <c r="B29" s="62">
        <v>581</v>
      </c>
      <c r="C29" s="63" t="s">
        <v>70</v>
      </c>
      <c r="D29" s="64">
        <v>250000</v>
      </c>
      <c r="E29" s="64">
        <v>612571</v>
      </c>
      <c r="F29" s="64">
        <v>0</v>
      </c>
      <c r="G29" s="64">
        <v>0</v>
      </c>
      <c r="H29" s="64">
        <v>0</v>
      </c>
      <c r="I29" s="64">
        <v>363948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1226519</v>
      </c>
      <c r="O29" s="65">
        <f t="shared" si="1"/>
        <v>233.00132978723406</v>
      </c>
      <c r="P29" s="66"/>
    </row>
    <row r="30" spans="1:119" ht="15.75" thickBot="1">
      <c r="A30" s="61"/>
      <c r="B30" s="62">
        <v>591</v>
      </c>
      <c r="C30" s="63" t="s">
        <v>71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55831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55831</v>
      </c>
      <c r="O30" s="65">
        <f t="shared" si="1"/>
        <v>10.606193009118542</v>
      </c>
      <c r="P30" s="66"/>
    </row>
    <row r="31" spans="1:119" ht="16.5" thickBot="1">
      <c r="A31" s="74" t="s">
        <v>10</v>
      </c>
      <c r="B31" s="75"/>
      <c r="C31" s="76"/>
      <c r="D31" s="77">
        <f>SUM(D5,D13,D17,D22,D24,D26,D28)</f>
        <v>4296191</v>
      </c>
      <c r="E31" s="77">
        <f t="shared" ref="E31:M31" si="10">SUM(E5,E13,E17,E22,E24,E26,E28)</f>
        <v>803973</v>
      </c>
      <c r="F31" s="77">
        <f t="shared" si="10"/>
        <v>612571</v>
      </c>
      <c r="G31" s="77">
        <f t="shared" si="10"/>
        <v>0</v>
      </c>
      <c r="H31" s="77">
        <f t="shared" si="10"/>
        <v>0</v>
      </c>
      <c r="I31" s="77">
        <f t="shared" si="10"/>
        <v>5728341</v>
      </c>
      <c r="J31" s="77">
        <f t="shared" si="10"/>
        <v>0</v>
      </c>
      <c r="K31" s="77">
        <f t="shared" si="10"/>
        <v>0</v>
      </c>
      <c r="L31" s="77">
        <f t="shared" si="10"/>
        <v>0</v>
      </c>
      <c r="M31" s="77">
        <f t="shared" si="10"/>
        <v>0</v>
      </c>
      <c r="N31" s="77">
        <f t="shared" si="4"/>
        <v>11441076</v>
      </c>
      <c r="O31" s="78">
        <f t="shared" si="1"/>
        <v>2173.4566869300911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77" t="s">
        <v>72</v>
      </c>
      <c r="M33" s="177"/>
      <c r="N33" s="177"/>
      <c r="O33" s="88">
        <v>5264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52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1112073</v>
      </c>
      <c r="E5" s="24">
        <f t="shared" si="0"/>
        <v>0</v>
      </c>
      <c r="F5" s="24">
        <f t="shared" si="0"/>
        <v>616707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1728780</v>
      </c>
      <c r="O5" s="30">
        <f t="shared" ref="O5:O27" si="2">(N5/O$29)</f>
        <v>335.81585081585081</v>
      </c>
      <c r="P5" s="6"/>
    </row>
    <row r="6" spans="1:133">
      <c r="A6" s="12"/>
      <c r="B6" s="42">
        <v>511</v>
      </c>
      <c r="C6" s="19" t="s">
        <v>19</v>
      </c>
      <c r="D6" s="43">
        <v>87334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87334</v>
      </c>
      <c r="O6" s="44">
        <f t="shared" si="2"/>
        <v>16.964646464646464</v>
      </c>
      <c r="P6" s="9"/>
    </row>
    <row r="7" spans="1:133">
      <c r="A7" s="12"/>
      <c r="B7" s="42">
        <v>512</v>
      </c>
      <c r="C7" s="19" t="s">
        <v>20</v>
      </c>
      <c r="D7" s="43">
        <v>325990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325990</v>
      </c>
      <c r="O7" s="44">
        <f t="shared" si="2"/>
        <v>63.323620823620821</v>
      </c>
      <c r="P7" s="9"/>
    </row>
    <row r="8" spans="1:133">
      <c r="A8" s="12"/>
      <c r="B8" s="42">
        <v>513</v>
      </c>
      <c r="C8" s="19" t="s">
        <v>21</v>
      </c>
      <c r="D8" s="43">
        <v>94181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94181</v>
      </c>
      <c r="O8" s="44">
        <f t="shared" si="2"/>
        <v>18.294677544677544</v>
      </c>
      <c r="P8" s="9"/>
    </row>
    <row r="9" spans="1:133">
      <c r="A9" s="12"/>
      <c r="B9" s="42">
        <v>517</v>
      </c>
      <c r="C9" s="19" t="s">
        <v>24</v>
      </c>
      <c r="D9" s="43">
        <v>0</v>
      </c>
      <c r="E9" s="43">
        <v>0</v>
      </c>
      <c r="F9" s="43">
        <v>616707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616707</v>
      </c>
      <c r="O9" s="44">
        <f t="shared" si="2"/>
        <v>119.79545454545455</v>
      </c>
      <c r="P9" s="9"/>
    </row>
    <row r="10" spans="1:133">
      <c r="A10" s="12"/>
      <c r="B10" s="42">
        <v>519</v>
      </c>
      <c r="C10" s="19" t="s">
        <v>26</v>
      </c>
      <c r="D10" s="43">
        <v>604568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604568</v>
      </c>
      <c r="O10" s="44">
        <f t="shared" si="2"/>
        <v>117.43745143745144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SUM(D12:D13)</f>
        <v>1164474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1164474</v>
      </c>
      <c r="O11" s="41">
        <f t="shared" si="2"/>
        <v>226.19930069930069</v>
      </c>
      <c r="P11" s="10"/>
    </row>
    <row r="12" spans="1:133">
      <c r="A12" s="12"/>
      <c r="B12" s="42">
        <v>522</v>
      </c>
      <c r="C12" s="19" t="s">
        <v>46</v>
      </c>
      <c r="D12" s="43">
        <v>964632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964632</v>
      </c>
      <c r="O12" s="44">
        <f t="shared" si="2"/>
        <v>187.37995337995338</v>
      </c>
      <c r="P12" s="9"/>
    </row>
    <row r="13" spans="1:133">
      <c r="A13" s="12"/>
      <c r="B13" s="42">
        <v>524</v>
      </c>
      <c r="C13" s="19" t="s">
        <v>47</v>
      </c>
      <c r="D13" s="43">
        <v>199842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199842</v>
      </c>
      <c r="O13" s="44">
        <f t="shared" si="2"/>
        <v>38.819347319347322</v>
      </c>
      <c r="P13" s="9"/>
    </row>
    <row r="14" spans="1:133" ht="15.75">
      <c r="A14" s="26" t="s">
        <v>30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5218411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5218411</v>
      </c>
      <c r="O14" s="41">
        <f t="shared" si="2"/>
        <v>1013.6773504273505</v>
      </c>
      <c r="P14" s="10"/>
    </row>
    <row r="15" spans="1:133">
      <c r="A15" s="12"/>
      <c r="B15" s="42">
        <v>531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3893493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3893493</v>
      </c>
      <c r="O15" s="44">
        <f t="shared" si="2"/>
        <v>756.31177156177159</v>
      </c>
      <c r="P15" s="9"/>
    </row>
    <row r="16" spans="1:133">
      <c r="A16" s="12"/>
      <c r="B16" s="42">
        <v>536</v>
      </c>
      <c r="C16" s="19" t="s">
        <v>34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1324918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1324918</v>
      </c>
      <c r="O16" s="44">
        <f t="shared" si="2"/>
        <v>257.36557886557887</v>
      </c>
      <c r="P16" s="9"/>
    </row>
    <row r="17" spans="1:119" ht="15.75">
      <c r="A17" s="26" t="s">
        <v>36</v>
      </c>
      <c r="B17" s="27"/>
      <c r="C17" s="28"/>
      <c r="D17" s="29">
        <f t="shared" ref="D17:M17" si="5">SUM(D18:D18)</f>
        <v>618232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618232</v>
      </c>
      <c r="O17" s="41">
        <f t="shared" si="2"/>
        <v>120.09168609168609</v>
      </c>
      <c r="P17" s="10"/>
    </row>
    <row r="18" spans="1:119">
      <c r="A18" s="12"/>
      <c r="B18" s="42">
        <v>541</v>
      </c>
      <c r="C18" s="19" t="s">
        <v>37</v>
      </c>
      <c r="D18" s="43">
        <v>618232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618232</v>
      </c>
      <c r="O18" s="44">
        <f t="shared" si="2"/>
        <v>120.09168609168609</v>
      </c>
      <c r="P18" s="9"/>
    </row>
    <row r="19" spans="1:119" ht="15.75">
      <c r="A19" s="26" t="s">
        <v>49</v>
      </c>
      <c r="B19" s="27"/>
      <c r="C19" s="28"/>
      <c r="D19" s="29">
        <f t="shared" ref="D19:M19" si="6">SUM(D20:D20)</f>
        <v>40824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40824</v>
      </c>
      <c r="O19" s="41">
        <f t="shared" si="2"/>
        <v>7.93006993006993</v>
      </c>
      <c r="P19" s="10"/>
    </row>
    <row r="20" spans="1:119">
      <c r="A20" s="12"/>
      <c r="B20" s="42">
        <v>569</v>
      </c>
      <c r="C20" s="19" t="s">
        <v>60</v>
      </c>
      <c r="D20" s="43">
        <v>40824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40824</v>
      </c>
      <c r="O20" s="44">
        <f t="shared" si="2"/>
        <v>7.93006993006993</v>
      </c>
      <c r="P20" s="9"/>
    </row>
    <row r="21" spans="1:119" ht="15.75">
      <c r="A21" s="26" t="s">
        <v>38</v>
      </c>
      <c r="B21" s="27"/>
      <c r="C21" s="28"/>
      <c r="D21" s="29">
        <f t="shared" ref="D21:M21" si="7">SUM(D22:D23)</f>
        <v>1001798</v>
      </c>
      <c r="E21" s="29">
        <f t="shared" si="7"/>
        <v>165129</v>
      </c>
      <c r="F21" s="29">
        <f t="shared" si="7"/>
        <v>0</v>
      </c>
      <c r="G21" s="29">
        <f t="shared" si="7"/>
        <v>231343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1398270</v>
      </c>
      <c r="O21" s="41">
        <f t="shared" si="2"/>
        <v>271.61421911421911</v>
      </c>
      <c r="P21" s="9"/>
    </row>
    <row r="22" spans="1:119">
      <c r="A22" s="12"/>
      <c r="B22" s="42">
        <v>572</v>
      </c>
      <c r="C22" s="19" t="s">
        <v>39</v>
      </c>
      <c r="D22" s="43">
        <v>1001798</v>
      </c>
      <c r="E22" s="43">
        <v>165129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1166927</v>
      </c>
      <c r="O22" s="44">
        <f t="shared" si="2"/>
        <v>226.67579642579642</v>
      </c>
      <c r="P22" s="9"/>
    </row>
    <row r="23" spans="1:119">
      <c r="A23" s="12"/>
      <c r="B23" s="42">
        <v>579</v>
      </c>
      <c r="C23" s="19" t="s">
        <v>61</v>
      </c>
      <c r="D23" s="43">
        <v>0</v>
      </c>
      <c r="E23" s="43">
        <v>0</v>
      </c>
      <c r="F23" s="43">
        <v>0</v>
      </c>
      <c r="G23" s="43">
        <v>231343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231343</v>
      </c>
      <c r="O23" s="44">
        <f t="shared" si="2"/>
        <v>44.93842268842269</v>
      </c>
      <c r="P23" s="9"/>
    </row>
    <row r="24" spans="1:119" ht="15.75">
      <c r="A24" s="26" t="s">
        <v>42</v>
      </c>
      <c r="B24" s="27"/>
      <c r="C24" s="28"/>
      <c r="D24" s="29">
        <f t="shared" ref="D24:M24" si="8">SUM(D25:D26)</f>
        <v>0</v>
      </c>
      <c r="E24" s="29">
        <f t="shared" si="8"/>
        <v>616707</v>
      </c>
      <c r="F24" s="29">
        <f t="shared" si="8"/>
        <v>0</v>
      </c>
      <c r="G24" s="29">
        <f t="shared" si="8"/>
        <v>6</v>
      </c>
      <c r="H24" s="29">
        <f t="shared" si="8"/>
        <v>0</v>
      </c>
      <c r="I24" s="29">
        <f t="shared" si="8"/>
        <v>386639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1003352</v>
      </c>
      <c r="O24" s="41">
        <f t="shared" si="2"/>
        <v>194.9013209013209</v>
      </c>
      <c r="P24" s="9"/>
    </row>
    <row r="25" spans="1:119">
      <c r="A25" s="12"/>
      <c r="B25" s="42">
        <v>581</v>
      </c>
      <c r="C25" s="19" t="s">
        <v>41</v>
      </c>
      <c r="D25" s="43">
        <v>0</v>
      </c>
      <c r="E25" s="43">
        <v>616707</v>
      </c>
      <c r="F25" s="43">
        <v>0</v>
      </c>
      <c r="G25" s="43">
        <v>6</v>
      </c>
      <c r="H25" s="43">
        <v>0</v>
      </c>
      <c r="I25" s="43">
        <v>218000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834713</v>
      </c>
      <c r="O25" s="44">
        <f t="shared" si="2"/>
        <v>162.14316239316238</v>
      </c>
      <c r="P25" s="9"/>
    </row>
    <row r="26" spans="1:119" ht="15.75" thickBot="1">
      <c r="A26" s="12"/>
      <c r="B26" s="42">
        <v>590</v>
      </c>
      <c r="C26" s="19" t="s">
        <v>62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168639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168639</v>
      </c>
      <c r="O26" s="44">
        <f t="shared" si="2"/>
        <v>32.758158508158509</v>
      </c>
      <c r="P26" s="9"/>
    </row>
    <row r="27" spans="1:119" ht="16.5" thickBot="1">
      <c r="A27" s="13" t="s">
        <v>10</v>
      </c>
      <c r="B27" s="21"/>
      <c r="C27" s="20"/>
      <c r="D27" s="14">
        <f>SUM(D5,D11,D14,D17,D19,D21,D24)</f>
        <v>3937401</v>
      </c>
      <c r="E27" s="14">
        <f t="shared" ref="E27:M27" si="9">SUM(E5,E11,E14,E17,E19,E21,E24)</f>
        <v>781836</v>
      </c>
      <c r="F27" s="14">
        <f t="shared" si="9"/>
        <v>616707</v>
      </c>
      <c r="G27" s="14">
        <f t="shared" si="9"/>
        <v>231349</v>
      </c>
      <c r="H27" s="14">
        <f t="shared" si="9"/>
        <v>0</v>
      </c>
      <c r="I27" s="14">
        <f t="shared" si="9"/>
        <v>5605050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11172343</v>
      </c>
      <c r="O27" s="35">
        <f t="shared" si="2"/>
        <v>2170.2297979797981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63</v>
      </c>
      <c r="M29" s="163"/>
      <c r="N29" s="163"/>
      <c r="O29" s="39">
        <v>5148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52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1001147</v>
      </c>
      <c r="E5" s="24">
        <f t="shared" si="0"/>
        <v>0</v>
      </c>
      <c r="F5" s="24">
        <f t="shared" si="0"/>
        <v>630657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1631804</v>
      </c>
      <c r="O5" s="30">
        <f t="shared" ref="O5:O27" si="1">(N5/O$29)</f>
        <v>329.19184990921929</v>
      </c>
      <c r="P5" s="6"/>
    </row>
    <row r="6" spans="1:133">
      <c r="A6" s="12"/>
      <c r="B6" s="42">
        <v>511</v>
      </c>
      <c r="C6" s="19" t="s">
        <v>19</v>
      </c>
      <c r="D6" s="43">
        <v>82078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82078</v>
      </c>
      <c r="O6" s="44">
        <f t="shared" si="1"/>
        <v>16.557998789590478</v>
      </c>
      <c r="P6" s="9"/>
    </row>
    <row r="7" spans="1:133">
      <c r="A7" s="12"/>
      <c r="B7" s="42">
        <v>512</v>
      </c>
      <c r="C7" s="19" t="s">
        <v>20</v>
      </c>
      <c r="D7" s="43">
        <v>265487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265487</v>
      </c>
      <c r="O7" s="44">
        <f t="shared" si="1"/>
        <v>53.557998789590478</v>
      </c>
      <c r="P7" s="9"/>
    </row>
    <row r="8" spans="1:133">
      <c r="A8" s="12"/>
      <c r="B8" s="42">
        <v>513</v>
      </c>
      <c r="C8" s="19" t="s">
        <v>21</v>
      </c>
      <c r="D8" s="43">
        <v>184866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184866</v>
      </c>
      <c r="O8" s="44">
        <f t="shared" si="1"/>
        <v>37.293927778898528</v>
      </c>
      <c r="P8" s="9"/>
    </row>
    <row r="9" spans="1:133">
      <c r="A9" s="12"/>
      <c r="B9" s="42">
        <v>514</v>
      </c>
      <c r="C9" s="19" t="s">
        <v>22</v>
      </c>
      <c r="D9" s="43">
        <v>57462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57462</v>
      </c>
      <c r="O9" s="44">
        <f t="shared" si="1"/>
        <v>11.592091991123663</v>
      </c>
      <c r="P9" s="9"/>
    </row>
    <row r="10" spans="1:133">
      <c r="A10" s="12"/>
      <c r="B10" s="42">
        <v>515</v>
      </c>
      <c r="C10" s="19" t="s">
        <v>23</v>
      </c>
      <c r="D10" s="43">
        <v>167066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167066</v>
      </c>
      <c r="O10" s="44">
        <f t="shared" si="1"/>
        <v>33.70304619729675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630657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630657</v>
      </c>
      <c r="O11" s="44">
        <f t="shared" si="1"/>
        <v>127.22553964091185</v>
      </c>
      <c r="P11" s="9"/>
    </row>
    <row r="12" spans="1:133">
      <c r="A12" s="12"/>
      <c r="B12" s="42">
        <v>519</v>
      </c>
      <c r="C12" s="19" t="s">
        <v>26</v>
      </c>
      <c r="D12" s="43">
        <v>244188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244188</v>
      </c>
      <c r="O12" s="44">
        <f t="shared" si="1"/>
        <v>49.261246721807545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1081207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1081207</v>
      </c>
      <c r="O13" s="41">
        <f t="shared" si="1"/>
        <v>218.11720798870283</v>
      </c>
      <c r="P13" s="10"/>
    </row>
    <row r="14" spans="1:133">
      <c r="A14" s="12"/>
      <c r="B14" s="42">
        <v>522</v>
      </c>
      <c r="C14" s="19" t="s">
        <v>46</v>
      </c>
      <c r="D14" s="43">
        <v>905146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905146</v>
      </c>
      <c r="O14" s="44">
        <f t="shared" si="1"/>
        <v>182.59955618317531</v>
      </c>
      <c r="P14" s="9"/>
    </row>
    <row r="15" spans="1:133">
      <c r="A15" s="12"/>
      <c r="B15" s="42">
        <v>524</v>
      </c>
      <c r="C15" s="19" t="s">
        <v>47</v>
      </c>
      <c r="D15" s="43">
        <v>176061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176061</v>
      </c>
      <c r="O15" s="44">
        <f t="shared" si="1"/>
        <v>35.517651805527535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SUM(D17:D20)</f>
        <v>136729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4812581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4949310</v>
      </c>
      <c r="O16" s="41">
        <f t="shared" si="1"/>
        <v>998.44865846277992</v>
      </c>
      <c r="P16" s="10"/>
    </row>
    <row r="17" spans="1:119">
      <c r="A17" s="12"/>
      <c r="B17" s="42">
        <v>531</v>
      </c>
      <c r="C17" s="19" t="s">
        <v>48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3523253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3523253</v>
      </c>
      <c r="O17" s="44">
        <f t="shared" si="1"/>
        <v>710.76316320355056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615046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615046</v>
      </c>
      <c r="O18" s="44">
        <f t="shared" si="1"/>
        <v>124.07625579987896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674282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674282</v>
      </c>
      <c r="O19" s="44">
        <f t="shared" si="1"/>
        <v>136.0262255396409</v>
      </c>
      <c r="P19" s="9"/>
    </row>
    <row r="20" spans="1:119">
      <c r="A20" s="12"/>
      <c r="B20" s="42">
        <v>539</v>
      </c>
      <c r="C20" s="19" t="s">
        <v>35</v>
      </c>
      <c r="D20" s="43">
        <v>136729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136729</v>
      </c>
      <c r="O20" s="44">
        <f t="shared" si="1"/>
        <v>27.583013919709501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1360289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1360289</v>
      </c>
      <c r="O21" s="41">
        <f t="shared" si="1"/>
        <v>274.41779301997178</v>
      </c>
      <c r="P21" s="10"/>
    </row>
    <row r="22" spans="1:119">
      <c r="A22" s="12"/>
      <c r="B22" s="42">
        <v>541</v>
      </c>
      <c r="C22" s="19" t="s">
        <v>37</v>
      </c>
      <c r="D22" s="43">
        <v>1360289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1360289</v>
      </c>
      <c r="O22" s="44">
        <f t="shared" si="1"/>
        <v>274.41779301997178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1225656</v>
      </c>
      <c r="E23" s="29">
        <f t="shared" si="7"/>
        <v>191484</v>
      </c>
      <c r="F23" s="29">
        <f t="shared" si="7"/>
        <v>0</v>
      </c>
      <c r="G23" s="29">
        <f t="shared" si="7"/>
        <v>5876728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7293868</v>
      </c>
      <c r="O23" s="41">
        <f t="shared" si="1"/>
        <v>1471.4278797659874</v>
      </c>
      <c r="P23" s="9"/>
    </row>
    <row r="24" spans="1:119">
      <c r="A24" s="12"/>
      <c r="B24" s="42">
        <v>572</v>
      </c>
      <c r="C24" s="19" t="s">
        <v>39</v>
      </c>
      <c r="D24" s="43">
        <v>1225656</v>
      </c>
      <c r="E24" s="43">
        <v>191484</v>
      </c>
      <c r="F24" s="43">
        <v>0</v>
      </c>
      <c r="G24" s="43">
        <v>5876728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7293868</v>
      </c>
      <c r="O24" s="44">
        <f t="shared" si="1"/>
        <v>1471.4278797659874</v>
      </c>
      <c r="P24" s="9"/>
    </row>
    <row r="25" spans="1:119" ht="15.75">
      <c r="A25" s="26" t="s">
        <v>42</v>
      </c>
      <c r="B25" s="27"/>
      <c r="C25" s="28"/>
      <c r="D25" s="29">
        <f t="shared" ref="D25:M25" si="8">SUM(D26:D26)</f>
        <v>0</v>
      </c>
      <c r="E25" s="29">
        <f t="shared" si="8"/>
        <v>1007906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595500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1603406</v>
      </c>
      <c r="O25" s="41">
        <f t="shared" si="1"/>
        <v>323.46298164212226</v>
      </c>
      <c r="P25" s="9"/>
    </row>
    <row r="26" spans="1:119" ht="15.75" thickBot="1">
      <c r="A26" s="12"/>
      <c r="B26" s="42">
        <v>581</v>
      </c>
      <c r="C26" s="19" t="s">
        <v>41</v>
      </c>
      <c r="D26" s="43">
        <v>0</v>
      </c>
      <c r="E26" s="43">
        <v>1007906</v>
      </c>
      <c r="F26" s="43">
        <v>0</v>
      </c>
      <c r="G26" s="43">
        <v>0</v>
      </c>
      <c r="H26" s="43">
        <v>0</v>
      </c>
      <c r="I26" s="43">
        <v>595500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1603406</v>
      </c>
      <c r="O26" s="44">
        <f t="shared" si="1"/>
        <v>323.46298164212226</v>
      </c>
      <c r="P26" s="9"/>
    </row>
    <row r="27" spans="1:119" ht="16.5" thickBot="1">
      <c r="A27" s="13" t="s">
        <v>10</v>
      </c>
      <c r="B27" s="21"/>
      <c r="C27" s="20"/>
      <c r="D27" s="14">
        <f>SUM(D5,D13,D16,D21,D23,D25)</f>
        <v>4805028</v>
      </c>
      <c r="E27" s="14">
        <f t="shared" ref="E27:M27" si="9">SUM(E5,E13,E16,E21,E23,E25)</f>
        <v>1199390</v>
      </c>
      <c r="F27" s="14">
        <f t="shared" si="9"/>
        <v>630657</v>
      </c>
      <c r="G27" s="14">
        <f t="shared" si="9"/>
        <v>5876728</v>
      </c>
      <c r="H27" s="14">
        <f t="shared" si="9"/>
        <v>0</v>
      </c>
      <c r="I27" s="14">
        <f t="shared" si="9"/>
        <v>5408081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17919884</v>
      </c>
      <c r="O27" s="35">
        <f t="shared" si="1"/>
        <v>3615.0663707887834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56</v>
      </c>
      <c r="M29" s="163"/>
      <c r="N29" s="163"/>
      <c r="O29" s="39">
        <v>4957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52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1110459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1110459</v>
      </c>
      <c r="O5" s="30">
        <f t="shared" ref="O5:O27" si="2">(N5/O$29)</f>
        <v>224.56198179979776</v>
      </c>
      <c r="P5" s="6"/>
    </row>
    <row r="6" spans="1:133">
      <c r="A6" s="12"/>
      <c r="B6" s="42">
        <v>511</v>
      </c>
      <c r="C6" s="19" t="s">
        <v>19</v>
      </c>
      <c r="D6" s="43">
        <v>95426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95426</v>
      </c>
      <c r="O6" s="44">
        <f t="shared" si="2"/>
        <v>19.297472194135491</v>
      </c>
      <c r="P6" s="9"/>
    </row>
    <row r="7" spans="1:133">
      <c r="A7" s="12"/>
      <c r="B7" s="42">
        <v>512</v>
      </c>
      <c r="C7" s="19" t="s">
        <v>20</v>
      </c>
      <c r="D7" s="43">
        <v>430413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430413</v>
      </c>
      <c r="O7" s="44">
        <f t="shared" si="2"/>
        <v>87.040040444893833</v>
      </c>
      <c r="P7" s="9"/>
    </row>
    <row r="8" spans="1:133">
      <c r="A8" s="12"/>
      <c r="B8" s="42">
        <v>513</v>
      </c>
      <c r="C8" s="19" t="s">
        <v>21</v>
      </c>
      <c r="D8" s="43">
        <v>22727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22727</v>
      </c>
      <c r="O8" s="44">
        <f t="shared" si="2"/>
        <v>4.5959555106167844</v>
      </c>
      <c r="P8" s="9"/>
    </row>
    <row r="9" spans="1:133">
      <c r="A9" s="12"/>
      <c r="B9" s="42">
        <v>514</v>
      </c>
      <c r="C9" s="19" t="s">
        <v>22</v>
      </c>
      <c r="D9" s="43">
        <v>45371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45371</v>
      </c>
      <c r="O9" s="44">
        <f t="shared" si="2"/>
        <v>9.1751263902932259</v>
      </c>
      <c r="P9" s="9"/>
    </row>
    <row r="10" spans="1:133">
      <c r="A10" s="12"/>
      <c r="B10" s="42">
        <v>515</v>
      </c>
      <c r="C10" s="19" t="s">
        <v>23</v>
      </c>
      <c r="D10" s="43">
        <v>218902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218902</v>
      </c>
      <c r="O10" s="44">
        <f t="shared" si="2"/>
        <v>44.267340748230538</v>
      </c>
      <c r="P10" s="9"/>
    </row>
    <row r="11" spans="1:133">
      <c r="A11" s="12"/>
      <c r="B11" s="42">
        <v>519</v>
      </c>
      <c r="C11" s="19" t="s">
        <v>26</v>
      </c>
      <c r="D11" s="43">
        <v>297620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297620</v>
      </c>
      <c r="O11" s="44">
        <f t="shared" si="2"/>
        <v>60.186046511627907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1077047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1077047</v>
      </c>
      <c r="O12" s="41">
        <f t="shared" si="2"/>
        <v>217.80525783619817</v>
      </c>
      <c r="P12" s="10"/>
    </row>
    <row r="13" spans="1:133">
      <c r="A13" s="12"/>
      <c r="B13" s="42">
        <v>522</v>
      </c>
      <c r="C13" s="19" t="s">
        <v>46</v>
      </c>
      <c r="D13" s="43">
        <v>906576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906576</v>
      </c>
      <c r="O13" s="44">
        <f t="shared" si="2"/>
        <v>183.33185035389283</v>
      </c>
      <c r="P13" s="9"/>
    </row>
    <row r="14" spans="1:133">
      <c r="A14" s="12"/>
      <c r="B14" s="42">
        <v>524</v>
      </c>
      <c r="C14" s="19" t="s">
        <v>47</v>
      </c>
      <c r="D14" s="43">
        <v>170471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170471</v>
      </c>
      <c r="O14" s="44">
        <f t="shared" si="2"/>
        <v>34.473407482305362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4780966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4780966</v>
      </c>
      <c r="O15" s="41">
        <f t="shared" si="2"/>
        <v>966.8283114256825</v>
      </c>
      <c r="P15" s="10"/>
    </row>
    <row r="16" spans="1:133">
      <c r="A16" s="12"/>
      <c r="B16" s="42">
        <v>531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3616472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3616472</v>
      </c>
      <c r="O16" s="44">
        <f t="shared" si="2"/>
        <v>731.33913043478265</v>
      </c>
      <c r="P16" s="9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542978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542978</v>
      </c>
      <c r="O17" s="44">
        <f t="shared" si="2"/>
        <v>109.80343781597573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621516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621516</v>
      </c>
      <c r="O18" s="44">
        <f t="shared" si="2"/>
        <v>125.68574317492417</v>
      </c>
      <c r="P18" s="9"/>
    </row>
    <row r="19" spans="1:119" ht="15.75">
      <c r="A19" s="26" t="s">
        <v>36</v>
      </c>
      <c r="B19" s="27"/>
      <c r="C19" s="28"/>
      <c r="D19" s="29">
        <f t="shared" ref="D19:M19" si="5">SUM(D20:D20)</f>
        <v>525671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525671</v>
      </c>
      <c r="O19" s="41">
        <f t="shared" si="2"/>
        <v>106.30353892821032</v>
      </c>
      <c r="P19" s="10"/>
    </row>
    <row r="20" spans="1:119">
      <c r="A20" s="12"/>
      <c r="B20" s="42">
        <v>541</v>
      </c>
      <c r="C20" s="19" t="s">
        <v>37</v>
      </c>
      <c r="D20" s="43">
        <v>525671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525671</v>
      </c>
      <c r="O20" s="44">
        <f t="shared" si="2"/>
        <v>106.30353892821032</v>
      </c>
      <c r="P20" s="9"/>
    </row>
    <row r="21" spans="1:119" ht="15.75">
      <c r="A21" s="26" t="s">
        <v>49</v>
      </c>
      <c r="B21" s="27"/>
      <c r="C21" s="28"/>
      <c r="D21" s="29">
        <f t="shared" ref="D21:M21" si="6">SUM(D22:D22)</f>
        <v>23800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23800</v>
      </c>
      <c r="O21" s="41">
        <f t="shared" si="2"/>
        <v>4.8129423660262889</v>
      </c>
      <c r="P21" s="10"/>
    </row>
    <row r="22" spans="1:119">
      <c r="A22" s="12"/>
      <c r="B22" s="42">
        <v>564</v>
      </c>
      <c r="C22" s="19" t="s">
        <v>50</v>
      </c>
      <c r="D22" s="43">
        <v>23800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23800</v>
      </c>
      <c r="O22" s="44">
        <f t="shared" si="2"/>
        <v>4.8129423660262889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831332</v>
      </c>
      <c r="E23" s="29">
        <f t="shared" si="7"/>
        <v>182924</v>
      </c>
      <c r="F23" s="29">
        <f t="shared" si="7"/>
        <v>99946</v>
      </c>
      <c r="G23" s="29">
        <f t="shared" si="7"/>
        <v>1126840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2241042</v>
      </c>
      <c r="O23" s="41">
        <f t="shared" si="2"/>
        <v>453.19352881698683</v>
      </c>
      <c r="P23" s="9"/>
    </row>
    <row r="24" spans="1:119">
      <c r="A24" s="12"/>
      <c r="B24" s="42">
        <v>572</v>
      </c>
      <c r="C24" s="19" t="s">
        <v>39</v>
      </c>
      <c r="D24" s="43">
        <v>831332</v>
      </c>
      <c r="E24" s="43">
        <v>182924</v>
      </c>
      <c r="F24" s="43">
        <v>99946</v>
      </c>
      <c r="G24" s="43">
        <v>1126840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2241042</v>
      </c>
      <c r="O24" s="44">
        <f t="shared" si="2"/>
        <v>453.19352881698683</v>
      </c>
      <c r="P24" s="9"/>
    </row>
    <row r="25" spans="1:119" ht="15.75">
      <c r="A25" s="26" t="s">
        <v>42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249946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249946</v>
      </c>
      <c r="O25" s="41">
        <f t="shared" si="2"/>
        <v>50.545197168857435</v>
      </c>
      <c r="P25" s="9"/>
    </row>
    <row r="26" spans="1:119" ht="15.75" thickBot="1">
      <c r="A26" s="12"/>
      <c r="B26" s="42">
        <v>581</v>
      </c>
      <c r="C26" s="19" t="s">
        <v>41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249946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249946</v>
      </c>
      <c r="O26" s="44">
        <f t="shared" si="2"/>
        <v>50.545197168857435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3568309</v>
      </c>
      <c r="E27" s="14">
        <f t="shared" ref="E27:M27" si="9">SUM(E5,E12,E15,E19,E21,E23,E25)</f>
        <v>182924</v>
      </c>
      <c r="F27" s="14">
        <f t="shared" si="9"/>
        <v>99946</v>
      </c>
      <c r="G27" s="14">
        <f t="shared" si="9"/>
        <v>1126840</v>
      </c>
      <c r="H27" s="14">
        <f t="shared" si="9"/>
        <v>0</v>
      </c>
      <c r="I27" s="14">
        <f t="shared" si="9"/>
        <v>5030912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10008931</v>
      </c>
      <c r="O27" s="35">
        <f t="shared" si="2"/>
        <v>2024.0507583417593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54</v>
      </c>
      <c r="M29" s="163"/>
      <c r="N29" s="163"/>
      <c r="O29" s="39">
        <v>4945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52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1078513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34322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1112835</v>
      </c>
      <c r="O5" s="30">
        <f t="shared" ref="O5:O27" si="2">(N5/O$29)</f>
        <v>224.81515151515151</v>
      </c>
      <c r="P5" s="6"/>
    </row>
    <row r="6" spans="1:133">
      <c r="A6" s="12"/>
      <c r="B6" s="42">
        <v>511</v>
      </c>
      <c r="C6" s="19" t="s">
        <v>19</v>
      </c>
      <c r="D6" s="43">
        <v>88043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88043</v>
      </c>
      <c r="O6" s="44">
        <f t="shared" si="2"/>
        <v>17.786464646464648</v>
      </c>
      <c r="P6" s="9"/>
    </row>
    <row r="7" spans="1:133">
      <c r="A7" s="12"/>
      <c r="B7" s="42">
        <v>512</v>
      </c>
      <c r="C7" s="19" t="s">
        <v>20</v>
      </c>
      <c r="D7" s="43">
        <v>429709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429709</v>
      </c>
      <c r="O7" s="44">
        <f t="shared" si="2"/>
        <v>86.809898989898983</v>
      </c>
      <c r="P7" s="9"/>
    </row>
    <row r="8" spans="1:133">
      <c r="A8" s="12"/>
      <c r="B8" s="42">
        <v>513</v>
      </c>
      <c r="C8" s="19" t="s">
        <v>21</v>
      </c>
      <c r="D8" s="43">
        <v>22958</v>
      </c>
      <c r="E8" s="43">
        <v>0</v>
      </c>
      <c r="F8" s="43">
        <v>0</v>
      </c>
      <c r="G8" s="43">
        <v>0</v>
      </c>
      <c r="H8" s="43">
        <v>0</v>
      </c>
      <c r="I8" s="43">
        <v>34322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57280</v>
      </c>
      <c r="O8" s="44">
        <f t="shared" si="2"/>
        <v>11.571717171717172</v>
      </c>
      <c r="P8" s="9"/>
    </row>
    <row r="9" spans="1:133">
      <c r="A9" s="12"/>
      <c r="B9" s="42">
        <v>514</v>
      </c>
      <c r="C9" s="19" t="s">
        <v>22</v>
      </c>
      <c r="D9" s="43">
        <v>49224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49224</v>
      </c>
      <c r="O9" s="44">
        <f t="shared" si="2"/>
        <v>9.9442424242424234</v>
      </c>
      <c r="P9" s="9"/>
    </row>
    <row r="10" spans="1:133">
      <c r="A10" s="12"/>
      <c r="B10" s="42">
        <v>515</v>
      </c>
      <c r="C10" s="19" t="s">
        <v>23</v>
      </c>
      <c r="D10" s="43">
        <v>201235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201235</v>
      </c>
      <c r="O10" s="44">
        <f t="shared" si="2"/>
        <v>40.653535353535354</v>
      </c>
      <c r="P10" s="9"/>
    </row>
    <row r="11" spans="1:133">
      <c r="A11" s="12"/>
      <c r="B11" s="42">
        <v>519</v>
      </c>
      <c r="C11" s="19" t="s">
        <v>26</v>
      </c>
      <c r="D11" s="43">
        <v>287344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287344</v>
      </c>
      <c r="O11" s="44">
        <f t="shared" si="2"/>
        <v>58.049292929292932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1121131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1121131</v>
      </c>
      <c r="O12" s="41">
        <f t="shared" si="2"/>
        <v>226.49111111111111</v>
      </c>
      <c r="P12" s="10"/>
    </row>
    <row r="13" spans="1:133">
      <c r="A13" s="12"/>
      <c r="B13" s="42">
        <v>522</v>
      </c>
      <c r="C13" s="19" t="s">
        <v>46</v>
      </c>
      <c r="D13" s="43">
        <v>944820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944820</v>
      </c>
      <c r="O13" s="44">
        <f t="shared" si="2"/>
        <v>190.87272727272727</v>
      </c>
      <c r="P13" s="9"/>
    </row>
    <row r="14" spans="1:133">
      <c r="A14" s="12"/>
      <c r="B14" s="42">
        <v>524</v>
      </c>
      <c r="C14" s="19" t="s">
        <v>47</v>
      </c>
      <c r="D14" s="43">
        <v>176311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176311</v>
      </c>
      <c r="O14" s="44">
        <f t="shared" si="2"/>
        <v>35.618383838383835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5250642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5250642</v>
      </c>
      <c r="O15" s="41">
        <f t="shared" si="2"/>
        <v>1060.7357575757576</v>
      </c>
      <c r="P15" s="10"/>
    </row>
    <row r="16" spans="1:133">
      <c r="A16" s="12"/>
      <c r="B16" s="42">
        <v>531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4106775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4106775</v>
      </c>
      <c r="O16" s="44">
        <f t="shared" si="2"/>
        <v>829.65151515151513</v>
      </c>
      <c r="P16" s="9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525881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525881</v>
      </c>
      <c r="O17" s="44">
        <f t="shared" si="2"/>
        <v>106.23858585858586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617986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617986</v>
      </c>
      <c r="O18" s="44">
        <f t="shared" si="2"/>
        <v>124.84565656565657</v>
      </c>
      <c r="P18" s="9"/>
    </row>
    <row r="19" spans="1:119" ht="15.75">
      <c r="A19" s="26" t="s">
        <v>36</v>
      </c>
      <c r="B19" s="27"/>
      <c r="C19" s="28"/>
      <c r="D19" s="29">
        <f t="shared" ref="D19:M19" si="5">SUM(D20:D20)</f>
        <v>454187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454187</v>
      </c>
      <c r="O19" s="41">
        <f t="shared" si="2"/>
        <v>91.7549494949495</v>
      </c>
      <c r="P19" s="10"/>
    </row>
    <row r="20" spans="1:119">
      <c r="A20" s="12"/>
      <c r="B20" s="42">
        <v>541</v>
      </c>
      <c r="C20" s="19" t="s">
        <v>37</v>
      </c>
      <c r="D20" s="43">
        <v>454187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454187</v>
      </c>
      <c r="O20" s="44">
        <f t="shared" si="2"/>
        <v>91.7549494949495</v>
      </c>
      <c r="P20" s="9"/>
    </row>
    <row r="21" spans="1:119" ht="15.75">
      <c r="A21" s="26" t="s">
        <v>49</v>
      </c>
      <c r="B21" s="27"/>
      <c r="C21" s="28"/>
      <c r="D21" s="29">
        <f t="shared" ref="D21:M21" si="6">SUM(D22:D22)</f>
        <v>23800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23800</v>
      </c>
      <c r="O21" s="41">
        <f t="shared" si="2"/>
        <v>4.808080808080808</v>
      </c>
      <c r="P21" s="10"/>
    </row>
    <row r="22" spans="1:119">
      <c r="A22" s="12"/>
      <c r="B22" s="42">
        <v>564</v>
      </c>
      <c r="C22" s="19" t="s">
        <v>50</v>
      </c>
      <c r="D22" s="43">
        <v>23800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23800</v>
      </c>
      <c r="O22" s="44">
        <f t="shared" si="2"/>
        <v>4.808080808080808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1164435</v>
      </c>
      <c r="E23" s="29">
        <f t="shared" si="7"/>
        <v>191050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1355485</v>
      </c>
      <c r="O23" s="41">
        <f t="shared" si="2"/>
        <v>273.83535353535353</v>
      </c>
      <c r="P23" s="9"/>
    </row>
    <row r="24" spans="1:119">
      <c r="A24" s="12"/>
      <c r="B24" s="42">
        <v>572</v>
      </c>
      <c r="C24" s="19" t="s">
        <v>39</v>
      </c>
      <c r="D24" s="43">
        <v>1164435</v>
      </c>
      <c r="E24" s="43">
        <v>191050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1355485</v>
      </c>
      <c r="O24" s="44">
        <f t="shared" si="2"/>
        <v>273.83535353535353</v>
      </c>
      <c r="P24" s="9"/>
    </row>
    <row r="25" spans="1:119" ht="15.75">
      <c r="A25" s="26" t="s">
        <v>42</v>
      </c>
      <c r="B25" s="27"/>
      <c r="C25" s="28"/>
      <c r="D25" s="29">
        <f t="shared" ref="D25:M25" si="8">SUM(D26:D26)</f>
        <v>80818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143380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224198</v>
      </c>
      <c r="O25" s="41">
        <f t="shared" si="2"/>
        <v>45.292525252525252</v>
      </c>
      <c r="P25" s="9"/>
    </row>
    <row r="26" spans="1:119" ht="15.75" thickBot="1">
      <c r="A26" s="12"/>
      <c r="B26" s="42">
        <v>581</v>
      </c>
      <c r="C26" s="19" t="s">
        <v>41</v>
      </c>
      <c r="D26" s="43">
        <v>80818</v>
      </c>
      <c r="E26" s="43">
        <v>0</v>
      </c>
      <c r="F26" s="43">
        <v>0</v>
      </c>
      <c r="G26" s="43">
        <v>0</v>
      </c>
      <c r="H26" s="43">
        <v>0</v>
      </c>
      <c r="I26" s="43">
        <v>143380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224198</v>
      </c>
      <c r="O26" s="44">
        <f t="shared" si="2"/>
        <v>45.292525252525252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3922884</v>
      </c>
      <c r="E27" s="14">
        <f t="shared" ref="E27:M27" si="9">SUM(E5,E12,E15,E19,E21,E23,E25)</f>
        <v>191050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5428344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9542278</v>
      </c>
      <c r="O27" s="35">
        <f t="shared" si="2"/>
        <v>1927.7329292929294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51</v>
      </c>
      <c r="M29" s="163"/>
      <c r="N29" s="163"/>
      <c r="O29" s="39">
        <v>4950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52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824046</v>
      </c>
      <c r="E5" s="24">
        <f t="shared" ref="E5:M5" si="0">SUM(E6:E13)</f>
        <v>0</v>
      </c>
      <c r="F5" s="24">
        <f t="shared" si="0"/>
        <v>263345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296460</v>
      </c>
      <c r="L5" s="24">
        <f t="shared" si="0"/>
        <v>231</v>
      </c>
      <c r="M5" s="24">
        <f t="shared" si="0"/>
        <v>0</v>
      </c>
      <c r="N5" s="25">
        <f>SUM(D5:M5)</f>
        <v>1384082</v>
      </c>
      <c r="O5" s="30">
        <f t="shared" ref="O5:O28" si="1">(N5/O$30)</f>
        <v>274.83756949960286</v>
      </c>
      <c r="P5" s="6"/>
    </row>
    <row r="6" spans="1:133">
      <c r="A6" s="12"/>
      <c r="B6" s="42">
        <v>511</v>
      </c>
      <c r="C6" s="19" t="s">
        <v>19</v>
      </c>
      <c r="D6" s="43">
        <v>30675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231</v>
      </c>
      <c r="M6" s="43">
        <v>0</v>
      </c>
      <c r="N6" s="43">
        <f>SUM(D6:M6)</f>
        <v>30906</v>
      </c>
      <c r="O6" s="44">
        <f t="shared" si="1"/>
        <v>6.1370135027799844</v>
      </c>
      <c r="P6" s="9"/>
    </row>
    <row r="7" spans="1:133">
      <c r="A7" s="12"/>
      <c r="B7" s="42">
        <v>512</v>
      </c>
      <c r="C7" s="19" t="s">
        <v>20</v>
      </c>
      <c r="D7" s="43">
        <v>92737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92737</v>
      </c>
      <c r="O7" s="44">
        <f t="shared" si="1"/>
        <v>18.41481334392375</v>
      </c>
      <c r="P7" s="9"/>
    </row>
    <row r="8" spans="1:133">
      <c r="A8" s="12"/>
      <c r="B8" s="42">
        <v>513</v>
      </c>
      <c r="C8" s="19" t="s">
        <v>21</v>
      </c>
      <c r="D8" s="43">
        <v>262529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262529</v>
      </c>
      <c r="O8" s="44">
        <f t="shared" si="1"/>
        <v>52.130460683081814</v>
      </c>
      <c r="P8" s="9"/>
    </row>
    <row r="9" spans="1:133">
      <c r="A9" s="12"/>
      <c r="B9" s="42">
        <v>514</v>
      </c>
      <c r="C9" s="19" t="s">
        <v>22</v>
      </c>
      <c r="D9" s="43">
        <v>71954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71954</v>
      </c>
      <c r="O9" s="44">
        <f t="shared" si="1"/>
        <v>14.287926926131851</v>
      </c>
      <c r="P9" s="9"/>
    </row>
    <row r="10" spans="1:133">
      <c r="A10" s="12"/>
      <c r="B10" s="42">
        <v>515</v>
      </c>
      <c r="C10" s="19" t="s">
        <v>23</v>
      </c>
      <c r="D10" s="43">
        <v>212260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212260</v>
      </c>
      <c r="O10" s="44">
        <f t="shared" si="1"/>
        <v>42.148530579825255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263345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263345</v>
      </c>
      <c r="O11" s="44">
        <f t="shared" si="1"/>
        <v>52.292494042891185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296460</v>
      </c>
      <c r="L12" s="43">
        <v>0</v>
      </c>
      <c r="M12" s="43">
        <v>0</v>
      </c>
      <c r="N12" s="43">
        <f t="shared" si="2"/>
        <v>296460</v>
      </c>
      <c r="O12" s="44">
        <f t="shared" si="1"/>
        <v>58.868149324861001</v>
      </c>
      <c r="P12" s="9"/>
    </row>
    <row r="13" spans="1:133">
      <c r="A13" s="12"/>
      <c r="B13" s="42">
        <v>519</v>
      </c>
      <c r="C13" s="19" t="s">
        <v>26</v>
      </c>
      <c r="D13" s="43">
        <v>153891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153891</v>
      </c>
      <c r="O13" s="44">
        <f t="shared" si="1"/>
        <v>30.558181096108022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2636069</v>
      </c>
      <c r="E14" s="29">
        <f t="shared" si="3"/>
        <v>39518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2675587</v>
      </c>
      <c r="O14" s="41">
        <f t="shared" si="1"/>
        <v>531.29209690230346</v>
      </c>
      <c r="P14" s="10"/>
    </row>
    <row r="15" spans="1:133">
      <c r="A15" s="12"/>
      <c r="B15" s="42">
        <v>521</v>
      </c>
      <c r="C15" s="19" t="s">
        <v>28</v>
      </c>
      <c r="D15" s="43">
        <v>2572046</v>
      </c>
      <c r="E15" s="43">
        <v>39518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2611564</v>
      </c>
      <c r="O15" s="44">
        <f t="shared" si="1"/>
        <v>518.5790309769659</v>
      </c>
      <c r="P15" s="9"/>
    </row>
    <row r="16" spans="1:133">
      <c r="A16" s="12"/>
      <c r="B16" s="42">
        <v>529</v>
      </c>
      <c r="C16" s="19" t="s">
        <v>29</v>
      </c>
      <c r="D16" s="43">
        <v>64023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64023</v>
      </c>
      <c r="O16" s="44">
        <f t="shared" si="1"/>
        <v>12.713065925337569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5346885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5346885</v>
      </c>
      <c r="O17" s="41">
        <f t="shared" si="1"/>
        <v>1061.7325258141382</v>
      </c>
      <c r="P17" s="10"/>
    </row>
    <row r="18" spans="1:119">
      <c r="A18" s="12"/>
      <c r="B18" s="42">
        <v>531</v>
      </c>
      <c r="C18" s="19" t="s">
        <v>48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4211351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4211351</v>
      </c>
      <c r="O18" s="44">
        <f t="shared" si="1"/>
        <v>836.24920571882444</v>
      </c>
      <c r="P18" s="9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514366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514366</v>
      </c>
      <c r="O19" s="44">
        <f t="shared" si="1"/>
        <v>102.13780778395552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621168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621168</v>
      </c>
      <c r="O20" s="44">
        <f t="shared" si="1"/>
        <v>123.34551231135822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358182</v>
      </c>
      <c r="E21" s="29">
        <f t="shared" si="6"/>
        <v>974288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ref="N21:N28" si="7">SUM(D21:M21)</f>
        <v>1332470</v>
      </c>
      <c r="O21" s="41">
        <f t="shared" si="1"/>
        <v>264.58895949166003</v>
      </c>
      <c r="P21" s="10"/>
    </row>
    <row r="22" spans="1:119">
      <c r="A22" s="12"/>
      <c r="B22" s="42">
        <v>541</v>
      </c>
      <c r="C22" s="19" t="s">
        <v>37</v>
      </c>
      <c r="D22" s="43">
        <v>358182</v>
      </c>
      <c r="E22" s="43">
        <v>974288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1332470</v>
      </c>
      <c r="O22" s="44">
        <f t="shared" si="1"/>
        <v>264.58895949166003</v>
      </c>
      <c r="P22" s="9"/>
    </row>
    <row r="23" spans="1:119" ht="15.75">
      <c r="A23" s="26" t="s">
        <v>38</v>
      </c>
      <c r="B23" s="27"/>
      <c r="C23" s="28"/>
      <c r="D23" s="29">
        <f t="shared" ref="D23:M23" si="8">SUM(D24:D25)</f>
        <v>302432</v>
      </c>
      <c r="E23" s="29">
        <f t="shared" si="8"/>
        <v>111782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7"/>
        <v>414214</v>
      </c>
      <c r="O23" s="41">
        <f t="shared" si="1"/>
        <v>82.250595710881655</v>
      </c>
      <c r="P23" s="9"/>
    </row>
    <row r="24" spans="1:119">
      <c r="A24" s="12"/>
      <c r="B24" s="42">
        <v>572</v>
      </c>
      <c r="C24" s="19" t="s">
        <v>39</v>
      </c>
      <c r="D24" s="43">
        <v>103692</v>
      </c>
      <c r="E24" s="43">
        <v>111782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215474</v>
      </c>
      <c r="O24" s="44">
        <f t="shared" si="1"/>
        <v>42.786735504368544</v>
      </c>
      <c r="P24" s="9"/>
    </row>
    <row r="25" spans="1:119">
      <c r="A25" s="12"/>
      <c r="B25" s="42">
        <v>575</v>
      </c>
      <c r="C25" s="19" t="s">
        <v>40</v>
      </c>
      <c r="D25" s="43">
        <v>198740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198740</v>
      </c>
      <c r="O25" s="44">
        <f t="shared" si="1"/>
        <v>39.463860206513104</v>
      </c>
      <c r="P25" s="9"/>
    </row>
    <row r="26" spans="1:119" ht="15.75">
      <c r="A26" s="26" t="s">
        <v>42</v>
      </c>
      <c r="B26" s="27"/>
      <c r="C26" s="28"/>
      <c r="D26" s="29">
        <f t="shared" ref="D26:M26" si="9">SUM(D27:D27)</f>
        <v>287346</v>
      </c>
      <c r="E26" s="29">
        <f t="shared" si="9"/>
        <v>268655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2109</v>
      </c>
      <c r="M26" s="29">
        <f t="shared" si="9"/>
        <v>0</v>
      </c>
      <c r="N26" s="29">
        <f t="shared" si="7"/>
        <v>558110</v>
      </c>
      <c r="O26" s="41">
        <f t="shared" si="1"/>
        <v>110.82406671961874</v>
      </c>
      <c r="P26" s="9"/>
    </row>
    <row r="27" spans="1:119" ht="15.75" thickBot="1">
      <c r="A27" s="12"/>
      <c r="B27" s="42">
        <v>581</v>
      </c>
      <c r="C27" s="19" t="s">
        <v>41</v>
      </c>
      <c r="D27" s="43">
        <v>287346</v>
      </c>
      <c r="E27" s="43">
        <v>268655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2109</v>
      </c>
      <c r="M27" s="43">
        <v>0</v>
      </c>
      <c r="N27" s="43">
        <f t="shared" si="7"/>
        <v>558110</v>
      </c>
      <c r="O27" s="44">
        <f t="shared" si="1"/>
        <v>110.82406671961874</v>
      </c>
      <c r="P27" s="9"/>
    </row>
    <row r="28" spans="1:119" ht="16.5" thickBot="1">
      <c r="A28" s="13" t="s">
        <v>10</v>
      </c>
      <c r="B28" s="21"/>
      <c r="C28" s="20"/>
      <c r="D28" s="14">
        <f t="shared" ref="D28:M28" si="10">SUM(D5,D14,D17,D21,D23,D26)</f>
        <v>4408075</v>
      </c>
      <c r="E28" s="14">
        <f t="shared" si="10"/>
        <v>1394243</v>
      </c>
      <c r="F28" s="14">
        <f t="shared" si="10"/>
        <v>263345</v>
      </c>
      <c r="G28" s="14">
        <f t="shared" si="10"/>
        <v>0</v>
      </c>
      <c r="H28" s="14">
        <f t="shared" si="10"/>
        <v>0</v>
      </c>
      <c r="I28" s="14">
        <f t="shared" si="10"/>
        <v>5346885</v>
      </c>
      <c r="J28" s="14">
        <f t="shared" si="10"/>
        <v>0</v>
      </c>
      <c r="K28" s="14">
        <f t="shared" si="10"/>
        <v>296460</v>
      </c>
      <c r="L28" s="14">
        <f t="shared" si="10"/>
        <v>2340</v>
      </c>
      <c r="M28" s="14">
        <f t="shared" si="10"/>
        <v>0</v>
      </c>
      <c r="N28" s="14">
        <f t="shared" si="7"/>
        <v>11711348</v>
      </c>
      <c r="O28" s="35">
        <f t="shared" si="1"/>
        <v>2325.5258141382051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43</v>
      </c>
      <c r="M30" s="163"/>
      <c r="N30" s="163"/>
      <c r="O30" s="39">
        <v>5036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1167492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29473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1196965</v>
      </c>
      <c r="O5" s="30">
        <f t="shared" ref="O5:O28" si="2">(N5/O$30)</f>
        <v>243.58262108262107</v>
      </c>
      <c r="P5" s="6"/>
    </row>
    <row r="6" spans="1:133">
      <c r="A6" s="12"/>
      <c r="B6" s="42">
        <v>511</v>
      </c>
      <c r="C6" s="19" t="s">
        <v>19</v>
      </c>
      <c r="D6" s="43">
        <v>91821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91821</v>
      </c>
      <c r="O6" s="44">
        <f t="shared" si="2"/>
        <v>18.685592185592185</v>
      </c>
      <c r="P6" s="9"/>
    </row>
    <row r="7" spans="1:133">
      <c r="A7" s="12"/>
      <c r="B7" s="42">
        <v>512</v>
      </c>
      <c r="C7" s="19" t="s">
        <v>20</v>
      </c>
      <c r="D7" s="43">
        <v>458422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458422</v>
      </c>
      <c r="O7" s="44">
        <f t="shared" si="2"/>
        <v>93.28897028897029</v>
      </c>
      <c r="P7" s="9"/>
    </row>
    <row r="8" spans="1:133">
      <c r="A8" s="12"/>
      <c r="B8" s="42">
        <v>513</v>
      </c>
      <c r="C8" s="19" t="s">
        <v>21</v>
      </c>
      <c r="D8" s="43">
        <v>16951</v>
      </c>
      <c r="E8" s="43">
        <v>0</v>
      </c>
      <c r="F8" s="43">
        <v>0</v>
      </c>
      <c r="G8" s="43">
        <v>0</v>
      </c>
      <c r="H8" s="43">
        <v>0</v>
      </c>
      <c r="I8" s="43">
        <v>29473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46424</v>
      </c>
      <c r="O8" s="44">
        <f t="shared" si="2"/>
        <v>9.4472934472934469</v>
      </c>
      <c r="P8" s="9"/>
    </row>
    <row r="9" spans="1:133">
      <c r="A9" s="12"/>
      <c r="B9" s="42">
        <v>514</v>
      </c>
      <c r="C9" s="19" t="s">
        <v>22</v>
      </c>
      <c r="D9" s="43">
        <v>47199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47199</v>
      </c>
      <c r="O9" s="44">
        <f t="shared" si="2"/>
        <v>9.6050061050061046</v>
      </c>
      <c r="P9" s="9"/>
    </row>
    <row r="10" spans="1:133">
      <c r="A10" s="12"/>
      <c r="B10" s="42">
        <v>515</v>
      </c>
      <c r="C10" s="19" t="s">
        <v>23</v>
      </c>
      <c r="D10" s="43">
        <v>241311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241311</v>
      </c>
      <c r="O10" s="44">
        <f t="shared" si="2"/>
        <v>49.106837606837608</v>
      </c>
      <c r="P10" s="9"/>
    </row>
    <row r="11" spans="1:133">
      <c r="A11" s="12"/>
      <c r="B11" s="42">
        <v>519</v>
      </c>
      <c r="C11" s="19" t="s">
        <v>26</v>
      </c>
      <c r="D11" s="43">
        <v>311788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311788</v>
      </c>
      <c r="O11" s="44">
        <f t="shared" si="2"/>
        <v>63.448921448921446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1179275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1179275</v>
      </c>
      <c r="O12" s="41">
        <f t="shared" si="2"/>
        <v>239.98270248270248</v>
      </c>
      <c r="P12" s="10"/>
    </row>
    <row r="13" spans="1:133">
      <c r="A13" s="12"/>
      <c r="B13" s="42">
        <v>522</v>
      </c>
      <c r="C13" s="19" t="s">
        <v>46</v>
      </c>
      <c r="D13" s="43">
        <v>963517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963517</v>
      </c>
      <c r="O13" s="44">
        <f t="shared" si="2"/>
        <v>196.07590557590558</v>
      </c>
      <c r="P13" s="9"/>
    </row>
    <row r="14" spans="1:133">
      <c r="A14" s="12"/>
      <c r="B14" s="42">
        <v>524</v>
      </c>
      <c r="C14" s="19" t="s">
        <v>47</v>
      </c>
      <c r="D14" s="43">
        <v>215758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215758</v>
      </c>
      <c r="O14" s="44">
        <f t="shared" si="2"/>
        <v>43.906796906796906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SUM(D16:D19)</f>
        <v>2245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5044999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5047244</v>
      </c>
      <c r="O15" s="41">
        <f t="shared" si="2"/>
        <v>1027.115181115181</v>
      </c>
      <c r="P15" s="10"/>
    </row>
    <row r="16" spans="1:133">
      <c r="A16" s="12"/>
      <c r="B16" s="42">
        <v>531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3953004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3953004</v>
      </c>
      <c r="O16" s="44">
        <f t="shared" si="2"/>
        <v>804.43711843711844</v>
      </c>
      <c r="P16" s="9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533951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533951</v>
      </c>
      <c r="O17" s="44">
        <f t="shared" si="2"/>
        <v>108.65913715913716</v>
      </c>
      <c r="P17" s="9"/>
    </row>
    <row r="18" spans="1:119">
      <c r="A18" s="12"/>
      <c r="B18" s="42">
        <v>534</v>
      </c>
      <c r="C18" s="19" t="s">
        <v>32</v>
      </c>
      <c r="D18" s="43">
        <v>2245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2245</v>
      </c>
      <c r="O18" s="44">
        <f t="shared" si="2"/>
        <v>0.45685795685795688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558044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558044</v>
      </c>
      <c r="O19" s="44">
        <f t="shared" si="2"/>
        <v>113.56206756206757</v>
      </c>
      <c r="P19" s="9"/>
    </row>
    <row r="20" spans="1:119" ht="15.75">
      <c r="A20" s="26" t="s">
        <v>36</v>
      </c>
      <c r="B20" s="27"/>
      <c r="C20" s="28"/>
      <c r="D20" s="29">
        <f t="shared" ref="D20:M20" si="5">SUM(D21:D21)</f>
        <v>669382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669382</v>
      </c>
      <c r="O20" s="41">
        <f t="shared" si="2"/>
        <v>136.21937321937321</v>
      </c>
      <c r="P20" s="10"/>
    </row>
    <row r="21" spans="1:119">
      <c r="A21" s="12"/>
      <c r="B21" s="42">
        <v>541</v>
      </c>
      <c r="C21" s="19" t="s">
        <v>37</v>
      </c>
      <c r="D21" s="43">
        <v>669382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669382</v>
      </c>
      <c r="O21" s="44">
        <f t="shared" si="2"/>
        <v>136.21937321937321</v>
      </c>
      <c r="P21" s="9"/>
    </row>
    <row r="22" spans="1:119" ht="15.75">
      <c r="A22" s="26" t="s">
        <v>49</v>
      </c>
      <c r="B22" s="27"/>
      <c r="C22" s="28"/>
      <c r="D22" s="29">
        <f t="shared" ref="D22:M22" si="6">SUM(D23:D23)</f>
        <v>23800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23800</v>
      </c>
      <c r="O22" s="41">
        <f t="shared" si="2"/>
        <v>4.8433048433048436</v>
      </c>
      <c r="P22" s="10"/>
    </row>
    <row r="23" spans="1:119">
      <c r="A23" s="12"/>
      <c r="B23" s="42">
        <v>564</v>
      </c>
      <c r="C23" s="19" t="s">
        <v>50</v>
      </c>
      <c r="D23" s="43">
        <v>23800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23800</v>
      </c>
      <c r="O23" s="44">
        <f t="shared" si="2"/>
        <v>4.8433048433048436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521933</v>
      </c>
      <c r="E24" s="29">
        <f t="shared" si="7"/>
        <v>220284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742217</v>
      </c>
      <c r="O24" s="41">
        <f t="shared" si="2"/>
        <v>151.04131054131054</v>
      </c>
      <c r="P24" s="9"/>
    </row>
    <row r="25" spans="1:119">
      <c r="A25" s="12"/>
      <c r="B25" s="42">
        <v>572</v>
      </c>
      <c r="C25" s="19" t="s">
        <v>39</v>
      </c>
      <c r="D25" s="43">
        <v>521933</v>
      </c>
      <c r="E25" s="43">
        <v>220284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742217</v>
      </c>
      <c r="O25" s="44">
        <f t="shared" si="2"/>
        <v>151.04131054131054</v>
      </c>
      <c r="P25" s="9"/>
    </row>
    <row r="26" spans="1:119" ht="15.75">
      <c r="A26" s="26" t="s">
        <v>42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987311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987311</v>
      </c>
      <c r="O26" s="41">
        <f t="shared" si="2"/>
        <v>200.91798941798942</v>
      </c>
      <c r="P26" s="9"/>
    </row>
    <row r="27" spans="1:119" ht="15.75" thickBot="1">
      <c r="A27" s="12"/>
      <c r="B27" s="42">
        <v>581</v>
      </c>
      <c r="C27" s="19" t="s">
        <v>41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987311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987311</v>
      </c>
      <c r="O27" s="44">
        <f t="shared" si="2"/>
        <v>200.91798941798942</v>
      </c>
      <c r="P27" s="9"/>
    </row>
    <row r="28" spans="1:119" ht="16.5" thickBot="1">
      <c r="A28" s="13" t="s">
        <v>10</v>
      </c>
      <c r="B28" s="21"/>
      <c r="C28" s="20"/>
      <c r="D28" s="14">
        <f>SUM(D5,D12,D15,D20,D22,D24,D26)</f>
        <v>3564127</v>
      </c>
      <c r="E28" s="14">
        <f t="shared" ref="E28:M28" si="9">SUM(E5,E12,E15,E20,E22,E24,E26)</f>
        <v>220284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6061783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9846194</v>
      </c>
      <c r="O28" s="35">
        <f t="shared" si="2"/>
        <v>2003.7024827024827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58</v>
      </c>
      <c r="M30" s="163"/>
      <c r="N30" s="163"/>
      <c r="O30" s="39">
        <v>4914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1306177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1306177</v>
      </c>
      <c r="O5" s="30">
        <f t="shared" ref="O5:O28" si="2">(N5/O$30)</f>
        <v>272.85920200543137</v>
      </c>
      <c r="P5" s="6"/>
    </row>
    <row r="6" spans="1:133">
      <c r="A6" s="12"/>
      <c r="B6" s="42">
        <v>511</v>
      </c>
      <c r="C6" s="19" t="s">
        <v>19</v>
      </c>
      <c r="D6" s="43">
        <v>89107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89107</v>
      </c>
      <c r="O6" s="44">
        <f t="shared" si="2"/>
        <v>18.614372258199289</v>
      </c>
      <c r="P6" s="9"/>
    </row>
    <row r="7" spans="1:133">
      <c r="A7" s="12"/>
      <c r="B7" s="42">
        <v>512</v>
      </c>
      <c r="C7" s="19" t="s">
        <v>20</v>
      </c>
      <c r="D7" s="43">
        <v>449245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449245</v>
      </c>
      <c r="O7" s="44">
        <f t="shared" si="2"/>
        <v>93.846876958429078</v>
      </c>
      <c r="P7" s="9"/>
    </row>
    <row r="8" spans="1:133">
      <c r="A8" s="12"/>
      <c r="B8" s="42">
        <v>513</v>
      </c>
      <c r="C8" s="19" t="s">
        <v>21</v>
      </c>
      <c r="D8" s="43">
        <v>13898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13898</v>
      </c>
      <c r="O8" s="44">
        <f t="shared" si="2"/>
        <v>2.9032797158972214</v>
      </c>
      <c r="P8" s="9"/>
    </row>
    <row r="9" spans="1:133">
      <c r="A9" s="12"/>
      <c r="B9" s="42">
        <v>514</v>
      </c>
      <c r="C9" s="19" t="s">
        <v>22</v>
      </c>
      <c r="D9" s="43">
        <v>50800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50800</v>
      </c>
      <c r="O9" s="44">
        <f t="shared" si="2"/>
        <v>10.612074368080217</v>
      </c>
      <c r="P9" s="9"/>
    </row>
    <row r="10" spans="1:133">
      <c r="A10" s="12"/>
      <c r="B10" s="42">
        <v>515</v>
      </c>
      <c r="C10" s="19" t="s">
        <v>23</v>
      </c>
      <c r="D10" s="43">
        <v>218573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218573</v>
      </c>
      <c r="O10" s="44">
        <f t="shared" si="2"/>
        <v>45.65970336327554</v>
      </c>
      <c r="P10" s="9"/>
    </row>
    <row r="11" spans="1:133">
      <c r="A11" s="12"/>
      <c r="B11" s="42">
        <v>519</v>
      </c>
      <c r="C11" s="19" t="s">
        <v>26</v>
      </c>
      <c r="D11" s="43">
        <v>484554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484554</v>
      </c>
      <c r="O11" s="44">
        <f t="shared" si="2"/>
        <v>101.22289534155003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1211801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1211801</v>
      </c>
      <c r="O12" s="41">
        <f t="shared" si="2"/>
        <v>253.14414038019638</v>
      </c>
      <c r="P12" s="10"/>
    </row>
    <row r="13" spans="1:133">
      <c r="A13" s="12"/>
      <c r="B13" s="42">
        <v>522</v>
      </c>
      <c r="C13" s="19" t="s">
        <v>46</v>
      </c>
      <c r="D13" s="43">
        <v>995058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995058</v>
      </c>
      <c r="O13" s="44">
        <f t="shared" si="2"/>
        <v>207.86672237309381</v>
      </c>
      <c r="P13" s="9"/>
    </row>
    <row r="14" spans="1:133">
      <c r="A14" s="12"/>
      <c r="B14" s="42">
        <v>524</v>
      </c>
      <c r="C14" s="19" t="s">
        <v>47</v>
      </c>
      <c r="D14" s="43">
        <v>216743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216743</v>
      </c>
      <c r="O14" s="44">
        <f t="shared" si="2"/>
        <v>45.277418007102568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SUM(D16:D19)</f>
        <v>128740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4500872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4629612</v>
      </c>
      <c r="O15" s="41">
        <f t="shared" si="2"/>
        <v>967.12178817631082</v>
      </c>
      <c r="P15" s="10"/>
    </row>
    <row r="16" spans="1:133">
      <c r="A16" s="12"/>
      <c r="B16" s="42">
        <v>531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3457707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3457707</v>
      </c>
      <c r="O16" s="44">
        <f t="shared" si="2"/>
        <v>722.31188635888861</v>
      </c>
      <c r="P16" s="9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472210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472210</v>
      </c>
      <c r="O17" s="44">
        <f t="shared" si="2"/>
        <v>98.644244829747237</v>
      </c>
      <c r="P17" s="9"/>
    </row>
    <row r="18" spans="1:119">
      <c r="A18" s="12"/>
      <c r="B18" s="42">
        <v>534</v>
      </c>
      <c r="C18" s="19" t="s">
        <v>32</v>
      </c>
      <c r="D18" s="43">
        <v>128740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128740</v>
      </c>
      <c r="O18" s="44">
        <f t="shared" si="2"/>
        <v>26.893670357217463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570955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570955</v>
      </c>
      <c r="O19" s="44">
        <f t="shared" si="2"/>
        <v>119.27198663045749</v>
      </c>
      <c r="P19" s="9"/>
    </row>
    <row r="20" spans="1:119" ht="15.75">
      <c r="A20" s="26" t="s">
        <v>36</v>
      </c>
      <c r="B20" s="27"/>
      <c r="C20" s="28"/>
      <c r="D20" s="29">
        <f t="shared" ref="D20:M20" si="5">SUM(D21:D21)</f>
        <v>428120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428120</v>
      </c>
      <c r="O20" s="41">
        <f t="shared" si="2"/>
        <v>89.433883434301237</v>
      </c>
      <c r="P20" s="10"/>
    </row>
    <row r="21" spans="1:119">
      <c r="A21" s="12"/>
      <c r="B21" s="42">
        <v>541</v>
      </c>
      <c r="C21" s="19" t="s">
        <v>37</v>
      </c>
      <c r="D21" s="43">
        <v>428120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428120</v>
      </c>
      <c r="O21" s="44">
        <f t="shared" si="2"/>
        <v>89.433883434301237</v>
      </c>
      <c r="P21" s="9"/>
    </row>
    <row r="22" spans="1:119" ht="15.75">
      <c r="A22" s="26" t="s">
        <v>49</v>
      </c>
      <c r="B22" s="27"/>
      <c r="C22" s="28"/>
      <c r="D22" s="29">
        <f t="shared" ref="D22:M22" si="6">SUM(D23:D23)</f>
        <v>23800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23800</v>
      </c>
      <c r="O22" s="41">
        <f t="shared" si="2"/>
        <v>4.9717986212659282</v>
      </c>
      <c r="P22" s="10"/>
    </row>
    <row r="23" spans="1:119">
      <c r="A23" s="12"/>
      <c r="B23" s="42">
        <v>564</v>
      </c>
      <c r="C23" s="19" t="s">
        <v>50</v>
      </c>
      <c r="D23" s="43">
        <v>23800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23800</v>
      </c>
      <c r="O23" s="44">
        <f t="shared" si="2"/>
        <v>4.9717986212659282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838676</v>
      </c>
      <c r="E24" s="29">
        <f t="shared" si="7"/>
        <v>178981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1017657</v>
      </c>
      <c r="O24" s="41">
        <f t="shared" si="2"/>
        <v>212.58763317317735</v>
      </c>
      <c r="P24" s="9"/>
    </row>
    <row r="25" spans="1:119">
      <c r="A25" s="12"/>
      <c r="B25" s="42">
        <v>572</v>
      </c>
      <c r="C25" s="19" t="s">
        <v>39</v>
      </c>
      <c r="D25" s="43">
        <v>838676</v>
      </c>
      <c r="E25" s="43">
        <v>178981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1017657</v>
      </c>
      <c r="O25" s="44">
        <f t="shared" si="2"/>
        <v>212.58763317317735</v>
      </c>
      <c r="P25" s="9"/>
    </row>
    <row r="26" spans="1:119" ht="15.75">
      <c r="A26" s="26" t="s">
        <v>42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157000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157000</v>
      </c>
      <c r="O26" s="41">
        <f t="shared" si="2"/>
        <v>32.797158972216423</v>
      </c>
      <c r="P26" s="9"/>
    </row>
    <row r="27" spans="1:119" ht="15.75" thickBot="1">
      <c r="A27" s="12"/>
      <c r="B27" s="42">
        <v>581</v>
      </c>
      <c r="C27" s="19" t="s">
        <v>41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157000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157000</v>
      </c>
      <c r="O27" s="44">
        <f t="shared" si="2"/>
        <v>32.797158972216423</v>
      </c>
      <c r="P27" s="9"/>
    </row>
    <row r="28" spans="1:119" ht="16.5" thickBot="1">
      <c r="A28" s="13" t="s">
        <v>10</v>
      </c>
      <c r="B28" s="21"/>
      <c r="C28" s="20"/>
      <c r="D28" s="14">
        <f>SUM(D5,D12,D15,D20,D22,D24,D26)</f>
        <v>3937314</v>
      </c>
      <c r="E28" s="14">
        <f t="shared" ref="E28:M28" si="9">SUM(E5,E12,E15,E20,E22,E24,E26)</f>
        <v>178981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4657872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8774167</v>
      </c>
      <c r="O28" s="35">
        <f t="shared" si="2"/>
        <v>1832.9156047628994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74</v>
      </c>
      <c r="M30" s="163"/>
      <c r="N30" s="163"/>
      <c r="O30" s="39">
        <v>4787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98</v>
      </c>
      <c r="N4" s="32" t="s">
        <v>5</v>
      </c>
      <c r="O4" s="32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2445579</v>
      </c>
      <c r="E5" s="24">
        <f t="shared" si="0"/>
        <v>4369</v>
      </c>
      <c r="F5" s="24">
        <f t="shared" si="0"/>
        <v>0</v>
      </c>
      <c r="G5" s="24">
        <f t="shared" si="0"/>
        <v>29856</v>
      </c>
      <c r="H5" s="24">
        <f t="shared" si="0"/>
        <v>0</v>
      </c>
      <c r="I5" s="24">
        <f t="shared" si="0"/>
        <v>0</v>
      </c>
      <c r="J5" s="24">
        <f t="shared" si="0"/>
        <v>992573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3472377</v>
      </c>
      <c r="P5" s="30">
        <f t="shared" ref="P5:P38" si="1">(O5/P$40)</f>
        <v>430.4955368212249</v>
      </c>
      <c r="Q5" s="6"/>
    </row>
    <row r="6" spans="1:134">
      <c r="A6" s="12"/>
      <c r="B6" s="42">
        <v>511</v>
      </c>
      <c r="C6" s="19" t="s">
        <v>19</v>
      </c>
      <c r="D6" s="43">
        <v>116757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116757</v>
      </c>
      <c r="P6" s="44">
        <f t="shared" si="1"/>
        <v>14.475204562360526</v>
      </c>
      <c r="Q6" s="9"/>
    </row>
    <row r="7" spans="1:134">
      <c r="A7" s="12"/>
      <c r="B7" s="42">
        <v>512</v>
      </c>
      <c r="C7" s="19" t="s">
        <v>20</v>
      </c>
      <c r="D7" s="43">
        <v>508082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508082</v>
      </c>
      <c r="P7" s="44">
        <f t="shared" si="1"/>
        <v>62.990577733697002</v>
      </c>
      <c r="Q7" s="9"/>
    </row>
    <row r="8" spans="1:134">
      <c r="A8" s="12"/>
      <c r="B8" s="42">
        <v>513</v>
      </c>
      <c r="C8" s="19" t="s">
        <v>21</v>
      </c>
      <c r="D8" s="43">
        <v>615000</v>
      </c>
      <c r="E8" s="43">
        <v>0</v>
      </c>
      <c r="F8" s="43">
        <v>0</v>
      </c>
      <c r="G8" s="43">
        <v>29856</v>
      </c>
      <c r="H8" s="43">
        <v>0</v>
      </c>
      <c r="I8" s="43">
        <v>0</v>
      </c>
      <c r="J8" s="43">
        <v>992573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1637429</v>
      </c>
      <c r="P8" s="44">
        <f t="shared" si="1"/>
        <v>203.00384329283412</v>
      </c>
      <c r="Q8" s="9"/>
    </row>
    <row r="9" spans="1:134">
      <c r="A9" s="12"/>
      <c r="B9" s="42">
        <v>514</v>
      </c>
      <c r="C9" s="19" t="s">
        <v>22</v>
      </c>
      <c r="D9" s="43">
        <v>107720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107720</v>
      </c>
      <c r="P9" s="44">
        <f t="shared" si="1"/>
        <v>13.354822712620878</v>
      </c>
      <c r="Q9" s="9"/>
    </row>
    <row r="10" spans="1:134">
      <c r="A10" s="12"/>
      <c r="B10" s="42">
        <v>515</v>
      </c>
      <c r="C10" s="19" t="s">
        <v>23</v>
      </c>
      <c r="D10" s="43">
        <v>340653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340653</v>
      </c>
      <c r="P10" s="44">
        <f t="shared" si="1"/>
        <v>42.233201090999259</v>
      </c>
      <c r="Q10" s="9"/>
    </row>
    <row r="11" spans="1:134">
      <c r="A11" s="12"/>
      <c r="B11" s="42">
        <v>516</v>
      </c>
      <c r="C11" s="19" t="s">
        <v>79</v>
      </c>
      <c r="D11" s="43">
        <v>86401</v>
      </c>
      <c r="E11" s="43">
        <v>4369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90770</v>
      </c>
      <c r="P11" s="44">
        <f t="shared" si="1"/>
        <v>11.253409372675428</v>
      </c>
      <c r="Q11" s="9"/>
    </row>
    <row r="12" spans="1:134">
      <c r="A12" s="12"/>
      <c r="B12" s="42">
        <v>519</v>
      </c>
      <c r="C12" s="19" t="s">
        <v>26</v>
      </c>
      <c r="D12" s="43">
        <v>670966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670966</v>
      </c>
      <c r="P12" s="44">
        <f t="shared" si="1"/>
        <v>83.18447805603769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3135872</v>
      </c>
      <c r="E13" s="29">
        <f t="shared" si="3"/>
        <v>14050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3149922</v>
      </c>
      <c r="P13" s="41">
        <f t="shared" si="1"/>
        <v>390.51847260104142</v>
      </c>
      <c r="Q13" s="10"/>
    </row>
    <row r="14" spans="1:134">
      <c r="A14" s="12"/>
      <c r="B14" s="42">
        <v>521</v>
      </c>
      <c r="C14" s="19" t="s">
        <v>28</v>
      </c>
      <c r="D14" s="43">
        <v>900276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900276</v>
      </c>
      <c r="P14" s="44">
        <f t="shared" si="1"/>
        <v>111.61368708157698</v>
      </c>
      <c r="Q14" s="9"/>
    </row>
    <row r="15" spans="1:134">
      <c r="A15" s="12"/>
      <c r="B15" s="42">
        <v>522</v>
      </c>
      <c r="C15" s="19" t="s">
        <v>46</v>
      </c>
      <c r="D15" s="43">
        <v>1747771</v>
      </c>
      <c r="E15" s="43">
        <v>14050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1761821</v>
      </c>
      <c r="P15" s="44">
        <f t="shared" si="1"/>
        <v>218.42561368708158</v>
      </c>
      <c r="Q15" s="9"/>
    </row>
    <row r="16" spans="1:134">
      <c r="A16" s="12"/>
      <c r="B16" s="42">
        <v>524</v>
      </c>
      <c r="C16" s="19" t="s">
        <v>47</v>
      </c>
      <c r="D16" s="43">
        <v>380213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380213</v>
      </c>
      <c r="P16" s="44">
        <f t="shared" si="1"/>
        <v>47.137738656087279</v>
      </c>
      <c r="Q16" s="9"/>
    </row>
    <row r="17" spans="1:17">
      <c r="A17" s="12"/>
      <c r="B17" s="42">
        <v>529</v>
      </c>
      <c r="C17" s="19" t="s">
        <v>29</v>
      </c>
      <c r="D17" s="43">
        <v>107612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107612</v>
      </c>
      <c r="P17" s="44">
        <f t="shared" si="1"/>
        <v>13.341433176295562</v>
      </c>
      <c r="Q17" s="9"/>
    </row>
    <row r="18" spans="1:17" ht="15.75">
      <c r="A18" s="26" t="s">
        <v>30</v>
      </c>
      <c r="B18" s="27"/>
      <c r="C18" s="28"/>
      <c r="D18" s="29">
        <f t="shared" ref="D18:N18" si="5">SUM(D19:D23)</f>
        <v>713527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8560900</v>
      </c>
      <c r="J18" s="29">
        <f t="shared" si="5"/>
        <v>86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9274513</v>
      </c>
      <c r="P18" s="41">
        <f t="shared" si="1"/>
        <v>1149.8280436399702</v>
      </c>
      <c r="Q18" s="10"/>
    </row>
    <row r="19" spans="1:17">
      <c r="A19" s="12"/>
      <c r="B19" s="42">
        <v>531</v>
      </c>
      <c r="C19" s="19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6235377</v>
      </c>
      <c r="J19" s="43">
        <v>86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6235463</v>
      </c>
      <c r="P19" s="44">
        <f t="shared" si="1"/>
        <v>773.05516984874782</v>
      </c>
      <c r="Q19" s="9"/>
    </row>
    <row r="20" spans="1:17">
      <c r="A20" s="12"/>
      <c r="B20" s="42">
        <v>533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974643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33" si="6">SUM(D20:N20)</f>
        <v>974643</v>
      </c>
      <c r="P20" s="44">
        <f t="shared" si="1"/>
        <v>120.83349863625094</v>
      </c>
      <c r="Q20" s="9"/>
    </row>
    <row r="21" spans="1:17">
      <c r="A21" s="12"/>
      <c r="B21" s="42">
        <v>534</v>
      </c>
      <c r="C21" s="19" t="s">
        <v>32</v>
      </c>
      <c r="D21" s="43">
        <v>653224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653224</v>
      </c>
      <c r="P21" s="44">
        <f t="shared" si="1"/>
        <v>80.984874783039928</v>
      </c>
      <c r="Q21" s="9"/>
    </row>
    <row r="22" spans="1:17">
      <c r="A22" s="12"/>
      <c r="B22" s="42">
        <v>535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1350880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1350880</v>
      </c>
      <c r="P22" s="44">
        <f t="shared" si="1"/>
        <v>167.47830399206546</v>
      </c>
      <c r="Q22" s="9"/>
    </row>
    <row r="23" spans="1:17">
      <c r="A23" s="12"/>
      <c r="B23" s="42">
        <v>539</v>
      </c>
      <c r="C23" s="19" t="s">
        <v>35</v>
      </c>
      <c r="D23" s="43">
        <v>60303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60303</v>
      </c>
      <c r="P23" s="44">
        <f t="shared" si="1"/>
        <v>7.4761963798661046</v>
      </c>
      <c r="Q23" s="9"/>
    </row>
    <row r="24" spans="1:17" ht="15.75">
      <c r="A24" s="26" t="s">
        <v>36</v>
      </c>
      <c r="B24" s="27"/>
      <c r="C24" s="28"/>
      <c r="D24" s="29">
        <f t="shared" ref="D24:N24" si="7">SUM(D25:D25)</f>
        <v>805577</v>
      </c>
      <c r="E24" s="29">
        <f t="shared" si="7"/>
        <v>0</v>
      </c>
      <c r="F24" s="29">
        <f t="shared" si="7"/>
        <v>0</v>
      </c>
      <c r="G24" s="29">
        <f t="shared" si="7"/>
        <v>53374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858951</v>
      </c>
      <c r="P24" s="41">
        <f t="shared" si="1"/>
        <v>106.4903297793206</v>
      </c>
      <c r="Q24" s="10"/>
    </row>
    <row r="25" spans="1:17">
      <c r="A25" s="12"/>
      <c r="B25" s="42">
        <v>541</v>
      </c>
      <c r="C25" s="19" t="s">
        <v>37</v>
      </c>
      <c r="D25" s="43">
        <v>805577</v>
      </c>
      <c r="E25" s="43">
        <v>0</v>
      </c>
      <c r="F25" s="43">
        <v>0</v>
      </c>
      <c r="G25" s="43">
        <v>53374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858951</v>
      </c>
      <c r="P25" s="44">
        <f t="shared" si="1"/>
        <v>106.4903297793206</v>
      </c>
      <c r="Q25" s="9"/>
    </row>
    <row r="26" spans="1:17" ht="15.75">
      <c r="A26" s="26" t="s">
        <v>80</v>
      </c>
      <c r="B26" s="27"/>
      <c r="C26" s="28"/>
      <c r="D26" s="29">
        <f t="shared" ref="D26:N26" si="8">SUM(D27:D27)</f>
        <v>203894</v>
      </c>
      <c r="E26" s="29">
        <f t="shared" si="8"/>
        <v>2678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206572</v>
      </c>
      <c r="P26" s="41">
        <f t="shared" si="1"/>
        <v>25.610215720307462</v>
      </c>
      <c r="Q26" s="10"/>
    </row>
    <row r="27" spans="1:17">
      <c r="A27" s="90"/>
      <c r="B27" s="91">
        <v>559</v>
      </c>
      <c r="C27" s="92" t="s">
        <v>81</v>
      </c>
      <c r="D27" s="43">
        <v>203894</v>
      </c>
      <c r="E27" s="43">
        <v>2678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206572</v>
      </c>
      <c r="P27" s="44">
        <f t="shared" si="1"/>
        <v>25.610215720307462</v>
      </c>
      <c r="Q27" s="9"/>
    </row>
    <row r="28" spans="1:17" ht="15.75">
      <c r="A28" s="26" t="s">
        <v>49</v>
      </c>
      <c r="B28" s="27"/>
      <c r="C28" s="28"/>
      <c r="D28" s="29">
        <f t="shared" ref="D28:N28" si="9">SUM(D29:D29)</f>
        <v>0</v>
      </c>
      <c r="E28" s="29">
        <f t="shared" si="9"/>
        <v>15000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28760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6"/>
        <v>43760</v>
      </c>
      <c r="P28" s="41">
        <f t="shared" si="1"/>
        <v>5.4252417555169847</v>
      </c>
      <c r="Q28" s="10"/>
    </row>
    <row r="29" spans="1:17">
      <c r="A29" s="12"/>
      <c r="B29" s="42">
        <v>569</v>
      </c>
      <c r="C29" s="19" t="s">
        <v>60</v>
      </c>
      <c r="D29" s="43">
        <v>0</v>
      </c>
      <c r="E29" s="43">
        <v>15000</v>
      </c>
      <c r="F29" s="43">
        <v>0</v>
      </c>
      <c r="G29" s="43">
        <v>0</v>
      </c>
      <c r="H29" s="43">
        <v>0</v>
      </c>
      <c r="I29" s="43">
        <v>28760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43760</v>
      </c>
      <c r="P29" s="44">
        <f t="shared" si="1"/>
        <v>5.4252417555169847</v>
      </c>
      <c r="Q29" s="9"/>
    </row>
    <row r="30" spans="1:17" ht="15.75">
      <c r="A30" s="26" t="s">
        <v>38</v>
      </c>
      <c r="B30" s="27"/>
      <c r="C30" s="28"/>
      <c r="D30" s="29">
        <f t="shared" ref="D30:N30" si="10">SUM(D31:D33)</f>
        <v>1088863</v>
      </c>
      <c r="E30" s="29">
        <f t="shared" si="10"/>
        <v>31147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1120010</v>
      </c>
      <c r="P30" s="41">
        <f t="shared" si="1"/>
        <v>138.85569055293826</v>
      </c>
      <c r="Q30" s="9"/>
    </row>
    <row r="31" spans="1:17">
      <c r="A31" s="12"/>
      <c r="B31" s="42">
        <v>572</v>
      </c>
      <c r="C31" s="19" t="s">
        <v>39</v>
      </c>
      <c r="D31" s="43">
        <v>1057145</v>
      </c>
      <c r="E31" s="43">
        <v>26732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1083877</v>
      </c>
      <c r="P31" s="44">
        <f t="shared" si="1"/>
        <v>134.37602281180264</v>
      </c>
      <c r="Q31" s="9"/>
    </row>
    <row r="32" spans="1:17">
      <c r="A32" s="12"/>
      <c r="B32" s="42">
        <v>574</v>
      </c>
      <c r="C32" s="19" t="s">
        <v>88</v>
      </c>
      <c r="D32" s="43">
        <v>31718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31718</v>
      </c>
      <c r="P32" s="44">
        <f t="shared" si="1"/>
        <v>3.9323084552442351</v>
      </c>
      <c r="Q32" s="9"/>
    </row>
    <row r="33" spans="1:120">
      <c r="A33" s="12"/>
      <c r="B33" s="42">
        <v>575</v>
      </c>
      <c r="C33" s="19" t="s">
        <v>40</v>
      </c>
      <c r="D33" s="43">
        <v>0</v>
      </c>
      <c r="E33" s="43">
        <v>4415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4415</v>
      </c>
      <c r="P33" s="44">
        <f t="shared" si="1"/>
        <v>0.54735928589139593</v>
      </c>
      <c r="Q33" s="9"/>
    </row>
    <row r="34" spans="1:120" ht="15.75">
      <c r="A34" s="26" t="s">
        <v>42</v>
      </c>
      <c r="B34" s="27"/>
      <c r="C34" s="28"/>
      <c r="D34" s="29">
        <f t="shared" ref="D34:N34" si="11">SUM(D35:D37)</f>
        <v>39508</v>
      </c>
      <c r="E34" s="29">
        <f t="shared" si="11"/>
        <v>944687</v>
      </c>
      <c r="F34" s="29">
        <f t="shared" si="11"/>
        <v>0</v>
      </c>
      <c r="G34" s="29">
        <f t="shared" si="11"/>
        <v>0</v>
      </c>
      <c r="H34" s="29">
        <f t="shared" si="11"/>
        <v>0</v>
      </c>
      <c r="I34" s="29">
        <f t="shared" si="11"/>
        <v>343648</v>
      </c>
      <c r="J34" s="29">
        <f t="shared" si="11"/>
        <v>1172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 t="shared" si="11"/>
        <v>0</v>
      </c>
      <c r="O34" s="29">
        <f>SUM(D34:N34)</f>
        <v>1329015</v>
      </c>
      <c r="P34" s="41">
        <f t="shared" si="1"/>
        <v>164.76754277212993</v>
      </c>
      <c r="Q34" s="9"/>
    </row>
    <row r="35" spans="1:120">
      <c r="A35" s="12"/>
      <c r="B35" s="42">
        <v>581</v>
      </c>
      <c r="C35" s="19" t="s">
        <v>101</v>
      </c>
      <c r="D35" s="43">
        <v>39508</v>
      </c>
      <c r="E35" s="43">
        <v>944687</v>
      </c>
      <c r="F35" s="43">
        <v>0</v>
      </c>
      <c r="G35" s="43">
        <v>0</v>
      </c>
      <c r="H35" s="43">
        <v>0</v>
      </c>
      <c r="I35" s="43">
        <v>255615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>SUM(D35:N35)</f>
        <v>1239810</v>
      </c>
      <c r="P35" s="44">
        <f t="shared" si="1"/>
        <v>153.7081576989834</v>
      </c>
      <c r="Q35" s="9"/>
    </row>
    <row r="36" spans="1:120">
      <c r="A36" s="12"/>
      <c r="B36" s="42">
        <v>590</v>
      </c>
      <c r="C36" s="19" t="s">
        <v>62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88033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ref="O36:O37" si="12">SUM(D36:N36)</f>
        <v>88033</v>
      </c>
      <c r="P36" s="44">
        <f t="shared" si="1"/>
        <v>10.914083808579221</v>
      </c>
      <c r="Q36" s="9"/>
    </row>
    <row r="37" spans="1:120" ht="15.75" thickBot="1">
      <c r="A37" s="12"/>
      <c r="B37" s="42">
        <v>591</v>
      </c>
      <c r="C37" s="19" t="s">
        <v>102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1172</v>
      </c>
      <c r="K37" s="43">
        <v>0</v>
      </c>
      <c r="L37" s="43">
        <v>0</v>
      </c>
      <c r="M37" s="43">
        <v>0</v>
      </c>
      <c r="N37" s="43">
        <v>0</v>
      </c>
      <c r="O37" s="43">
        <f t="shared" si="12"/>
        <v>1172</v>
      </c>
      <c r="P37" s="44">
        <f t="shared" si="1"/>
        <v>0.14530126456731962</v>
      </c>
      <c r="Q37" s="9"/>
    </row>
    <row r="38" spans="1:120" ht="16.5" thickBot="1">
      <c r="A38" s="13" t="s">
        <v>10</v>
      </c>
      <c r="B38" s="21"/>
      <c r="C38" s="20"/>
      <c r="D38" s="14">
        <f>SUM(D5,D13,D18,D24,D26,D28,D30,D34)</f>
        <v>8432820</v>
      </c>
      <c r="E38" s="14">
        <f t="shared" ref="E38:N38" si="13">SUM(E5,E13,E18,E24,E26,E28,E30,E34)</f>
        <v>1011931</v>
      </c>
      <c r="F38" s="14">
        <f t="shared" si="13"/>
        <v>0</v>
      </c>
      <c r="G38" s="14">
        <f t="shared" si="13"/>
        <v>83230</v>
      </c>
      <c r="H38" s="14">
        <f t="shared" si="13"/>
        <v>0</v>
      </c>
      <c r="I38" s="14">
        <f t="shared" si="13"/>
        <v>8933308</v>
      </c>
      <c r="J38" s="14">
        <f t="shared" si="13"/>
        <v>993831</v>
      </c>
      <c r="K38" s="14">
        <f t="shared" si="13"/>
        <v>0</v>
      </c>
      <c r="L38" s="14">
        <f t="shared" si="13"/>
        <v>0</v>
      </c>
      <c r="M38" s="14">
        <f t="shared" si="13"/>
        <v>0</v>
      </c>
      <c r="N38" s="14">
        <f t="shared" si="13"/>
        <v>0</v>
      </c>
      <c r="O38" s="14">
        <f>SUM(D38:N38)</f>
        <v>19455120</v>
      </c>
      <c r="P38" s="35">
        <f t="shared" si="1"/>
        <v>2411.9910736424499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8"/>
    </row>
    <row r="40" spans="1:120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163" t="s">
        <v>105</v>
      </c>
      <c r="N40" s="163"/>
      <c r="O40" s="163"/>
      <c r="P40" s="39">
        <v>8066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52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98</v>
      </c>
      <c r="N4" s="32" t="s">
        <v>5</v>
      </c>
      <c r="O4" s="32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1937501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767807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2705308</v>
      </c>
      <c r="P5" s="30">
        <f t="shared" ref="P5:P38" si="2">(O5/P$40)</f>
        <v>352.07027589796979</v>
      </c>
      <c r="Q5" s="6"/>
    </row>
    <row r="6" spans="1:134">
      <c r="A6" s="12"/>
      <c r="B6" s="42">
        <v>511</v>
      </c>
      <c r="C6" s="19" t="s">
        <v>19</v>
      </c>
      <c r="D6" s="43">
        <v>91983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91983</v>
      </c>
      <c r="P6" s="44">
        <f t="shared" si="2"/>
        <v>11.970718375845914</v>
      </c>
      <c r="Q6" s="9"/>
    </row>
    <row r="7" spans="1:134">
      <c r="A7" s="12"/>
      <c r="B7" s="42">
        <v>512</v>
      </c>
      <c r="C7" s="19" t="s">
        <v>20</v>
      </c>
      <c r="D7" s="43">
        <v>453101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453101</v>
      </c>
      <c r="P7" s="44">
        <f t="shared" si="2"/>
        <v>58.966814159292035</v>
      </c>
      <c r="Q7" s="9"/>
    </row>
    <row r="8" spans="1:134">
      <c r="A8" s="12"/>
      <c r="B8" s="42">
        <v>513</v>
      </c>
      <c r="C8" s="19" t="s">
        <v>21</v>
      </c>
      <c r="D8" s="43">
        <v>464010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767807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1231817</v>
      </c>
      <c r="P8" s="44">
        <f t="shared" si="2"/>
        <v>160.30934409161895</v>
      </c>
      <c r="Q8" s="9"/>
    </row>
    <row r="9" spans="1:134">
      <c r="A9" s="12"/>
      <c r="B9" s="42">
        <v>514</v>
      </c>
      <c r="C9" s="19" t="s">
        <v>22</v>
      </c>
      <c r="D9" s="43">
        <v>110840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110840</v>
      </c>
      <c r="P9" s="44">
        <f t="shared" si="2"/>
        <v>14.424778761061948</v>
      </c>
      <c r="Q9" s="9"/>
    </row>
    <row r="10" spans="1:134">
      <c r="A10" s="12"/>
      <c r="B10" s="42">
        <v>516</v>
      </c>
      <c r="C10" s="19" t="s">
        <v>79</v>
      </c>
      <c r="D10" s="43">
        <v>64414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64414</v>
      </c>
      <c r="P10" s="44">
        <f t="shared" si="2"/>
        <v>8.3828735033836548</v>
      </c>
      <c r="Q10" s="9"/>
    </row>
    <row r="11" spans="1:134">
      <c r="A11" s="12"/>
      <c r="B11" s="42">
        <v>519</v>
      </c>
      <c r="C11" s="19" t="s">
        <v>26</v>
      </c>
      <c r="D11" s="43">
        <v>753153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753153</v>
      </c>
      <c r="P11" s="44">
        <f t="shared" si="2"/>
        <v>98.015747006767313</v>
      </c>
      <c r="Q11" s="9"/>
    </row>
    <row r="12" spans="1:134" ht="15.75">
      <c r="A12" s="26" t="s">
        <v>27</v>
      </c>
      <c r="B12" s="27"/>
      <c r="C12" s="28"/>
      <c r="D12" s="29">
        <f t="shared" ref="D12:N12" si="3">SUM(D13:D16)</f>
        <v>2789469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2789469</v>
      </c>
      <c r="P12" s="41">
        <f t="shared" si="2"/>
        <v>363.0230348776679</v>
      </c>
      <c r="Q12" s="10"/>
    </row>
    <row r="13" spans="1:134">
      <c r="A13" s="12"/>
      <c r="B13" s="42">
        <v>521</v>
      </c>
      <c r="C13" s="19" t="s">
        <v>28</v>
      </c>
      <c r="D13" s="43">
        <v>868233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868233</v>
      </c>
      <c r="P13" s="44">
        <f t="shared" si="2"/>
        <v>112.99232170744403</v>
      </c>
      <c r="Q13" s="9"/>
    </row>
    <row r="14" spans="1:134">
      <c r="A14" s="12"/>
      <c r="B14" s="42">
        <v>522</v>
      </c>
      <c r="C14" s="19" t="s">
        <v>46</v>
      </c>
      <c r="D14" s="43">
        <v>1492500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1492500</v>
      </c>
      <c r="P14" s="44">
        <f t="shared" si="2"/>
        <v>194.23477355543989</v>
      </c>
      <c r="Q14" s="9"/>
    </row>
    <row r="15" spans="1:134">
      <c r="A15" s="12"/>
      <c r="B15" s="42">
        <v>524</v>
      </c>
      <c r="C15" s="19" t="s">
        <v>47</v>
      </c>
      <c r="D15" s="43">
        <v>340765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340765</v>
      </c>
      <c r="P15" s="44">
        <f t="shared" si="2"/>
        <v>44.347345132743364</v>
      </c>
      <c r="Q15" s="9"/>
    </row>
    <row r="16" spans="1:134">
      <c r="A16" s="12"/>
      <c r="B16" s="42">
        <v>529</v>
      </c>
      <c r="C16" s="19" t="s">
        <v>29</v>
      </c>
      <c r="D16" s="43">
        <v>87971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87971</v>
      </c>
      <c r="P16" s="44">
        <f t="shared" si="2"/>
        <v>11.448594482040605</v>
      </c>
      <c r="Q16" s="9"/>
    </row>
    <row r="17" spans="1:17" ht="15.75">
      <c r="A17" s="26" t="s">
        <v>30</v>
      </c>
      <c r="B17" s="27"/>
      <c r="C17" s="28"/>
      <c r="D17" s="29">
        <f t="shared" ref="D17:N17" si="4">SUM(D18:D23)</f>
        <v>644567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6309163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6953730</v>
      </c>
      <c r="P17" s="41">
        <f t="shared" si="2"/>
        <v>904.96225923997918</v>
      </c>
      <c r="Q17" s="10"/>
    </row>
    <row r="18" spans="1:17">
      <c r="A18" s="12"/>
      <c r="B18" s="42">
        <v>531</v>
      </c>
      <c r="C18" s="19" t="s">
        <v>48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4312539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4312539</v>
      </c>
      <c r="P18" s="44">
        <f t="shared" si="2"/>
        <v>561.23620510150965</v>
      </c>
      <c r="Q18" s="9"/>
    </row>
    <row r="19" spans="1:17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901713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901713</v>
      </c>
      <c r="P19" s="44">
        <f t="shared" si="2"/>
        <v>117.3494273815721</v>
      </c>
      <c r="Q19" s="9"/>
    </row>
    <row r="20" spans="1:17">
      <c r="A20" s="12"/>
      <c r="B20" s="42">
        <v>534</v>
      </c>
      <c r="C20" s="19" t="s">
        <v>32</v>
      </c>
      <c r="D20" s="43">
        <v>605003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605003</v>
      </c>
      <c r="P20" s="44">
        <f t="shared" si="2"/>
        <v>78.735424258198861</v>
      </c>
      <c r="Q20" s="9"/>
    </row>
    <row r="21" spans="1:17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1094911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1094911</v>
      </c>
      <c r="P21" s="44">
        <f t="shared" si="2"/>
        <v>142.49232170744403</v>
      </c>
      <c r="Q21" s="9"/>
    </row>
    <row r="22" spans="1:17">
      <c r="A22" s="12"/>
      <c r="B22" s="42">
        <v>538</v>
      </c>
      <c r="C22" s="19" t="s">
        <v>100</v>
      </c>
      <c r="D22" s="43">
        <v>10529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10529</v>
      </c>
      <c r="P22" s="44">
        <f t="shared" si="2"/>
        <v>1.3702498698594483</v>
      </c>
      <c r="Q22" s="9"/>
    </row>
    <row r="23" spans="1:17">
      <c r="A23" s="12"/>
      <c r="B23" s="42">
        <v>539</v>
      </c>
      <c r="C23" s="19" t="s">
        <v>35</v>
      </c>
      <c r="D23" s="43">
        <v>29035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29035</v>
      </c>
      <c r="P23" s="44">
        <f t="shared" si="2"/>
        <v>3.7786309213951066</v>
      </c>
      <c r="Q23" s="9"/>
    </row>
    <row r="24" spans="1:17" ht="15.75">
      <c r="A24" s="26" t="s">
        <v>36</v>
      </c>
      <c r="B24" s="27"/>
      <c r="C24" s="28"/>
      <c r="D24" s="29">
        <f t="shared" ref="D24:N24" si="5">SUM(D25:D25)</f>
        <v>733609</v>
      </c>
      <c r="E24" s="29">
        <f t="shared" si="5"/>
        <v>0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5"/>
        <v>0</v>
      </c>
      <c r="O24" s="29">
        <f t="shared" ref="O24:O29" si="6">SUM(D24:N24)</f>
        <v>733609</v>
      </c>
      <c r="P24" s="41">
        <f t="shared" si="2"/>
        <v>95.472280062467462</v>
      </c>
      <c r="Q24" s="10"/>
    </row>
    <row r="25" spans="1:17">
      <c r="A25" s="12"/>
      <c r="B25" s="42">
        <v>541</v>
      </c>
      <c r="C25" s="19" t="s">
        <v>37</v>
      </c>
      <c r="D25" s="43">
        <v>733609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733609</v>
      </c>
      <c r="P25" s="44">
        <f t="shared" si="2"/>
        <v>95.472280062467462</v>
      </c>
      <c r="Q25" s="9"/>
    </row>
    <row r="26" spans="1:17" ht="15.75">
      <c r="A26" s="26" t="s">
        <v>80</v>
      </c>
      <c r="B26" s="27"/>
      <c r="C26" s="28"/>
      <c r="D26" s="29">
        <f t="shared" ref="D26:N26" si="7">SUM(D27:D28)</f>
        <v>156939</v>
      </c>
      <c r="E26" s="29">
        <f t="shared" si="7"/>
        <v>100064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6"/>
        <v>257003</v>
      </c>
      <c r="P26" s="41">
        <f t="shared" si="2"/>
        <v>33.44651223321187</v>
      </c>
      <c r="Q26" s="10"/>
    </row>
    <row r="27" spans="1:17">
      <c r="A27" s="90"/>
      <c r="B27" s="91">
        <v>554</v>
      </c>
      <c r="C27" s="92" t="s">
        <v>91</v>
      </c>
      <c r="D27" s="43">
        <v>0</v>
      </c>
      <c r="E27" s="43">
        <v>100064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100064</v>
      </c>
      <c r="P27" s="44">
        <f t="shared" si="2"/>
        <v>13.022384174908902</v>
      </c>
      <c r="Q27" s="9"/>
    </row>
    <row r="28" spans="1:17">
      <c r="A28" s="90"/>
      <c r="B28" s="91">
        <v>559</v>
      </c>
      <c r="C28" s="92" t="s">
        <v>81</v>
      </c>
      <c r="D28" s="43">
        <v>156939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156939</v>
      </c>
      <c r="P28" s="44">
        <f t="shared" si="2"/>
        <v>20.424128058302966</v>
      </c>
      <c r="Q28" s="9"/>
    </row>
    <row r="29" spans="1:17" ht="15.75">
      <c r="A29" s="26" t="s">
        <v>49</v>
      </c>
      <c r="B29" s="27"/>
      <c r="C29" s="28"/>
      <c r="D29" s="29">
        <f t="shared" ref="D29:N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21295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6"/>
        <v>21295</v>
      </c>
      <c r="P29" s="41">
        <f t="shared" si="2"/>
        <v>2.7713430504945342</v>
      </c>
      <c r="Q29" s="10"/>
    </row>
    <row r="30" spans="1:17">
      <c r="A30" s="12"/>
      <c r="B30" s="42">
        <v>569</v>
      </c>
      <c r="C30" s="19" t="s">
        <v>60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21295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:O38" si="9">SUM(D30:N30)</f>
        <v>21295</v>
      </c>
      <c r="P30" s="44">
        <f t="shared" si="2"/>
        <v>2.7713430504945342</v>
      </c>
      <c r="Q30" s="9"/>
    </row>
    <row r="31" spans="1:17" ht="15.75">
      <c r="A31" s="26" t="s">
        <v>38</v>
      </c>
      <c r="B31" s="27"/>
      <c r="C31" s="28"/>
      <c r="D31" s="29">
        <f t="shared" ref="D31:N31" si="10">SUM(D32:D34)</f>
        <v>934047</v>
      </c>
      <c r="E31" s="29">
        <f t="shared" si="10"/>
        <v>110107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10"/>
        <v>0</v>
      </c>
      <c r="O31" s="29">
        <f t="shared" si="9"/>
        <v>1044154</v>
      </c>
      <c r="P31" s="41">
        <f t="shared" si="2"/>
        <v>135.88677771993753</v>
      </c>
      <c r="Q31" s="9"/>
    </row>
    <row r="32" spans="1:17">
      <c r="A32" s="12"/>
      <c r="B32" s="42">
        <v>572</v>
      </c>
      <c r="C32" s="19" t="s">
        <v>39</v>
      </c>
      <c r="D32" s="43">
        <v>925878</v>
      </c>
      <c r="E32" s="43">
        <v>107157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9"/>
        <v>1033035</v>
      </c>
      <c r="P32" s="44">
        <f t="shared" si="2"/>
        <v>134.43974492451849</v>
      </c>
      <c r="Q32" s="9"/>
    </row>
    <row r="33" spans="1:120">
      <c r="A33" s="12"/>
      <c r="B33" s="42">
        <v>574</v>
      </c>
      <c r="C33" s="19" t="s">
        <v>88</v>
      </c>
      <c r="D33" s="43">
        <v>8169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9"/>
        <v>8169</v>
      </c>
      <c r="P33" s="44">
        <f t="shared" si="2"/>
        <v>1.0631181676210306</v>
      </c>
      <c r="Q33" s="9"/>
    </row>
    <row r="34" spans="1:120">
      <c r="A34" s="12"/>
      <c r="B34" s="42">
        <v>575</v>
      </c>
      <c r="C34" s="19" t="s">
        <v>40</v>
      </c>
      <c r="D34" s="43">
        <v>0</v>
      </c>
      <c r="E34" s="43">
        <v>2950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9"/>
        <v>2950</v>
      </c>
      <c r="P34" s="44">
        <f t="shared" si="2"/>
        <v>0.38391462779802188</v>
      </c>
      <c r="Q34" s="9"/>
    </row>
    <row r="35" spans="1:120" ht="15.75">
      <c r="A35" s="26" t="s">
        <v>42</v>
      </c>
      <c r="B35" s="27"/>
      <c r="C35" s="28"/>
      <c r="D35" s="29">
        <f t="shared" ref="D35:N35" si="11">SUM(D36:D37)</f>
        <v>0</v>
      </c>
      <c r="E35" s="29">
        <f t="shared" si="11"/>
        <v>0</v>
      </c>
      <c r="F35" s="29">
        <f t="shared" si="11"/>
        <v>0</v>
      </c>
      <c r="G35" s="29">
        <f t="shared" si="11"/>
        <v>0</v>
      </c>
      <c r="H35" s="29">
        <f t="shared" si="11"/>
        <v>0</v>
      </c>
      <c r="I35" s="29">
        <f t="shared" si="11"/>
        <v>261867</v>
      </c>
      <c r="J35" s="29">
        <f t="shared" si="11"/>
        <v>1462</v>
      </c>
      <c r="K35" s="29">
        <f t="shared" si="11"/>
        <v>0</v>
      </c>
      <c r="L35" s="29">
        <f t="shared" si="11"/>
        <v>0</v>
      </c>
      <c r="M35" s="29">
        <f t="shared" si="11"/>
        <v>0</v>
      </c>
      <c r="N35" s="29">
        <f t="shared" si="11"/>
        <v>0</v>
      </c>
      <c r="O35" s="29">
        <f t="shared" si="9"/>
        <v>263329</v>
      </c>
      <c r="P35" s="41">
        <f t="shared" si="2"/>
        <v>34.26978136387298</v>
      </c>
      <c r="Q35" s="9"/>
    </row>
    <row r="36" spans="1:120">
      <c r="A36" s="12"/>
      <c r="B36" s="42">
        <v>581</v>
      </c>
      <c r="C36" s="19" t="s">
        <v>101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219852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9"/>
        <v>219852</v>
      </c>
      <c r="P36" s="44">
        <f t="shared" si="2"/>
        <v>28.611660593440917</v>
      </c>
      <c r="Q36" s="9"/>
    </row>
    <row r="37" spans="1:120" ht="15.75" thickBot="1">
      <c r="A37" s="12"/>
      <c r="B37" s="42">
        <v>591</v>
      </c>
      <c r="C37" s="19" t="s">
        <v>102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42015</v>
      </c>
      <c r="J37" s="43">
        <v>1462</v>
      </c>
      <c r="K37" s="43">
        <v>0</v>
      </c>
      <c r="L37" s="43">
        <v>0</v>
      </c>
      <c r="M37" s="43">
        <v>0</v>
      </c>
      <c r="N37" s="43">
        <v>0</v>
      </c>
      <c r="O37" s="43">
        <f t="shared" si="9"/>
        <v>43477</v>
      </c>
      <c r="P37" s="44">
        <f t="shared" si="2"/>
        <v>5.6581207704320668</v>
      </c>
      <c r="Q37" s="9"/>
    </row>
    <row r="38" spans="1:120" ht="16.5" thickBot="1">
      <c r="A38" s="13" t="s">
        <v>10</v>
      </c>
      <c r="B38" s="21"/>
      <c r="C38" s="20"/>
      <c r="D38" s="14">
        <f>SUM(D5,D12,D17,D24,D26,D29,D31,D35)</f>
        <v>7196132</v>
      </c>
      <c r="E38" s="14">
        <f t="shared" ref="E38:N38" si="12">SUM(E5,E12,E17,E24,E26,E29,E31,E35)</f>
        <v>210171</v>
      </c>
      <c r="F38" s="14">
        <f t="shared" si="12"/>
        <v>0</v>
      </c>
      <c r="G38" s="14">
        <f t="shared" si="12"/>
        <v>0</v>
      </c>
      <c r="H38" s="14">
        <f t="shared" si="12"/>
        <v>0</v>
      </c>
      <c r="I38" s="14">
        <f t="shared" si="12"/>
        <v>6592325</v>
      </c>
      <c r="J38" s="14">
        <f t="shared" si="12"/>
        <v>769269</v>
      </c>
      <c r="K38" s="14">
        <f t="shared" si="12"/>
        <v>0</v>
      </c>
      <c r="L38" s="14">
        <f t="shared" si="12"/>
        <v>0</v>
      </c>
      <c r="M38" s="14">
        <f t="shared" si="12"/>
        <v>0</v>
      </c>
      <c r="N38" s="14">
        <f t="shared" si="12"/>
        <v>0</v>
      </c>
      <c r="O38" s="14">
        <f t="shared" si="9"/>
        <v>14767897</v>
      </c>
      <c r="P38" s="35">
        <f t="shared" si="2"/>
        <v>1921.9022644456013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8"/>
    </row>
    <row r="40" spans="1:120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163" t="s">
        <v>103</v>
      </c>
      <c r="N40" s="163"/>
      <c r="O40" s="163"/>
      <c r="P40" s="39">
        <v>7684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52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1740621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703915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2444536</v>
      </c>
      <c r="O5" s="30">
        <f t="shared" ref="O5:O40" si="1">(N5/O$42)</f>
        <v>355.67234104466752</v>
      </c>
      <c r="P5" s="6"/>
    </row>
    <row r="6" spans="1:133">
      <c r="A6" s="12"/>
      <c r="B6" s="42">
        <v>511</v>
      </c>
      <c r="C6" s="19" t="s">
        <v>19</v>
      </c>
      <c r="D6" s="43">
        <v>84095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84095</v>
      </c>
      <c r="O6" s="44">
        <f t="shared" si="1"/>
        <v>12.235559435472137</v>
      </c>
      <c r="P6" s="9"/>
    </row>
    <row r="7" spans="1:133">
      <c r="A7" s="12"/>
      <c r="B7" s="42">
        <v>512</v>
      </c>
      <c r="C7" s="19" t="s">
        <v>20</v>
      </c>
      <c r="D7" s="43">
        <v>416918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416918</v>
      </c>
      <c r="O7" s="44">
        <f t="shared" si="1"/>
        <v>60.660264804306706</v>
      </c>
      <c r="P7" s="9"/>
    </row>
    <row r="8" spans="1:133">
      <c r="A8" s="12"/>
      <c r="B8" s="42">
        <v>513</v>
      </c>
      <c r="C8" s="19" t="s">
        <v>21</v>
      </c>
      <c r="D8" s="43">
        <v>399347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703915</v>
      </c>
      <c r="K8" s="43">
        <v>0</v>
      </c>
      <c r="L8" s="43">
        <v>0</v>
      </c>
      <c r="M8" s="43">
        <v>0</v>
      </c>
      <c r="N8" s="43">
        <f t="shared" si="2"/>
        <v>1103262</v>
      </c>
      <c r="O8" s="44">
        <f t="shared" si="1"/>
        <v>160.52116979484941</v>
      </c>
      <c r="P8" s="9"/>
    </row>
    <row r="9" spans="1:133">
      <c r="A9" s="12"/>
      <c r="B9" s="42">
        <v>514</v>
      </c>
      <c r="C9" s="19" t="s">
        <v>22</v>
      </c>
      <c r="D9" s="43">
        <v>103053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103053</v>
      </c>
      <c r="O9" s="44">
        <f t="shared" si="1"/>
        <v>14.993889131383675</v>
      </c>
      <c r="P9" s="9"/>
    </row>
    <row r="10" spans="1:133">
      <c r="A10" s="12"/>
      <c r="B10" s="42">
        <v>516</v>
      </c>
      <c r="C10" s="19" t="s">
        <v>79</v>
      </c>
      <c r="D10" s="43">
        <v>15550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15550</v>
      </c>
      <c r="O10" s="44">
        <f t="shared" si="1"/>
        <v>2.2624763567583295</v>
      </c>
      <c r="P10" s="9"/>
    </row>
    <row r="11" spans="1:133">
      <c r="A11" s="12"/>
      <c r="B11" s="42">
        <v>517</v>
      </c>
      <c r="C11" s="19" t="s">
        <v>24</v>
      </c>
      <c r="D11" s="43">
        <v>2744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2744</v>
      </c>
      <c r="O11" s="44">
        <f t="shared" si="1"/>
        <v>0.39924341626655024</v>
      </c>
      <c r="P11" s="9"/>
    </row>
    <row r="12" spans="1:133">
      <c r="A12" s="12"/>
      <c r="B12" s="42">
        <v>519</v>
      </c>
      <c r="C12" s="19" t="s">
        <v>65</v>
      </c>
      <c r="D12" s="43">
        <v>718914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718914</v>
      </c>
      <c r="O12" s="44">
        <f t="shared" si="1"/>
        <v>104.59973810563073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2577329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2577329</v>
      </c>
      <c r="O13" s="41">
        <f t="shared" si="1"/>
        <v>374.9933071438964</v>
      </c>
      <c r="P13" s="10"/>
    </row>
    <row r="14" spans="1:133">
      <c r="A14" s="12"/>
      <c r="B14" s="42">
        <v>521</v>
      </c>
      <c r="C14" s="19" t="s">
        <v>28</v>
      </c>
      <c r="D14" s="43">
        <v>836368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836368</v>
      </c>
      <c r="O14" s="44">
        <f t="shared" si="1"/>
        <v>121.6889276880547</v>
      </c>
      <c r="P14" s="9"/>
    </row>
    <row r="15" spans="1:133">
      <c r="A15" s="12"/>
      <c r="B15" s="42">
        <v>522</v>
      </c>
      <c r="C15" s="19" t="s">
        <v>46</v>
      </c>
      <c r="D15" s="43">
        <v>1352923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1352923</v>
      </c>
      <c r="O15" s="44">
        <f t="shared" si="1"/>
        <v>196.84606430961733</v>
      </c>
      <c r="P15" s="9"/>
    </row>
    <row r="16" spans="1:133">
      <c r="A16" s="12"/>
      <c r="B16" s="42">
        <v>524</v>
      </c>
      <c r="C16" s="19" t="s">
        <v>47</v>
      </c>
      <c r="D16" s="43">
        <v>324736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324736</v>
      </c>
      <c r="O16" s="44">
        <f t="shared" si="1"/>
        <v>47.248072166448424</v>
      </c>
      <c r="P16" s="9"/>
    </row>
    <row r="17" spans="1:16">
      <c r="A17" s="12"/>
      <c r="B17" s="42">
        <v>529</v>
      </c>
      <c r="C17" s="19" t="s">
        <v>29</v>
      </c>
      <c r="D17" s="43">
        <v>63302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63302</v>
      </c>
      <c r="O17" s="44">
        <f t="shared" si="1"/>
        <v>9.2102429797759342</v>
      </c>
      <c r="P17" s="9"/>
    </row>
    <row r="18" spans="1:16" ht="15.75">
      <c r="A18" s="26" t="s">
        <v>30</v>
      </c>
      <c r="B18" s="27"/>
      <c r="C18" s="28"/>
      <c r="D18" s="29">
        <f t="shared" ref="D18:M18" si="5">SUM(D19:D24)</f>
        <v>612521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6181172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6793693</v>
      </c>
      <c r="O18" s="41">
        <f t="shared" si="1"/>
        <v>988.46107958678886</v>
      </c>
      <c r="P18" s="10"/>
    </row>
    <row r="19" spans="1:16">
      <c r="A19" s="12"/>
      <c r="B19" s="42">
        <v>531</v>
      </c>
      <c r="C19" s="19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4174665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4174665</v>
      </c>
      <c r="O19" s="44">
        <f t="shared" si="1"/>
        <v>607.40069838498471</v>
      </c>
      <c r="P19" s="9"/>
    </row>
    <row r="20" spans="1:16">
      <c r="A20" s="12"/>
      <c r="B20" s="42">
        <v>533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962101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962101</v>
      </c>
      <c r="O20" s="44">
        <f t="shared" si="1"/>
        <v>139.98268587225374</v>
      </c>
      <c r="P20" s="9"/>
    </row>
    <row r="21" spans="1:16">
      <c r="A21" s="12"/>
      <c r="B21" s="42">
        <v>534</v>
      </c>
      <c r="C21" s="19" t="s">
        <v>76</v>
      </c>
      <c r="D21" s="43">
        <v>544967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544967</v>
      </c>
      <c r="O21" s="44">
        <f t="shared" si="1"/>
        <v>79.290993743634516</v>
      </c>
      <c r="P21" s="9"/>
    </row>
    <row r="22" spans="1:16">
      <c r="A22" s="12"/>
      <c r="B22" s="42">
        <v>535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1044406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1044406</v>
      </c>
      <c r="O22" s="44">
        <f t="shared" si="1"/>
        <v>151.957805907173</v>
      </c>
      <c r="P22" s="9"/>
    </row>
    <row r="23" spans="1:16">
      <c r="A23" s="12"/>
      <c r="B23" s="42">
        <v>538</v>
      </c>
      <c r="C23" s="19" t="s">
        <v>87</v>
      </c>
      <c r="D23" s="43">
        <v>33642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33642</v>
      </c>
      <c r="O23" s="44">
        <f t="shared" si="1"/>
        <v>4.8948057616761238</v>
      </c>
      <c r="P23" s="9"/>
    </row>
    <row r="24" spans="1:16">
      <c r="A24" s="12"/>
      <c r="B24" s="42">
        <v>539</v>
      </c>
      <c r="C24" s="19" t="s">
        <v>35</v>
      </c>
      <c r="D24" s="43">
        <v>33912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33912</v>
      </c>
      <c r="O24" s="44">
        <f t="shared" si="1"/>
        <v>4.9340899170667827</v>
      </c>
      <c r="P24" s="9"/>
    </row>
    <row r="25" spans="1:16" ht="15.75">
      <c r="A25" s="26" t="s">
        <v>36</v>
      </c>
      <c r="B25" s="27"/>
      <c r="C25" s="28"/>
      <c r="D25" s="29">
        <f t="shared" ref="D25:M25" si="6">SUM(D26:D26)</f>
        <v>650177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ref="N25:N30" si="7">SUM(D25:M25)</f>
        <v>650177</v>
      </c>
      <c r="O25" s="41">
        <f t="shared" si="1"/>
        <v>94.598719627528013</v>
      </c>
      <c r="P25" s="10"/>
    </row>
    <row r="26" spans="1:16">
      <c r="A26" s="12"/>
      <c r="B26" s="42">
        <v>541</v>
      </c>
      <c r="C26" s="19" t="s">
        <v>67</v>
      </c>
      <c r="D26" s="43">
        <v>650177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650177</v>
      </c>
      <c r="O26" s="44">
        <f t="shared" si="1"/>
        <v>94.598719627528013</v>
      </c>
      <c r="P26" s="9"/>
    </row>
    <row r="27" spans="1:16" ht="15.75">
      <c r="A27" s="26" t="s">
        <v>80</v>
      </c>
      <c r="B27" s="27"/>
      <c r="C27" s="28"/>
      <c r="D27" s="29">
        <f t="shared" ref="D27:M27" si="8">SUM(D28:D29)</f>
        <v>96053</v>
      </c>
      <c r="E27" s="29">
        <f t="shared" si="8"/>
        <v>618255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714308</v>
      </c>
      <c r="O27" s="41">
        <f t="shared" si="1"/>
        <v>103.92957951404046</v>
      </c>
      <c r="P27" s="10"/>
    </row>
    <row r="28" spans="1:16">
      <c r="A28" s="90"/>
      <c r="B28" s="91">
        <v>554</v>
      </c>
      <c r="C28" s="92" t="s">
        <v>91</v>
      </c>
      <c r="D28" s="43">
        <v>0</v>
      </c>
      <c r="E28" s="43">
        <v>618255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618255</v>
      </c>
      <c r="O28" s="44">
        <f t="shared" si="1"/>
        <v>89.954168485377565</v>
      </c>
      <c r="P28" s="9"/>
    </row>
    <row r="29" spans="1:16">
      <c r="A29" s="90"/>
      <c r="B29" s="91">
        <v>559</v>
      </c>
      <c r="C29" s="92" t="s">
        <v>81</v>
      </c>
      <c r="D29" s="43">
        <v>96053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96053</v>
      </c>
      <c r="O29" s="44">
        <f t="shared" si="1"/>
        <v>13.975411028662883</v>
      </c>
      <c r="P29" s="9"/>
    </row>
    <row r="30" spans="1:16" ht="15.75">
      <c r="A30" s="26" t="s">
        <v>49</v>
      </c>
      <c r="B30" s="27"/>
      <c r="C30" s="28"/>
      <c r="D30" s="29">
        <f t="shared" ref="D30:M30" si="9">SUM(D31:D31)</f>
        <v>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34708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7"/>
        <v>34708</v>
      </c>
      <c r="O30" s="41">
        <f t="shared" si="1"/>
        <v>5.0499054270333188</v>
      </c>
      <c r="P30" s="10"/>
    </row>
    <row r="31" spans="1:16">
      <c r="A31" s="12"/>
      <c r="B31" s="42">
        <v>569</v>
      </c>
      <c r="C31" s="19" t="s">
        <v>60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34708</v>
      </c>
      <c r="J31" s="43">
        <v>0</v>
      </c>
      <c r="K31" s="43">
        <v>0</v>
      </c>
      <c r="L31" s="43">
        <v>0</v>
      </c>
      <c r="M31" s="43">
        <v>0</v>
      </c>
      <c r="N31" s="43">
        <f t="shared" ref="N31:N40" si="10">SUM(D31:M31)</f>
        <v>34708</v>
      </c>
      <c r="O31" s="44">
        <f t="shared" si="1"/>
        <v>5.0499054270333188</v>
      </c>
      <c r="P31" s="9"/>
    </row>
    <row r="32" spans="1:16" ht="15.75">
      <c r="A32" s="26" t="s">
        <v>38</v>
      </c>
      <c r="B32" s="27"/>
      <c r="C32" s="28"/>
      <c r="D32" s="29">
        <f t="shared" ref="D32:M32" si="11">SUM(D33:D35)</f>
        <v>855386</v>
      </c>
      <c r="E32" s="29">
        <f t="shared" si="11"/>
        <v>120180</v>
      </c>
      <c r="F32" s="29">
        <f t="shared" si="11"/>
        <v>0</v>
      </c>
      <c r="G32" s="29">
        <f t="shared" si="11"/>
        <v>0</v>
      </c>
      <c r="H32" s="29">
        <f t="shared" si="11"/>
        <v>0</v>
      </c>
      <c r="I32" s="29">
        <f t="shared" si="11"/>
        <v>0</v>
      </c>
      <c r="J32" s="29">
        <f t="shared" si="11"/>
        <v>0</v>
      </c>
      <c r="K32" s="29">
        <f t="shared" si="11"/>
        <v>0</v>
      </c>
      <c r="L32" s="29">
        <f t="shared" si="11"/>
        <v>0</v>
      </c>
      <c r="M32" s="29">
        <f t="shared" si="11"/>
        <v>0</v>
      </c>
      <c r="N32" s="29">
        <f t="shared" si="10"/>
        <v>975566</v>
      </c>
      <c r="O32" s="41">
        <f t="shared" si="1"/>
        <v>141.94180125127309</v>
      </c>
      <c r="P32" s="9"/>
    </row>
    <row r="33" spans="1:119">
      <c r="A33" s="12"/>
      <c r="B33" s="42">
        <v>572</v>
      </c>
      <c r="C33" s="19" t="s">
        <v>68</v>
      </c>
      <c r="D33" s="43">
        <v>831749</v>
      </c>
      <c r="E33" s="43">
        <v>93781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0"/>
        <v>925530</v>
      </c>
      <c r="O33" s="44">
        <f t="shared" si="1"/>
        <v>134.66171977302488</v>
      </c>
      <c r="P33" s="9"/>
    </row>
    <row r="34" spans="1:119">
      <c r="A34" s="12"/>
      <c r="B34" s="42">
        <v>574</v>
      </c>
      <c r="C34" s="19" t="s">
        <v>88</v>
      </c>
      <c r="D34" s="43">
        <v>23637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23637</v>
      </c>
      <c r="O34" s="44">
        <f t="shared" si="1"/>
        <v>3.4391095591444785</v>
      </c>
      <c r="P34" s="9"/>
    </row>
    <row r="35" spans="1:119">
      <c r="A35" s="12"/>
      <c r="B35" s="42">
        <v>575</v>
      </c>
      <c r="C35" s="19" t="s">
        <v>84</v>
      </c>
      <c r="D35" s="43">
        <v>0</v>
      </c>
      <c r="E35" s="43">
        <v>26399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0"/>
        <v>26399</v>
      </c>
      <c r="O35" s="44">
        <f t="shared" si="1"/>
        <v>3.8409719191037395</v>
      </c>
      <c r="P35" s="9"/>
    </row>
    <row r="36" spans="1:119" ht="15.75">
      <c r="A36" s="26" t="s">
        <v>69</v>
      </c>
      <c r="B36" s="27"/>
      <c r="C36" s="28"/>
      <c r="D36" s="29">
        <f t="shared" ref="D36:M36" si="12">SUM(D37:D39)</f>
        <v>0</v>
      </c>
      <c r="E36" s="29">
        <f t="shared" si="12"/>
        <v>0</v>
      </c>
      <c r="F36" s="29">
        <f t="shared" si="12"/>
        <v>0</v>
      </c>
      <c r="G36" s="29">
        <f t="shared" si="12"/>
        <v>0</v>
      </c>
      <c r="H36" s="29">
        <f t="shared" si="12"/>
        <v>0</v>
      </c>
      <c r="I36" s="29">
        <f t="shared" si="12"/>
        <v>272478</v>
      </c>
      <c r="J36" s="29">
        <f t="shared" si="12"/>
        <v>1750</v>
      </c>
      <c r="K36" s="29">
        <f t="shared" si="12"/>
        <v>0</v>
      </c>
      <c r="L36" s="29">
        <f t="shared" si="12"/>
        <v>0</v>
      </c>
      <c r="M36" s="29">
        <f t="shared" si="12"/>
        <v>0</v>
      </c>
      <c r="N36" s="29">
        <f t="shared" si="10"/>
        <v>274228</v>
      </c>
      <c r="O36" s="41">
        <f t="shared" si="1"/>
        <v>39.899316164702462</v>
      </c>
      <c r="P36" s="9"/>
    </row>
    <row r="37" spans="1:119">
      <c r="A37" s="12"/>
      <c r="B37" s="42">
        <v>581</v>
      </c>
      <c r="C37" s="19" t="s">
        <v>70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222360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10"/>
        <v>222360</v>
      </c>
      <c r="O37" s="44">
        <f t="shared" si="1"/>
        <v>32.352684417285026</v>
      </c>
      <c r="P37" s="9"/>
    </row>
    <row r="38" spans="1:119">
      <c r="A38" s="12"/>
      <c r="B38" s="42">
        <v>590</v>
      </c>
      <c r="C38" s="19" t="s">
        <v>94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577</v>
      </c>
      <c r="J38" s="43">
        <v>0</v>
      </c>
      <c r="K38" s="43">
        <v>0</v>
      </c>
      <c r="L38" s="43">
        <v>0</v>
      </c>
      <c r="M38" s="43">
        <v>0</v>
      </c>
      <c r="N38" s="43">
        <f t="shared" si="10"/>
        <v>577</v>
      </c>
      <c r="O38" s="44">
        <f t="shared" si="1"/>
        <v>8.3951695038556665E-2</v>
      </c>
      <c r="P38" s="9"/>
    </row>
    <row r="39" spans="1:119" ht="15.75" thickBot="1">
      <c r="A39" s="12"/>
      <c r="B39" s="42">
        <v>591</v>
      </c>
      <c r="C39" s="19" t="s">
        <v>71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49541</v>
      </c>
      <c r="J39" s="43">
        <v>1750</v>
      </c>
      <c r="K39" s="43">
        <v>0</v>
      </c>
      <c r="L39" s="43">
        <v>0</v>
      </c>
      <c r="M39" s="43">
        <v>0</v>
      </c>
      <c r="N39" s="43">
        <f t="shared" si="10"/>
        <v>51291</v>
      </c>
      <c r="O39" s="44">
        <f t="shared" si="1"/>
        <v>7.4626800523788734</v>
      </c>
      <c r="P39" s="9"/>
    </row>
    <row r="40" spans="1:119" ht="16.5" thickBot="1">
      <c r="A40" s="13" t="s">
        <v>10</v>
      </c>
      <c r="B40" s="21"/>
      <c r="C40" s="20"/>
      <c r="D40" s="14">
        <f t="shared" ref="D40:M40" si="13">SUM(D5,D13,D18,D25,D27,D30,D32,D36)</f>
        <v>6532087</v>
      </c>
      <c r="E40" s="14">
        <f t="shared" si="13"/>
        <v>738435</v>
      </c>
      <c r="F40" s="14">
        <f t="shared" si="13"/>
        <v>0</v>
      </c>
      <c r="G40" s="14">
        <f t="shared" si="13"/>
        <v>0</v>
      </c>
      <c r="H40" s="14">
        <f t="shared" si="13"/>
        <v>0</v>
      </c>
      <c r="I40" s="14">
        <f t="shared" si="13"/>
        <v>6488358</v>
      </c>
      <c r="J40" s="14">
        <f t="shared" si="13"/>
        <v>705665</v>
      </c>
      <c r="K40" s="14">
        <f t="shared" si="13"/>
        <v>0</v>
      </c>
      <c r="L40" s="14">
        <f t="shared" si="13"/>
        <v>0</v>
      </c>
      <c r="M40" s="14">
        <f t="shared" si="13"/>
        <v>0</v>
      </c>
      <c r="N40" s="14">
        <f t="shared" si="10"/>
        <v>14464545</v>
      </c>
      <c r="O40" s="35">
        <f t="shared" si="1"/>
        <v>2104.5460497599302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163" t="s">
        <v>95</v>
      </c>
      <c r="M42" s="163"/>
      <c r="N42" s="163"/>
      <c r="O42" s="39">
        <v>6873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52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1558049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579950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2137999</v>
      </c>
      <c r="O5" s="30">
        <f t="shared" ref="O5:O40" si="1">(N5/O$42)</f>
        <v>325.26989198235202</v>
      </c>
      <c r="P5" s="6"/>
    </row>
    <row r="6" spans="1:133">
      <c r="A6" s="12"/>
      <c r="B6" s="42">
        <v>511</v>
      </c>
      <c r="C6" s="19" t="s">
        <v>19</v>
      </c>
      <c r="D6" s="43">
        <v>96943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96943</v>
      </c>
      <c r="O6" s="44">
        <f t="shared" si="1"/>
        <v>14.748668796592119</v>
      </c>
      <c r="P6" s="9"/>
    </row>
    <row r="7" spans="1:133">
      <c r="A7" s="12"/>
      <c r="B7" s="42">
        <v>512</v>
      </c>
      <c r="C7" s="19" t="s">
        <v>20</v>
      </c>
      <c r="D7" s="43">
        <v>398361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398361</v>
      </c>
      <c r="O7" s="44">
        <f t="shared" si="1"/>
        <v>60.60565951620265</v>
      </c>
      <c r="P7" s="9"/>
    </row>
    <row r="8" spans="1:133">
      <c r="A8" s="12"/>
      <c r="B8" s="42">
        <v>513</v>
      </c>
      <c r="C8" s="19" t="s">
        <v>21</v>
      </c>
      <c r="D8" s="43">
        <v>358769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579950</v>
      </c>
      <c r="K8" s="43">
        <v>0</v>
      </c>
      <c r="L8" s="43">
        <v>0</v>
      </c>
      <c r="M8" s="43">
        <v>0</v>
      </c>
      <c r="N8" s="43">
        <f t="shared" si="2"/>
        <v>938719</v>
      </c>
      <c r="O8" s="44">
        <f t="shared" si="1"/>
        <v>142.81439221055834</v>
      </c>
      <c r="P8" s="9"/>
    </row>
    <row r="9" spans="1:133">
      <c r="A9" s="12"/>
      <c r="B9" s="42">
        <v>514</v>
      </c>
      <c r="C9" s="19" t="s">
        <v>22</v>
      </c>
      <c r="D9" s="43">
        <v>109076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109076</v>
      </c>
      <c r="O9" s="44">
        <f t="shared" si="1"/>
        <v>16.594553476342615</v>
      </c>
      <c r="P9" s="9"/>
    </row>
    <row r="10" spans="1:133">
      <c r="A10" s="12"/>
      <c r="B10" s="42">
        <v>515</v>
      </c>
      <c r="C10" s="19" t="s">
        <v>23</v>
      </c>
      <c r="D10" s="43">
        <v>195484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195484</v>
      </c>
      <c r="O10" s="44">
        <f t="shared" si="1"/>
        <v>29.740453369846342</v>
      </c>
      <c r="P10" s="9"/>
    </row>
    <row r="11" spans="1:133">
      <c r="A11" s="12"/>
      <c r="B11" s="42">
        <v>516</v>
      </c>
      <c r="C11" s="19" t="s">
        <v>79</v>
      </c>
      <c r="D11" s="43">
        <v>28394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28394</v>
      </c>
      <c r="O11" s="44">
        <f t="shared" si="1"/>
        <v>4.319793092956032</v>
      </c>
      <c r="P11" s="9"/>
    </row>
    <row r="12" spans="1:133">
      <c r="A12" s="12"/>
      <c r="B12" s="42">
        <v>517</v>
      </c>
      <c r="C12" s="19" t="s">
        <v>24</v>
      </c>
      <c r="D12" s="43">
        <v>3637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3637</v>
      </c>
      <c r="O12" s="44">
        <f t="shared" si="1"/>
        <v>0.55332420508139357</v>
      </c>
      <c r="P12" s="9"/>
    </row>
    <row r="13" spans="1:133">
      <c r="A13" s="12"/>
      <c r="B13" s="42">
        <v>519</v>
      </c>
      <c r="C13" s="19" t="s">
        <v>65</v>
      </c>
      <c r="D13" s="43">
        <v>367385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367385</v>
      </c>
      <c r="O13" s="44">
        <f t="shared" si="1"/>
        <v>55.893047314772552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2460228</v>
      </c>
      <c r="E14" s="29">
        <f t="shared" si="3"/>
        <v>0</v>
      </c>
      <c r="F14" s="29">
        <f t="shared" si="3"/>
        <v>0</v>
      </c>
      <c r="G14" s="29">
        <f t="shared" si="3"/>
        <v>47355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5" si="4">SUM(D14:M14)</f>
        <v>2507583</v>
      </c>
      <c r="O14" s="41">
        <f t="shared" si="1"/>
        <v>381.49748973071655</v>
      </c>
      <c r="P14" s="10"/>
    </row>
    <row r="15" spans="1:133">
      <c r="A15" s="12"/>
      <c r="B15" s="42">
        <v>521</v>
      </c>
      <c r="C15" s="19" t="s">
        <v>28</v>
      </c>
      <c r="D15" s="43">
        <v>806142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806142</v>
      </c>
      <c r="O15" s="44">
        <f t="shared" si="1"/>
        <v>122.64445458694659</v>
      </c>
      <c r="P15" s="9"/>
    </row>
    <row r="16" spans="1:133">
      <c r="A16" s="12"/>
      <c r="B16" s="42">
        <v>522</v>
      </c>
      <c r="C16" s="19" t="s">
        <v>46</v>
      </c>
      <c r="D16" s="43">
        <v>1277258</v>
      </c>
      <c r="E16" s="43">
        <v>0</v>
      </c>
      <c r="F16" s="43">
        <v>0</v>
      </c>
      <c r="G16" s="43">
        <v>47355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1324613</v>
      </c>
      <c r="O16" s="44">
        <f t="shared" si="1"/>
        <v>201.52335311121254</v>
      </c>
      <c r="P16" s="9"/>
    </row>
    <row r="17" spans="1:16">
      <c r="A17" s="12"/>
      <c r="B17" s="42">
        <v>524</v>
      </c>
      <c r="C17" s="19" t="s">
        <v>47</v>
      </c>
      <c r="D17" s="43">
        <v>306747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306747</v>
      </c>
      <c r="O17" s="44">
        <f t="shared" si="1"/>
        <v>46.667731629392968</v>
      </c>
      <c r="P17" s="9"/>
    </row>
    <row r="18" spans="1:16">
      <c r="A18" s="12"/>
      <c r="B18" s="42">
        <v>529</v>
      </c>
      <c r="C18" s="19" t="s">
        <v>29</v>
      </c>
      <c r="D18" s="43">
        <v>70081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70081</v>
      </c>
      <c r="O18" s="44">
        <f t="shared" si="1"/>
        <v>10.661950403164461</v>
      </c>
      <c r="P18" s="9"/>
    </row>
    <row r="19" spans="1:16" ht="15.75">
      <c r="A19" s="26" t="s">
        <v>30</v>
      </c>
      <c r="B19" s="27"/>
      <c r="C19" s="28"/>
      <c r="D19" s="29">
        <f t="shared" ref="D19:M19" si="5">SUM(D20:D25)</f>
        <v>557230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6218098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6775328</v>
      </c>
      <c r="O19" s="41">
        <f t="shared" si="1"/>
        <v>1030.7816826411076</v>
      </c>
      <c r="P19" s="10"/>
    </row>
    <row r="20" spans="1:16">
      <c r="A20" s="12"/>
      <c r="B20" s="42">
        <v>531</v>
      </c>
      <c r="C20" s="19" t="s">
        <v>48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4336860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4336860</v>
      </c>
      <c r="O20" s="44">
        <f t="shared" si="1"/>
        <v>659.79917845732541</v>
      </c>
      <c r="P20" s="9"/>
    </row>
    <row r="21" spans="1:16">
      <c r="A21" s="12"/>
      <c r="B21" s="42">
        <v>533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762169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762169</v>
      </c>
      <c r="O21" s="44">
        <f t="shared" si="1"/>
        <v>115.95451087783356</v>
      </c>
      <c r="P21" s="9"/>
    </row>
    <row r="22" spans="1:16">
      <c r="A22" s="12"/>
      <c r="B22" s="42">
        <v>534</v>
      </c>
      <c r="C22" s="19" t="s">
        <v>76</v>
      </c>
      <c r="D22" s="43">
        <v>528235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528235</v>
      </c>
      <c r="O22" s="44">
        <f t="shared" si="1"/>
        <v>80.364369389928498</v>
      </c>
      <c r="P22" s="9"/>
    </row>
    <row r="23" spans="1:16">
      <c r="A23" s="12"/>
      <c r="B23" s="42">
        <v>535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815697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815697</v>
      </c>
      <c r="O23" s="44">
        <f t="shared" si="1"/>
        <v>124.09812870835235</v>
      </c>
      <c r="P23" s="9"/>
    </row>
    <row r="24" spans="1:16">
      <c r="A24" s="12"/>
      <c r="B24" s="42">
        <v>536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303372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303372</v>
      </c>
      <c r="O24" s="44">
        <f t="shared" si="1"/>
        <v>46.154267457781835</v>
      </c>
      <c r="P24" s="9"/>
    </row>
    <row r="25" spans="1:16">
      <c r="A25" s="12"/>
      <c r="B25" s="42">
        <v>539</v>
      </c>
      <c r="C25" s="19" t="s">
        <v>35</v>
      </c>
      <c r="D25" s="43">
        <v>28995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28995</v>
      </c>
      <c r="O25" s="44">
        <f t="shared" si="1"/>
        <v>4.4112277498858967</v>
      </c>
      <c r="P25" s="9"/>
    </row>
    <row r="26" spans="1:16" ht="15.75">
      <c r="A26" s="26" t="s">
        <v>36</v>
      </c>
      <c r="B26" s="27"/>
      <c r="C26" s="28"/>
      <c r="D26" s="29">
        <f t="shared" ref="D26:M26" si="6">SUM(D27:D27)</f>
        <v>750367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ref="N26:N31" si="7">SUM(D26:M26)</f>
        <v>750367</v>
      </c>
      <c r="O26" s="41">
        <f t="shared" si="1"/>
        <v>114.15898372128405</v>
      </c>
      <c r="P26" s="10"/>
    </row>
    <row r="27" spans="1:16">
      <c r="A27" s="12"/>
      <c r="B27" s="42">
        <v>541</v>
      </c>
      <c r="C27" s="19" t="s">
        <v>67</v>
      </c>
      <c r="D27" s="43">
        <v>750367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750367</v>
      </c>
      <c r="O27" s="44">
        <f t="shared" si="1"/>
        <v>114.15898372128405</v>
      </c>
      <c r="P27" s="9"/>
    </row>
    <row r="28" spans="1:16" ht="15.75">
      <c r="A28" s="26" t="s">
        <v>80</v>
      </c>
      <c r="B28" s="27"/>
      <c r="C28" s="28"/>
      <c r="D28" s="29">
        <f t="shared" ref="D28:M28" si="8">SUM(D29:D30)</f>
        <v>118358</v>
      </c>
      <c r="E28" s="29">
        <f t="shared" si="8"/>
        <v>29002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7"/>
        <v>147360</v>
      </c>
      <c r="O28" s="41">
        <f t="shared" si="1"/>
        <v>22.418986764034688</v>
      </c>
      <c r="P28" s="10"/>
    </row>
    <row r="29" spans="1:16">
      <c r="A29" s="90"/>
      <c r="B29" s="91">
        <v>554</v>
      </c>
      <c r="C29" s="92" t="s">
        <v>91</v>
      </c>
      <c r="D29" s="43">
        <v>0</v>
      </c>
      <c r="E29" s="43">
        <v>29002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29002</v>
      </c>
      <c r="O29" s="44">
        <f t="shared" si="1"/>
        <v>4.4122927126122011</v>
      </c>
      <c r="P29" s="9"/>
    </row>
    <row r="30" spans="1:16">
      <c r="A30" s="90"/>
      <c r="B30" s="91">
        <v>559</v>
      </c>
      <c r="C30" s="92" t="s">
        <v>81</v>
      </c>
      <c r="D30" s="43">
        <v>118358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118358</v>
      </c>
      <c r="O30" s="44">
        <f t="shared" si="1"/>
        <v>18.006694051422485</v>
      </c>
      <c r="P30" s="9"/>
    </row>
    <row r="31" spans="1:16" ht="15.75">
      <c r="A31" s="26" t="s">
        <v>49</v>
      </c>
      <c r="B31" s="27"/>
      <c r="C31" s="28"/>
      <c r="D31" s="29">
        <f t="shared" ref="D31:M31" si="9">SUM(D32:D32)</f>
        <v>0</v>
      </c>
      <c r="E31" s="29">
        <f t="shared" si="9"/>
        <v>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27433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7"/>
        <v>27433</v>
      </c>
      <c r="O31" s="41">
        <f t="shared" si="1"/>
        <v>4.1735889243876461</v>
      </c>
      <c r="P31" s="10"/>
    </row>
    <row r="32" spans="1:16">
      <c r="A32" s="12"/>
      <c r="B32" s="42">
        <v>569</v>
      </c>
      <c r="C32" s="19" t="s">
        <v>60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27433</v>
      </c>
      <c r="J32" s="43">
        <v>0</v>
      </c>
      <c r="K32" s="43">
        <v>0</v>
      </c>
      <c r="L32" s="43">
        <v>0</v>
      </c>
      <c r="M32" s="43">
        <v>0</v>
      </c>
      <c r="N32" s="43">
        <f t="shared" ref="N32:N40" si="10">SUM(D32:M32)</f>
        <v>27433</v>
      </c>
      <c r="O32" s="44">
        <f t="shared" si="1"/>
        <v>4.1735889243876461</v>
      </c>
      <c r="P32" s="9"/>
    </row>
    <row r="33" spans="1:119" ht="15.75">
      <c r="A33" s="26" t="s">
        <v>38</v>
      </c>
      <c r="B33" s="27"/>
      <c r="C33" s="28"/>
      <c r="D33" s="29">
        <f t="shared" ref="D33:M33" si="11">SUM(D34:D36)</f>
        <v>915612</v>
      </c>
      <c r="E33" s="29">
        <f t="shared" si="11"/>
        <v>1478197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0</v>
      </c>
      <c r="J33" s="29">
        <f t="shared" si="11"/>
        <v>0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10"/>
        <v>2393809</v>
      </c>
      <c r="O33" s="41">
        <f t="shared" si="1"/>
        <v>364.18819412749127</v>
      </c>
      <c r="P33" s="9"/>
    </row>
    <row r="34" spans="1:119">
      <c r="A34" s="12"/>
      <c r="B34" s="42">
        <v>572</v>
      </c>
      <c r="C34" s="19" t="s">
        <v>68</v>
      </c>
      <c r="D34" s="43">
        <v>884883</v>
      </c>
      <c r="E34" s="43">
        <v>1416950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2301833</v>
      </c>
      <c r="O34" s="44">
        <f t="shared" si="1"/>
        <v>350.19519245397839</v>
      </c>
      <c r="P34" s="9"/>
    </row>
    <row r="35" spans="1:119">
      <c r="A35" s="12"/>
      <c r="B35" s="42">
        <v>574</v>
      </c>
      <c r="C35" s="19" t="s">
        <v>88</v>
      </c>
      <c r="D35" s="43">
        <v>30729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0"/>
        <v>30729</v>
      </c>
      <c r="O35" s="44">
        <f t="shared" si="1"/>
        <v>4.6750342309447737</v>
      </c>
      <c r="P35" s="9"/>
    </row>
    <row r="36" spans="1:119">
      <c r="A36" s="12"/>
      <c r="B36" s="42">
        <v>575</v>
      </c>
      <c r="C36" s="19" t="s">
        <v>84</v>
      </c>
      <c r="D36" s="43">
        <v>0</v>
      </c>
      <c r="E36" s="43">
        <v>61247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10"/>
        <v>61247</v>
      </c>
      <c r="O36" s="44">
        <f t="shared" si="1"/>
        <v>9.3179674425680812</v>
      </c>
      <c r="P36" s="9"/>
    </row>
    <row r="37" spans="1:119" ht="15.75">
      <c r="A37" s="26" t="s">
        <v>69</v>
      </c>
      <c r="B37" s="27"/>
      <c r="C37" s="28"/>
      <c r="D37" s="29">
        <f t="shared" ref="D37:M37" si="12">SUM(D38:D39)</f>
        <v>0</v>
      </c>
      <c r="E37" s="29">
        <f t="shared" si="12"/>
        <v>0</v>
      </c>
      <c r="F37" s="29">
        <f t="shared" si="12"/>
        <v>0</v>
      </c>
      <c r="G37" s="29">
        <f t="shared" si="12"/>
        <v>0</v>
      </c>
      <c r="H37" s="29">
        <f t="shared" si="12"/>
        <v>0</v>
      </c>
      <c r="I37" s="29">
        <f t="shared" si="12"/>
        <v>273156</v>
      </c>
      <c r="J37" s="29">
        <f t="shared" si="12"/>
        <v>0</v>
      </c>
      <c r="K37" s="29">
        <f t="shared" si="12"/>
        <v>0</v>
      </c>
      <c r="L37" s="29">
        <f t="shared" si="12"/>
        <v>0</v>
      </c>
      <c r="M37" s="29">
        <f t="shared" si="12"/>
        <v>0</v>
      </c>
      <c r="N37" s="29">
        <f t="shared" si="10"/>
        <v>273156</v>
      </c>
      <c r="O37" s="41">
        <f t="shared" si="1"/>
        <v>41.557279780921952</v>
      </c>
      <c r="P37" s="9"/>
    </row>
    <row r="38" spans="1:119">
      <c r="A38" s="12"/>
      <c r="B38" s="42">
        <v>581</v>
      </c>
      <c r="C38" s="19" t="s">
        <v>70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220480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10"/>
        <v>220480</v>
      </c>
      <c r="O38" s="44">
        <f t="shared" si="1"/>
        <v>33.543283127947667</v>
      </c>
      <c r="P38" s="9"/>
    </row>
    <row r="39" spans="1:119" ht="15.75" thickBot="1">
      <c r="A39" s="12"/>
      <c r="B39" s="42">
        <v>591</v>
      </c>
      <c r="C39" s="19" t="s">
        <v>71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52676</v>
      </c>
      <c r="J39" s="43">
        <v>0</v>
      </c>
      <c r="K39" s="43">
        <v>0</v>
      </c>
      <c r="L39" s="43">
        <v>0</v>
      </c>
      <c r="M39" s="43">
        <v>0</v>
      </c>
      <c r="N39" s="43">
        <f t="shared" si="10"/>
        <v>52676</v>
      </c>
      <c r="O39" s="44">
        <f t="shared" si="1"/>
        <v>8.0139966529742885</v>
      </c>
      <c r="P39" s="9"/>
    </row>
    <row r="40" spans="1:119" ht="16.5" thickBot="1">
      <c r="A40" s="13" t="s">
        <v>10</v>
      </c>
      <c r="B40" s="21"/>
      <c r="C40" s="20"/>
      <c r="D40" s="14">
        <f t="shared" ref="D40:M40" si="13">SUM(D5,D14,D19,D26,D28,D31,D33,D37)</f>
        <v>6359844</v>
      </c>
      <c r="E40" s="14">
        <f t="shared" si="13"/>
        <v>1507199</v>
      </c>
      <c r="F40" s="14">
        <f t="shared" si="13"/>
        <v>0</v>
      </c>
      <c r="G40" s="14">
        <f t="shared" si="13"/>
        <v>47355</v>
      </c>
      <c r="H40" s="14">
        <f t="shared" si="13"/>
        <v>0</v>
      </c>
      <c r="I40" s="14">
        <f t="shared" si="13"/>
        <v>6518687</v>
      </c>
      <c r="J40" s="14">
        <f t="shared" si="13"/>
        <v>579950</v>
      </c>
      <c r="K40" s="14">
        <f t="shared" si="13"/>
        <v>0</v>
      </c>
      <c r="L40" s="14">
        <f t="shared" si="13"/>
        <v>0</v>
      </c>
      <c r="M40" s="14">
        <f t="shared" si="13"/>
        <v>0</v>
      </c>
      <c r="N40" s="14">
        <f t="shared" si="10"/>
        <v>15013035</v>
      </c>
      <c r="O40" s="35">
        <f t="shared" si="1"/>
        <v>2284.0460976722957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163" t="s">
        <v>92</v>
      </c>
      <c r="M42" s="163"/>
      <c r="N42" s="163"/>
      <c r="O42" s="39">
        <v>6573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52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1395625</v>
      </c>
      <c r="E5" s="24">
        <f t="shared" si="0"/>
        <v>0</v>
      </c>
      <c r="F5" s="24">
        <f t="shared" si="0"/>
        <v>405625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449562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2250812</v>
      </c>
      <c r="O5" s="30">
        <f t="shared" ref="O5:O40" si="1">(N5/O$42)</f>
        <v>360.18755000800127</v>
      </c>
      <c r="P5" s="6"/>
    </row>
    <row r="6" spans="1:133">
      <c r="A6" s="12"/>
      <c r="B6" s="42">
        <v>511</v>
      </c>
      <c r="C6" s="19" t="s">
        <v>19</v>
      </c>
      <c r="D6" s="43">
        <v>104642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104642</v>
      </c>
      <c r="O6" s="44">
        <f t="shared" si="1"/>
        <v>16.74539926388222</v>
      </c>
      <c r="P6" s="9"/>
    </row>
    <row r="7" spans="1:133">
      <c r="A7" s="12"/>
      <c r="B7" s="42">
        <v>512</v>
      </c>
      <c r="C7" s="19" t="s">
        <v>20</v>
      </c>
      <c r="D7" s="43">
        <v>373712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373712</v>
      </c>
      <c r="O7" s="44">
        <f t="shared" si="1"/>
        <v>59.803488558169306</v>
      </c>
      <c r="P7" s="9"/>
    </row>
    <row r="8" spans="1:133">
      <c r="A8" s="12"/>
      <c r="B8" s="42">
        <v>513</v>
      </c>
      <c r="C8" s="19" t="s">
        <v>21</v>
      </c>
      <c r="D8" s="43">
        <v>324676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449562</v>
      </c>
      <c r="K8" s="43">
        <v>0</v>
      </c>
      <c r="L8" s="43">
        <v>0</v>
      </c>
      <c r="M8" s="43">
        <v>0</v>
      </c>
      <c r="N8" s="43">
        <f t="shared" si="2"/>
        <v>774238</v>
      </c>
      <c r="O8" s="44">
        <f t="shared" si="1"/>
        <v>123.89790366458634</v>
      </c>
      <c r="P8" s="9"/>
    </row>
    <row r="9" spans="1:133">
      <c r="A9" s="12"/>
      <c r="B9" s="42">
        <v>514</v>
      </c>
      <c r="C9" s="19" t="s">
        <v>22</v>
      </c>
      <c r="D9" s="43">
        <v>124264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124264</v>
      </c>
      <c r="O9" s="44">
        <f t="shared" si="1"/>
        <v>19.885421667466794</v>
      </c>
      <c r="P9" s="9"/>
    </row>
    <row r="10" spans="1:133">
      <c r="A10" s="12"/>
      <c r="B10" s="42">
        <v>515</v>
      </c>
      <c r="C10" s="19" t="s">
        <v>23</v>
      </c>
      <c r="D10" s="43">
        <v>154768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154768</v>
      </c>
      <c r="O10" s="44">
        <f t="shared" si="1"/>
        <v>24.766842694831173</v>
      </c>
      <c r="P10" s="9"/>
    </row>
    <row r="11" spans="1:133">
      <c r="A11" s="12"/>
      <c r="B11" s="42">
        <v>516</v>
      </c>
      <c r="C11" s="19" t="s">
        <v>79</v>
      </c>
      <c r="D11" s="43">
        <v>16800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16800</v>
      </c>
      <c r="O11" s="44">
        <f t="shared" si="1"/>
        <v>2.6884301488238118</v>
      </c>
      <c r="P11" s="9"/>
    </row>
    <row r="12" spans="1:133">
      <c r="A12" s="12"/>
      <c r="B12" s="42">
        <v>517</v>
      </c>
      <c r="C12" s="19" t="s">
        <v>24</v>
      </c>
      <c r="D12" s="43">
        <v>3637</v>
      </c>
      <c r="E12" s="43">
        <v>0</v>
      </c>
      <c r="F12" s="43">
        <v>405625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409262</v>
      </c>
      <c r="O12" s="44">
        <f t="shared" si="1"/>
        <v>65.492398783805413</v>
      </c>
      <c r="P12" s="9"/>
    </row>
    <row r="13" spans="1:133">
      <c r="A13" s="12"/>
      <c r="B13" s="42">
        <v>519</v>
      </c>
      <c r="C13" s="19" t="s">
        <v>65</v>
      </c>
      <c r="D13" s="43">
        <v>293126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293126</v>
      </c>
      <c r="O13" s="44">
        <f t="shared" si="1"/>
        <v>46.907665226436229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2322560</v>
      </c>
      <c r="E14" s="29">
        <f t="shared" si="3"/>
        <v>0</v>
      </c>
      <c r="F14" s="29">
        <f t="shared" si="3"/>
        <v>0</v>
      </c>
      <c r="G14" s="29">
        <f t="shared" si="3"/>
        <v>190190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2512750</v>
      </c>
      <c r="O14" s="41">
        <f t="shared" si="1"/>
        <v>402.10433669387101</v>
      </c>
      <c r="P14" s="10"/>
    </row>
    <row r="15" spans="1:133">
      <c r="A15" s="12"/>
      <c r="B15" s="42">
        <v>521</v>
      </c>
      <c r="C15" s="19" t="s">
        <v>28</v>
      </c>
      <c r="D15" s="43">
        <v>777149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777149</v>
      </c>
      <c r="O15" s="44">
        <f t="shared" si="1"/>
        <v>124.3637381981117</v>
      </c>
      <c r="P15" s="9"/>
    </row>
    <row r="16" spans="1:133">
      <c r="A16" s="12"/>
      <c r="B16" s="42">
        <v>522</v>
      </c>
      <c r="C16" s="19" t="s">
        <v>46</v>
      </c>
      <c r="D16" s="43">
        <v>1216185</v>
      </c>
      <c r="E16" s="43">
        <v>0</v>
      </c>
      <c r="F16" s="43">
        <v>0</v>
      </c>
      <c r="G16" s="43">
        <v>190190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1406375</v>
      </c>
      <c r="O16" s="44">
        <f t="shared" si="1"/>
        <v>225.05600896143383</v>
      </c>
      <c r="P16" s="9"/>
    </row>
    <row r="17" spans="1:16">
      <c r="A17" s="12"/>
      <c r="B17" s="42">
        <v>524</v>
      </c>
      <c r="C17" s="19" t="s">
        <v>47</v>
      </c>
      <c r="D17" s="43">
        <v>270405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270405</v>
      </c>
      <c r="O17" s="44">
        <f t="shared" si="1"/>
        <v>43.271723475756119</v>
      </c>
      <c r="P17" s="9"/>
    </row>
    <row r="18" spans="1:16">
      <c r="A18" s="12"/>
      <c r="B18" s="42">
        <v>529</v>
      </c>
      <c r="C18" s="19" t="s">
        <v>29</v>
      </c>
      <c r="D18" s="43">
        <v>58821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58821</v>
      </c>
      <c r="O18" s="44">
        <f t="shared" si="1"/>
        <v>9.4128660585693709</v>
      </c>
      <c r="P18" s="9"/>
    </row>
    <row r="19" spans="1:16" ht="15.75">
      <c r="A19" s="26" t="s">
        <v>30</v>
      </c>
      <c r="B19" s="27"/>
      <c r="C19" s="28"/>
      <c r="D19" s="29">
        <f t="shared" ref="D19:M19" si="5">SUM(D20:D26)</f>
        <v>572919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5542857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6115776</v>
      </c>
      <c r="O19" s="41">
        <f t="shared" si="1"/>
        <v>978.68074891982712</v>
      </c>
      <c r="P19" s="10"/>
    </row>
    <row r="20" spans="1:16">
      <c r="A20" s="12"/>
      <c r="B20" s="42">
        <v>531</v>
      </c>
      <c r="C20" s="19" t="s">
        <v>48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3884745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3884745</v>
      </c>
      <c r="O20" s="44">
        <f t="shared" si="1"/>
        <v>621.65866538646185</v>
      </c>
      <c r="P20" s="9"/>
    </row>
    <row r="21" spans="1:16">
      <c r="A21" s="12"/>
      <c r="B21" s="42">
        <v>533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673255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673255</v>
      </c>
      <c r="O21" s="44">
        <f t="shared" si="1"/>
        <v>107.73803808609378</v>
      </c>
      <c r="P21" s="9"/>
    </row>
    <row r="22" spans="1:16">
      <c r="A22" s="12"/>
      <c r="B22" s="42">
        <v>534</v>
      </c>
      <c r="C22" s="19" t="s">
        <v>76</v>
      </c>
      <c r="D22" s="43">
        <v>507445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507445</v>
      </c>
      <c r="O22" s="44">
        <f t="shared" si="1"/>
        <v>81.204192670827339</v>
      </c>
      <c r="P22" s="9"/>
    </row>
    <row r="23" spans="1:16">
      <c r="A23" s="12"/>
      <c r="B23" s="42">
        <v>535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725954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725954</v>
      </c>
      <c r="O23" s="44">
        <f t="shared" si="1"/>
        <v>116.17122739638341</v>
      </c>
      <c r="P23" s="9"/>
    </row>
    <row r="24" spans="1:16">
      <c r="A24" s="12"/>
      <c r="B24" s="42">
        <v>536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258903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258903</v>
      </c>
      <c r="O24" s="44">
        <f t="shared" si="1"/>
        <v>41.431108977436388</v>
      </c>
      <c r="P24" s="9"/>
    </row>
    <row r="25" spans="1:16">
      <c r="A25" s="12"/>
      <c r="B25" s="42">
        <v>538</v>
      </c>
      <c r="C25" s="19" t="s">
        <v>87</v>
      </c>
      <c r="D25" s="43">
        <v>30000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30000</v>
      </c>
      <c r="O25" s="44">
        <f t="shared" si="1"/>
        <v>4.8007681228996644</v>
      </c>
      <c r="P25" s="9"/>
    </row>
    <row r="26" spans="1:16">
      <c r="A26" s="12"/>
      <c r="B26" s="42">
        <v>539</v>
      </c>
      <c r="C26" s="19" t="s">
        <v>35</v>
      </c>
      <c r="D26" s="43">
        <v>35474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35474</v>
      </c>
      <c r="O26" s="44">
        <f t="shared" si="1"/>
        <v>5.6767482797247562</v>
      </c>
      <c r="P26" s="9"/>
    </row>
    <row r="27" spans="1:16" ht="15.75">
      <c r="A27" s="26" t="s">
        <v>36</v>
      </c>
      <c r="B27" s="27"/>
      <c r="C27" s="28"/>
      <c r="D27" s="29">
        <f t="shared" ref="D27:M27" si="7">SUM(D28:D28)</f>
        <v>665400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40" si="8">SUM(D27:M27)</f>
        <v>665400</v>
      </c>
      <c r="O27" s="41">
        <f t="shared" si="1"/>
        <v>106.48103696591454</v>
      </c>
      <c r="P27" s="10"/>
    </row>
    <row r="28" spans="1:16">
      <c r="A28" s="12"/>
      <c r="B28" s="42">
        <v>541</v>
      </c>
      <c r="C28" s="19" t="s">
        <v>67</v>
      </c>
      <c r="D28" s="43">
        <v>665400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665400</v>
      </c>
      <c r="O28" s="44">
        <f t="shared" si="1"/>
        <v>106.48103696591454</v>
      </c>
      <c r="P28" s="9"/>
    </row>
    <row r="29" spans="1:16" ht="15.75">
      <c r="A29" s="26" t="s">
        <v>80</v>
      </c>
      <c r="B29" s="27"/>
      <c r="C29" s="28"/>
      <c r="D29" s="29">
        <f t="shared" ref="D29:M29" si="9">SUM(D30:D30)</f>
        <v>123546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8"/>
        <v>123546</v>
      </c>
      <c r="O29" s="41">
        <f t="shared" si="1"/>
        <v>19.770523283725396</v>
      </c>
      <c r="P29" s="10"/>
    </row>
    <row r="30" spans="1:16">
      <c r="A30" s="90"/>
      <c r="B30" s="91">
        <v>559</v>
      </c>
      <c r="C30" s="92" t="s">
        <v>81</v>
      </c>
      <c r="D30" s="43">
        <v>123546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123546</v>
      </c>
      <c r="O30" s="44">
        <f t="shared" si="1"/>
        <v>19.770523283725396</v>
      </c>
      <c r="P30" s="9"/>
    </row>
    <row r="31" spans="1:16" ht="15.75">
      <c r="A31" s="26" t="s">
        <v>49</v>
      </c>
      <c r="B31" s="27"/>
      <c r="C31" s="28"/>
      <c r="D31" s="29">
        <f t="shared" ref="D31:M31" si="10">SUM(D32:D32)</f>
        <v>0</v>
      </c>
      <c r="E31" s="29">
        <f t="shared" si="10"/>
        <v>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18397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8"/>
        <v>18397</v>
      </c>
      <c r="O31" s="41">
        <f t="shared" si="1"/>
        <v>2.9439910385661707</v>
      </c>
      <c r="P31" s="10"/>
    </row>
    <row r="32" spans="1:16">
      <c r="A32" s="12"/>
      <c r="B32" s="42">
        <v>569</v>
      </c>
      <c r="C32" s="19" t="s">
        <v>60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18397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18397</v>
      </c>
      <c r="O32" s="44">
        <f t="shared" si="1"/>
        <v>2.9439910385661707</v>
      </c>
      <c r="P32" s="9"/>
    </row>
    <row r="33" spans="1:119" ht="15.75">
      <c r="A33" s="26" t="s">
        <v>38</v>
      </c>
      <c r="B33" s="27"/>
      <c r="C33" s="28"/>
      <c r="D33" s="29">
        <f t="shared" ref="D33:M33" si="11">SUM(D34:D36)</f>
        <v>781412</v>
      </c>
      <c r="E33" s="29">
        <f t="shared" si="11"/>
        <v>157170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0</v>
      </c>
      <c r="J33" s="29">
        <f t="shared" si="11"/>
        <v>0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8"/>
        <v>938582</v>
      </c>
      <c r="O33" s="41">
        <f t="shared" si="1"/>
        <v>150.19715154424708</v>
      </c>
      <c r="P33" s="9"/>
    </row>
    <row r="34" spans="1:119">
      <c r="A34" s="12"/>
      <c r="B34" s="42">
        <v>572</v>
      </c>
      <c r="C34" s="19" t="s">
        <v>68</v>
      </c>
      <c r="D34" s="43">
        <v>733995</v>
      </c>
      <c r="E34" s="43">
        <v>147737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881732</v>
      </c>
      <c r="O34" s="44">
        <f t="shared" si="1"/>
        <v>141.0996959513522</v>
      </c>
      <c r="P34" s="9"/>
    </row>
    <row r="35" spans="1:119">
      <c r="A35" s="12"/>
      <c r="B35" s="42">
        <v>574</v>
      </c>
      <c r="C35" s="19" t="s">
        <v>88</v>
      </c>
      <c r="D35" s="43">
        <v>47417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47417</v>
      </c>
      <c r="O35" s="44">
        <f t="shared" si="1"/>
        <v>7.5879340694511122</v>
      </c>
      <c r="P35" s="9"/>
    </row>
    <row r="36" spans="1:119">
      <c r="A36" s="12"/>
      <c r="B36" s="42">
        <v>575</v>
      </c>
      <c r="C36" s="19" t="s">
        <v>84</v>
      </c>
      <c r="D36" s="43">
        <v>0</v>
      </c>
      <c r="E36" s="43">
        <v>9433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9433</v>
      </c>
      <c r="O36" s="44">
        <f t="shared" si="1"/>
        <v>1.5095215234437509</v>
      </c>
      <c r="P36" s="9"/>
    </row>
    <row r="37" spans="1:119" ht="15.75">
      <c r="A37" s="26" t="s">
        <v>69</v>
      </c>
      <c r="B37" s="27"/>
      <c r="C37" s="28"/>
      <c r="D37" s="29">
        <f t="shared" ref="D37:M37" si="12">SUM(D38:D39)</f>
        <v>548784</v>
      </c>
      <c r="E37" s="29">
        <f t="shared" si="12"/>
        <v>41748</v>
      </c>
      <c r="F37" s="29">
        <f t="shared" si="12"/>
        <v>0</v>
      </c>
      <c r="G37" s="29">
        <f t="shared" si="12"/>
        <v>0</v>
      </c>
      <c r="H37" s="29">
        <f t="shared" si="12"/>
        <v>0</v>
      </c>
      <c r="I37" s="29">
        <f t="shared" si="12"/>
        <v>272547</v>
      </c>
      <c r="J37" s="29">
        <f t="shared" si="12"/>
        <v>0</v>
      </c>
      <c r="K37" s="29">
        <f t="shared" si="12"/>
        <v>0</v>
      </c>
      <c r="L37" s="29">
        <f t="shared" si="12"/>
        <v>0</v>
      </c>
      <c r="M37" s="29">
        <f t="shared" si="12"/>
        <v>0</v>
      </c>
      <c r="N37" s="29">
        <f t="shared" si="8"/>
        <v>863079</v>
      </c>
      <c r="O37" s="41">
        <f t="shared" si="1"/>
        <v>138.11473835813729</v>
      </c>
      <c r="P37" s="9"/>
    </row>
    <row r="38" spans="1:119">
      <c r="A38" s="12"/>
      <c r="B38" s="42">
        <v>581</v>
      </c>
      <c r="C38" s="19" t="s">
        <v>70</v>
      </c>
      <c r="D38" s="43">
        <v>548784</v>
      </c>
      <c r="E38" s="43">
        <v>41748</v>
      </c>
      <c r="F38" s="43">
        <v>0</v>
      </c>
      <c r="G38" s="43">
        <v>0</v>
      </c>
      <c r="H38" s="43">
        <v>0</v>
      </c>
      <c r="I38" s="43">
        <v>217080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807612</v>
      </c>
      <c r="O38" s="44">
        <f t="shared" si="1"/>
        <v>129.23859817570812</v>
      </c>
      <c r="P38" s="9"/>
    </row>
    <row r="39" spans="1:119" ht="15.75" thickBot="1">
      <c r="A39" s="12"/>
      <c r="B39" s="42">
        <v>591</v>
      </c>
      <c r="C39" s="19" t="s">
        <v>71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55467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55467</v>
      </c>
      <c r="O39" s="44">
        <f t="shared" si="1"/>
        <v>8.8761401824291895</v>
      </c>
      <c r="P39" s="9"/>
    </row>
    <row r="40" spans="1:119" ht="16.5" thickBot="1">
      <c r="A40" s="13" t="s">
        <v>10</v>
      </c>
      <c r="B40" s="21"/>
      <c r="C40" s="20"/>
      <c r="D40" s="14">
        <f t="shared" ref="D40:M40" si="13">SUM(D5,D14,D19,D27,D29,D31,D33,D37)</f>
        <v>6410246</v>
      </c>
      <c r="E40" s="14">
        <f t="shared" si="13"/>
        <v>198918</v>
      </c>
      <c r="F40" s="14">
        <f t="shared" si="13"/>
        <v>405625</v>
      </c>
      <c r="G40" s="14">
        <f t="shared" si="13"/>
        <v>190190</v>
      </c>
      <c r="H40" s="14">
        <f t="shared" si="13"/>
        <v>0</v>
      </c>
      <c r="I40" s="14">
        <f t="shared" si="13"/>
        <v>5833801</v>
      </c>
      <c r="J40" s="14">
        <f t="shared" si="13"/>
        <v>449562</v>
      </c>
      <c r="K40" s="14">
        <f t="shared" si="13"/>
        <v>0</v>
      </c>
      <c r="L40" s="14">
        <f t="shared" si="13"/>
        <v>0</v>
      </c>
      <c r="M40" s="14">
        <f t="shared" si="13"/>
        <v>0</v>
      </c>
      <c r="N40" s="14">
        <f t="shared" si="8"/>
        <v>13488342</v>
      </c>
      <c r="O40" s="35">
        <f t="shared" si="1"/>
        <v>2158.48007681229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163" t="s">
        <v>89</v>
      </c>
      <c r="M42" s="163"/>
      <c r="N42" s="163"/>
      <c r="O42" s="39">
        <v>6249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52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1341942</v>
      </c>
      <c r="E5" s="24">
        <f t="shared" si="0"/>
        <v>0</v>
      </c>
      <c r="F5" s="24">
        <f t="shared" si="0"/>
        <v>4436298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431661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6209901</v>
      </c>
      <c r="O5" s="30">
        <f t="shared" ref="O5:O38" si="1">(N5/O$40)</f>
        <v>1051.2783138649061</v>
      </c>
      <c r="P5" s="6"/>
    </row>
    <row r="6" spans="1:133">
      <c r="A6" s="12"/>
      <c r="B6" s="42">
        <v>511</v>
      </c>
      <c r="C6" s="19" t="s">
        <v>19</v>
      </c>
      <c r="D6" s="43">
        <v>114614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114614</v>
      </c>
      <c r="O6" s="44">
        <f t="shared" si="1"/>
        <v>19.403081090231929</v>
      </c>
      <c r="P6" s="9"/>
    </row>
    <row r="7" spans="1:133">
      <c r="A7" s="12"/>
      <c r="B7" s="42">
        <v>512</v>
      </c>
      <c r="C7" s="19" t="s">
        <v>20</v>
      </c>
      <c r="D7" s="43">
        <v>235777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235777</v>
      </c>
      <c r="O7" s="44">
        <f t="shared" si="1"/>
        <v>39.914846791941763</v>
      </c>
      <c r="P7" s="9"/>
    </row>
    <row r="8" spans="1:133">
      <c r="A8" s="12"/>
      <c r="B8" s="42">
        <v>513</v>
      </c>
      <c r="C8" s="19" t="s">
        <v>21</v>
      </c>
      <c r="D8" s="43">
        <v>346245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431661</v>
      </c>
      <c r="K8" s="43">
        <v>0</v>
      </c>
      <c r="L8" s="43">
        <v>0</v>
      </c>
      <c r="M8" s="43">
        <v>0</v>
      </c>
      <c r="N8" s="43">
        <f t="shared" si="2"/>
        <v>777906</v>
      </c>
      <c r="O8" s="44">
        <f t="shared" si="1"/>
        <v>131.69222955815135</v>
      </c>
      <c r="P8" s="9"/>
    </row>
    <row r="9" spans="1:133">
      <c r="A9" s="12"/>
      <c r="B9" s="42">
        <v>514</v>
      </c>
      <c r="C9" s="19" t="s">
        <v>22</v>
      </c>
      <c r="D9" s="43">
        <v>91162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91162</v>
      </c>
      <c r="O9" s="44">
        <f t="shared" si="1"/>
        <v>15.432876248518706</v>
      </c>
      <c r="P9" s="9"/>
    </row>
    <row r="10" spans="1:133">
      <c r="A10" s="12"/>
      <c r="B10" s="42">
        <v>515</v>
      </c>
      <c r="C10" s="19" t="s">
        <v>23</v>
      </c>
      <c r="D10" s="43">
        <v>145289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145289</v>
      </c>
      <c r="O10" s="44">
        <f t="shared" si="1"/>
        <v>24.596072456407651</v>
      </c>
      <c r="P10" s="9"/>
    </row>
    <row r="11" spans="1:133">
      <c r="A11" s="12"/>
      <c r="B11" s="42">
        <v>516</v>
      </c>
      <c r="C11" s="19" t="s">
        <v>79</v>
      </c>
      <c r="D11" s="43">
        <v>95125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95125</v>
      </c>
      <c r="O11" s="44">
        <f t="shared" si="1"/>
        <v>16.103775181987473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4436298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4436298</v>
      </c>
      <c r="O12" s="44">
        <f t="shared" si="1"/>
        <v>751.02386998476379</v>
      </c>
      <c r="P12" s="9"/>
    </row>
    <row r="13" spans="1:133">
      <c r="A13" s="12"/>
      <c r="B13" s="42">
        <v>519</v>
      </c>
      <c r="C13" s="19" t="s">
        <v>65</v>
      </c>
      <c r="D13" s="43">
        <v>313730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313730</v>
      </c>
      <c r="O13" s="44">
        <f t="shared" si="1"/>
        <v>53.111562552903337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2241461</v>
      </c>
      <c r="E14" s="29">
        <f t="shared" si="3"/>
        <v>0</v>
      </c>
      <c r="F14" s="29">
        <f t="shared" si="3"/>
        <v>0</v>
      </c>
      <c r="G14" s="29">
        <f t="shared" si="3"/>
        <v>517216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8" si="4">SUM(D14:M14)</f>
        <v>2758677</v>
      </c>
      <c r="O14" s="41">
        <f t="shared" si="1"/>
        <v>467.01828339258509</v>
      </c>
      <c r="P14" s="10"/>
    </row>
    <row r="15" spans="1:133">
      <c r="A15" s="12"/>
      <c r="B15" s="42">
        <v>521</v>
      </c>
      <c r="C15" s="19" t="s">
        <v>28</v>
      </c>
      <c r="D15" s="43">
        <v>740005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740005</v>
      </c>
      <c r="O15" s="44">
        <f t="shared" si="1"/>
        <v>125.27594379549687</v>
      </c>
      <c r="P15" s="9"/>
    </row>
    <row r="16" spans="1:133">
      <c r="A16" s="12"/>
      <c r="B16" s="42">
        <v>522</v>
      </c>
      <c r="C16" s="19" t="s">
        <v>46</v>
      </c>
      <c r="D16" s="43">
        <v>1164750</v>
      </c>
      <c r="E16" s="43">
        <v>0</v>
      </c>
      <c r="F16" s="43">
        <v>0</v>
      </c>
      <c r="G16" s="43">
        <v>517216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1681966</v>
      </c>
      <c r="O16" s="44">
        <f t="shared" si="1"/>
        <v>284.7411545623836</v>
      </c>
      <c r="P16" s="9"/>
    </row>
    <row r="17" spans="1:16">
      <c r="A17" s="12"/>
      <c r="B17" s="42">
        <v>524</v>
      </c>
      <c r="C17" s="19" t="s">
        <v>47</v>
      </c>
      <c r="D17" s="43">
        <v>257104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257104</v>
      </c>
      <c r="O17" s="44">
        <f t="shared" si="1"/>
        <v>43.525308955476554</v>
      </c>
      <c r="P17" s="9"/>
    </row>
    <row r="18" spans="1:16">
      <c r="A18" s="12"/>
      <c r="B18" s="42">
        <v>529</v>
      </c>
      <c r="C18" s="19" t="s">
        <v>29</v>
      </c>
      <c r="D18" s="43">
        <v>79602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79602</v>
      </c>
      <c r="O18" s="44">
        <f t="shared" si="1"/>
        <v>13.475876079228035</v>
      </c>
      <c r="P18" s="9"/>
    </row>
    <row r="19" spans="1:16" ht="15.75">
      <c r="A19" s="26" t="s">
        <v>30</v>
      </c>
      <c r="B19" s="27"/>
      <c r="C19" s="28"/>
      <c r="D19" s="29">
        <f t="shared" ref="D19:M19" si="5">SUM(D20:D25)</f>
        <v>567368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5494380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6061748</v>
      </c>
      <c r="O19" s="41">
        <f t="shared" si="1"/>
        <v>1026.1973929236499</v>
      </c>
      <c r="P19" s="10"/>
    </row>
    <row r="20" spans="1:16">
      <c r="A20" s="12"/>
      <c r="B20" s="42">
        <v>531</v>
      </c>
      <c r="C20" s="19" t="s">
        <v>48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3936764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3936764</v>
      </c>
      <c r="O20" s="44">
        <f t="shared" si="1"/>
        <v>666.45742339597086</v>
      </c>
      <c r="P20" s="9"/>
    </row>
    <row r="21" spans="1:16">
      <c r="A21" s="12"/>
      <c r="B21" s="42">
        <v>533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581187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581187</v>
      </c>
      <c r="O21" s="44">
        <f t="shared" si="1"/>
        <v>98.389537836465209</v>
      </c>
      <c r="P21" s="9"/>
    </row>
    <row r="22" spans="1:16">
      <c r="A22" s="12"/>
      <c r="B22" s="42">
        <v>534</v>
      </c>
      <c r="C22" s="19" t="s">
        <v>76</v>
      </c>
      <c r="D22" s="43">
        <v>531655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531655</v>
      </c>
      <c r="O22" s="44">
        <f t="shared" si="1"/>
        <v>90.004232266802106</v>
      </c>
      <c r="P22" s="9"/>
    </row>
    <row r="23" spans="1:16">
      <c r="A23" s="12"/>
      <c r="B23" s="42">
        <v>535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730582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730582</v>
      </c>
      <c r="O23" s="44">
        <f t="shared" si="1"/>
        <v>123.68071779244964</v>
      </c>
      <c r="P23" s="9"/>
    </row>
    <row r="24" spans="1:16">
      <c r="A24" s="12"/>
      <c r="B24" s="42">
        <v>536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245847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245847</v>
      </c>
      <c r="O24" s="44">
        <f t="shared" si="1"/>
        <v>41.619603859827322</v>
      </c>
      <c r="P24" s="9"/>
    </row>
    <row r="25" spans="1:16">
      <c r="A25" s="12"/>
      <c r="B25" s="42">
        <v>539</v>
      </c>
      <c r="C25" s="19" t="s">
        <v>35</v>
      </c>
      <c r="D25" s="43">
        <v>35713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35713</v>
      </c>
      <c r="O25" s="44">
        <f t="shared" si="1"/>
        <v>6.0458777721347552</v>
      </c>
      <c r="P25" s="9"/>
    </row>
    <row r="26" spans="1:16" ht="15.75">
      <c r="A26" s="26" t="s">
        <v>36</v>
      </c>
      <c r="B26" s="27"/>
      <c r="C26" s="28"/>
      <c r="D26" s="29">
        <f t="shared" ref="D26:M26" si="6">SUM(D27:D27)</f>
        <v>644829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4"/>
        <v>644829</v>
      </c>
      <c r="O26" s="41">
        <f t="shared" si="1"/>
        <v>109.16353478923311</v>
      </c>
      <c r="P26" s="10"/>
    </row>
    <row r="27" spans="1:16">
      <c r="A27" s="12"/>
      <c r="B27" s="42">
        <v>541</v>
      </c>
      <c r="C27" s="19" t="s">
        <v>67</v>
      </c>
      <c r="D27" s="43">
        <v>644829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644829</v>
      </c>
      <c r="O27" s="44">
        <f t="shared" si="1"/>
        <v>109.16353478923311</v>
      </c>
      <c r="P27" s="9"/>
    </row>
    <row r="28" spans="1:16" ht="15.75">
      <c r="A28" s="26" t="s">
        <v>80</v>
      </c>
      <c r="B28" s="27"/>
      <c r="C28" s="28"/>
      <c r="D28" s="29">
        <f t="shared" ref="D28:M28" si="7">SUM(D29:D29)</f>
        <v>82150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82150</v>
      </c>
      <c r="O28" s="41">
        <f t="shared" si="1"/>
        <v>13.907228711697986</v>
      </c>
      <c r="P28" s="10"/>
    </row>
    <row r="29" spans="1:16">
      <c r="A29" s="90"/>
      <c r="B29" s="91">
        <v>559</v>
      </c>
      <c r="C29" s="92" t="s">
        <v>81</v>
      </c>
      <c r="D29" s="43">
        <v>82150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82150</v>
      </c>
      <c r="O29" s="44">
        <f t="shared" si="1"/>
        <v>13.907228711697986</v>
      </c>
      <c r="P29" s="9"/>
    </row>
    <row r="30" spans="1:16" ht="15.75">
      <c r="A30" s="26" t="s">
        <v>49</v>
      </c>
      <c r="B30" s="27"/>
      <c r="C30" s="28"/>
      <c r="D30" s="29">
        <f t="shared" ref="D30:M30" si="8">SUM(D31:D31)</f>
        <v>4231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14684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18915</v>
      </c>
      <c r="O30" s="41">
        <f t="shared" si="1"/>
        <v>3.202133062468258</v>
      </c>
      <c r="P30" s="10"/>
    </row>
    <row r="31" spans="1:16">
      <c r="A31" s="12"/>
      <c r="B31" s="42">
        <v>569</v>
      </c>
      <c r="C31" s="19" t="s">
        <v>60</v>
      </c>
      <c r="D31" s="43">
        <v>4231</v>
      </c>
      <c r="E31" s="43">
        <v>0</v>
      </c>
      <c r="F31" s="43">
        <v>0</v>
      </c>
      <c r="G31" s="43">
        <v>0</v>
      </c>
      <c r="H31" s="43">
        <v>0</v>
      </c>
      <c r="I31" s="43">
        <v>14684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18915</v>
      </c>
      <c r="O31" s="44">
        <f t="shared" si="1"/>
        <v>3.202133062468258</v>
      </c>
      <c r="P31" s="9"/>
    </row>
    <row r="32" spans="1:16" ht="15.75">
      <c r="A32" s="26" t="s">
        <v>38</v>
      </c>
      <c r="B32" s="27"/>
      <c r="C32" s="28"/>
      <c r="D32" s="29">
        <f t="shared" ref="D32:M32" si="9">SUM(D33:D34)</f>
        <v>712002</v>
      </c>
      <c r="E32" s="29">
        <f t="shared" si="9"/>
        <v>306005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1018007</v>
      </c>
      <c r="O32" s="41">
        <f t="shared" si="1"/>
        <v>172.33908921618419</v>
      </c>
      <c r="P32" s="9"/>
    </row>
    <row r="33" spans="1:119">
      <c r="A33" s="12"/>
      <c r="B33" s="42">
        <v>572</v>
      </c>
      <c r="C33" s="19" t="s">
        <v>68</v>
      </c>
      <c r="D33" s="43">
        <v>703750</v>
      </c>
      <c r="E33" s="43">
        <v>306005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1009755</v>
      </c>
      <c r="O33" s="44">
        <f t="shared" si="1"/>
        <v>170.94210259014727</v>
      </c>
      <c r="P33" s="9"/>
    </row>
    <row r="34" spans="1:119">
      <c r="A34" s="12"/>
      <c r="B34" s="42">
        <v>575</v>
      </c>
      <c r="C34" s="19" t="s">
        <v>84</v>
      </c>
      <c r="D34" s="43">
        <v>8252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8252</v>
      </c>
      <c r="O34" s="44">
        <f t="shared" si="1"/>
        <v>1.3969866260369053</v>
      </c>
      <c r="P34" s="9"/>
    </row>
    <row r="35" spans="1:119" ht="15.75">
      <c r="A35" s="26" t="s">
        <v>69</v>
      </c>
      <c r="B35" s="27"/>
      <c r="C35" s="28"/>
      <c r="D35" s="29">
        <f t="shared" ref="D35:M35" si="10">SUM(D36:D37)</f>
        <v>0</v>
      </c>
      <c r="E35" s="29">
        <f t="shared" si="10"/>
        <v>4454298</v>
      </c>
      <c r="F35" s="29">
        <f t="shared" si="10"/>
        <v>0</v>
      </c>
      <c r="G35" s="29">
        <f t="shared" si="10"/>
        <v>0</v>
      </c>
      <c r="H35" s="29">
        <f t="shared" si="10"/>
        <v>0</v>
      </c>
      <c r="I35" s="29">
        <f t="shared" si="10"/>
        <v>272949</v>
      </c>
      <c r="J35" s="29">
        <f t="shared" si="10"/>
        <v>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4"/>
        <v>4727247</v>
      </c>
      <c r="O35" s="41">
        <f t="shared" si="1"/>
        <v>800.27882173692228</v>
      </c>
      <c r="P35" s="9"/>
    </row>
    <row r="36" spans="1:119">
      <c r="A36" s="12"/>
      <c r="B36" s="42">
        <v>581</v>
      </c>
      <c r="C36" s="19" t="s">
        <v>70</v>
      </c>
      <c r="D36" s="43">
        <v>0</v>
      </c>
      <c r="E36" s="43">
        <v>4454298</v>
      </c>
      <c r="F36" s="43">
        <v>0</v>
      </c>
      <c r="G36" s="43">
        <v>0</v>
      </c>
      <c r="H36" s="43">
        <v>0</v>
      </c>
      <c r="I36" s="43">
        <v>214470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4668768</v>
      </c>
      <c r="O36" s="44">
        <f t="shared" si="1"/>
        <v>790.37887252412395</v>
      </c>
      <c r="P36" s="9"/>
    </row>
    <row r="37" spans="1:119" ht="15.75" thickBot="1">
      <c r="A37" s="12"/>
      <c r="B37" s="42">
        <v>591</v>
      </c>
      <c r="C37" s="19" t="s">
        <v>71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58479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58479</v>
      </c>
      <c r="O37" s="44">
        <f t="shared" si="1"/>
        <v>9.8999492127983757</v>
      </c>
      <c r="P37" s="9"/>
    </row>
    <row r="38" spans="1:119" ht="16.5" thickBot="1">
      <c r="A38" s="13" t="s">
        <v>10</v>
      </c>
      <c r="B38" s="21"/>
      <c r="C38" s="20"/>
      <c r="D38" s="14">
        <f t="shared" ref="D38:M38" si="11">SUM(D5,D14,D19,D26,D28,D30,D32,D35)</f>
        <v>5593983</v>
      </c>
      <c r="E38" s="14">
        <f t="shared" si="11"/>
        <v>4760303</v>
      </c>
      <c r="F38" s="14">
        <f t="shared" si="11"/>
        <v>4436298</v>
      </c>
      <c r="G38" s="14">
        <f t="shared" si="11"/>
        <v>517216</v>
      </c>
      <c r="H38" s="14">
        <f t="shared" si="11"/>
        <v>0</v>
      </c>
      <c r="I38" s="14">
        <f t="shared" si="11"/>
        <v>5782013</v>
      </c>
      <c r="J38" s="14">
        <f t="shared" si="11"/>
        <v>431661</v>
      </c>
      <c r="K38" s="14">
        <f t="shared" si="11"/>
        <v>0</v>
      </c>
      <c r="L38" s="14">
        <f t="shared" si="11"/>
        <v>0</v>
      </c>
      <c r="M38" s="14">
        <f t="shared" si="11"/>
        <v>0</v>
      </c>
      <c r="N38" s="14">
        <f t="shared" si="4"/>
        <v>21521474</v>
      </c>
      <c r="O38" s="35">
        <f t="shared" si="1"/>
        <v>3643.3847976976467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163" t="s">
        <v>85</v>
      </c>
      <c r="M40" s="163"/>
      <c r="N40" s="163"/>
      <c r="O40" s="39">
        <v>5907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52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1207986</v>
      </c>
      <c r="E5" s="24">
        <f t="shared" si="0"/>
        <v>0</v>
      </c>
      <c r="F5" s="24">
        <f t="shared" si="0"/>
        <v>1493930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201684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2903600</v>
      </c>
      <c r="O5" s="30">
        <f t="shared" ref="O5:O35" si="1">(N5/O$37)</f>
        <v>488.32828792465523</v>
      </c>
      <c r="P5" s="6"/>
    </row>
    <row r="6" spans="1:133">
      <c r="A6" s="12"/>
      <c r="B6" s="42">
        <v>511</v>
      </c>
      <c r="C6" s="19" t="s">
        <v>19</v>
      </c>
      <c r="D6" s="43">
        <v>75006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75006</v>
      </c>
      <c r="O6" s="44">
        <f t="shared" si="1"/>
        <v>12.614530776992936</v>
      </c>
      <c r="P6" s="9"/>
    </row>
    <row r="7" spans="1:133">
      <c r="A7" s="12"/>
      <c r="B7" s="42">
        <v>512</v>
      </c>
      <c r="C7" s="19" t="s">
        <v>20</v>
      </c>
      <c r="D7" s="43">
        <v>221964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221964</v>
      </c>
      <c r="O7" s="44">
        <f t="shared" si="1"/>
        <v>37.329969727547933</v>
      </c>
      <c r="P7" s="9"/>
    </row>
    <row r="8" spans="1:133">
      <c r="A8" s="12"/>
      <c r="B8" s="42">
        <v>513</v>
      </c>
      <c r="C8" s="19" t="s">
        <v>21</v>
      </c>
      <c r="D8" s="43">
        <v>302158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302158</v>
      </c>
      <c r="O8" s="44">
        <f t="shared" si="1"/>
        <v>50.817019845274132</v>
      </c>
      <c r="P8" s="9"/>
    </row>
    <row r="9" spans="1:133">
      <c r="A9" s="12"/>
      <c r="B9" s="42">
        <v>514</v>
      </c>
      <c r="C9" s="19" t="s">
        <v>22</v>
      </c>
      <c r="D9" s="43">
        <v>77824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77824</v>
      </c>
      <c r="O9" s="44">
        <f t="shared" si="1"/>
        <v>13.088462832156072</v>
      </c>
      <c r="P9" s="9"/>
    </row>
    <row r="10" spans="1:133">
      <c r="A10" s="12"/>
      <c r="B10" s="42">
        <v>515</v>
      </c>
      <c r="C10" s="19" t="s">
        <v>23</v>
      </c>
      <c r="D10" s="43">
        <v>163768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163768</v>
      </c>
      <c r="O10" s="44">
        <f t="shared" si="1"/>
        <v>27.542549613185336</v>
      </c>
      <c r="P10" s="9"/>
    </row>
    <row r="11" spans="1:133">
      <c r="A11" s="12"/>
      <c r="B11" s="42">
        <v>516</v>
      </c>
      <c r="C11" s="19" t="s">
        <v>79</v>
      </c>
      <c r="D11" s="43">
        <v>77299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77299</v>
      </c>
      <c r="O11" s="44">
        <f t="shared" si="1"/>
        <v>13.00016818028927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1493930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1493930</v>
      </c>
      <c r="O12" s="44">
        <f t="shared" si="1"/>
        <v>251.24957954927683</v>
      </c>
      <c r="P12" s="9"/>
    </row>
    <row r="13" spans="1:133">
      <c r="A13" s="12"/>
      <c r="B13" s="42">
        <v>519</v>
      </c>
      <c r="C13" s="19" t="s">
        <v>65</v>
      </c>
      <c r="D13" s="43">
        <v>289967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201684</v>
      </c>
      <c r="K13" s="43">
        <v>0</v>
      </c>
      <c r="L13" s="43">
        <v>0</v>
      </c>
      <c r="M13" s="43">
        <v>0</v>
      </c>
      <c r="N13" s="43">
        <f t="shared" si="2"/>
        <v>491651</v>
      </c>
      <c r="O13" s="44">
        <f t="shared" si="1"/>
        <v>82.686007399932734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1566903</v>
      </c>
      <c r="E14" s="29">
        <f t="shared" si="3"/>
        <v>0</v>
      </c>
      <c r="F14" s="29">
        <f t="shared" si="3"/>
        <v>0</v>
      </c>
      <c r="G14" s="29">
        <f t="shared" si="3"/>
        <v>15519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1582422</v>
      </c>
      <c r="O14" s="41">
        <f t="shared" si="1"/>
        <v>266.13218970736631</v>
      </c>
      <c r="P14" s="10"/>
    </row>
    <row r="15" spans="1:133">
      <c r="A15" s="12"/>
      <c r="B15" s="42">
        <v>522</v>
      </c>
      <c r="C15" s="19" t="s">
        <v>46</v>
      </c>
      <c r="D15" s="43">
        <v>1295872</v>
      </c>
      <c r="E15" s="43">
        <v>0</v>
      </c>
      <c r="F15" s="43">
        <v>0</v>
      </c>
      <c r="G15" s="43">
        <v>15519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1311391</v>
      </c>
      <c r="O15" s="44">
        <f t="shared" si="1"/>
        <v>220.5501177262025</v>
      </c>
      <c r="P15" s="9"/>
    </row>
    <row r="16" spans="1:133">
      <c r="A16" s="12"/>
      <c r="B16" s="42">
        <v>524</v>
      </c>
      <c r="C16" s="19" t="s">
        <v>47</v>
      </c>
      <c r="D16" s="43">
        <v>185391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185391</v>
      </c>
      <c r="O16" s="44">
        <f t="shared" si="1"/>
        <v>31.179112008072654</v>
      </c>
      <c r="P16" s="9"/>
    </row>
    <row r="17" spans="1:16">
      <c r="A17" s="12"/>
      <c r="B17" s="42">
        <v>529</v>
      </c>
      <c r="C17" s="19" t="s">
        <v>29</v>
      </c>
      <c r="D17" s="43">
        <v>85640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85640</v>
      </c>
      <c r="O17" s="44">
        <f t="shared" si="1"/>
        <v>14.402959973091154</v>
      </c>
      <c r="P17" s="9"/>
    </row>
    <row r="18" spans="1:16" ht="15.75">
      <c r="A18" s="26" t="s">
        <v>30</v>
      </c>
      <c r="B18" s="27"/>
      <c r="C18" s="28"/>
      <c r="D18" s="29">
        <f t="shared" ref="D18:M18" si="5">SUM(D19:D23)</f>
        <v>520209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5326442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5846651</v>
      </c>
      <c r="O18" s="41">
        <f t="shared" si="1"/>
        <v>983.29145644130506</v>
      </c>
      <c r="P18" s="10"/>
    </row>
    <row r="19" spans="1:16">
      <c r="A19" s="12"/>
      <c r="B19" s="42">
        <v>531</v>
      </c>
      <c r="C19" s="19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3856907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3856907</v>
      </c>
      <c r="O19" s="44">
        <f t="shared" si="1"/>
        <v>648.65573494786406</v>
      </c>
      <c r="P19" s="9"/>
    </row>
    <row r="20" spans="1:16">
      <c r="A20" s="12"/>
      <c r="B20" s="42">
        <v>533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550546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550546</v>
      </c>
      <c r="O20" s="44">
        <f t="shared" si="1"/>
        <v>92.590985536495126</v>
      </c>
      <c r="P20" s="9"/>
    </row>
    <row r="21" spans="1:16">
      <c r="A21" s="12"/>
      <c r="B21" s="42">
        <v>534</v>
      </c>
      <c r="C21" s="19" t="s">
        <v>76</v>
      </c>
      <c r="D21" s="43">
        <v>520209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520209</v>
      </c>
      <c r="O21" s="44">
        <f t="shared" si="1"/>
        <v>87.488900100908168</v>
      </c>
      <c r="P21" s="9"/>
    </row>
    <row r="22" spans="1:16">
      <c r="A22" s="12"/>
      <c r="B22" s="42">
        <v>535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765377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765377</v>
      </c>
      <c r="O22" s="44">
        <f t="shared" si="1"/>
        <v>128.72132526067944</v>
      </c>
      <c r="P22" s="9"/>
    </row>
    <row r="23" spans="1:16">
      <c r="A23" s="12"/>
      <c r="B23" s="42">
        <v>536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153612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153612</v>
      </c>
      <c r="O23" s="44">
        <f t="shared" si="1"/>
        <v>25.834510595358225</v>
      </c>
      <c r="P23" s="9"/>
    </row>
    <row r="24" spans="1:16" ht="15.75">
      <c r="A24" s="26" t="s">
        <v>36</v>
      </c>
      <c r="B24" s="27"/>
      <c r="C24" s="28"/>
      <c r="D24" s="29">
        <f t="shared" ref="D24:M24" si="6">SUM(D25:D25)</f>
        <v>819004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819004</v>
      </c>
      <c r="O24" s="41">
        <f t="shared" si="1"/>
        <v>137.74032963336697</v>
      </c>
      <c r="P24" s="10"/>
    </row>
    <row r="25" spans="1:16">
      <c r="A25" s="12"/>
      <c r="B25" s="42">
        <v>541</v>
      </c>
      <c r="C25" s="19" t="s">
        <v>67</v>
      </c>
      <c r="D25" s="43">
        <v>819004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819004</v>
      </c>
      <c r="O25" s="44">
        <f t="shared" si="1"/>
        <v>137.74032963336697</v>
      </c>
      <c r="P25" s="9"/>
    </row>
    <row r="26" spans="1:16" ht="15.75">
      <c r="A26" s="26" t="s">
        <v>80</v>
      </c>
      <c r="B26" s="27"/>
      <c r="C26" s="28"/>
      <c r="D26" s="29">
        <f t="shared" ref="D26:M26" si="7">SUM(D27:D27)</f>
        <v>83395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83395</v>
      </c>
      <c r="O26" s="41">
        <f t="shared" si="1"/>
        <v>14.025395223679785</v>
      </c>
      <c r="P26" s="10"/>
    </row>
    <row r="27" spans="1:16">
      <c r="A27" s="90"/>
      <c r="B27" s="91">
        <v>559</v>
      </c>
      <c r="C27" s="92" t="s">
        <v>81</v>
      </c>
      <c r="D27" s="43">
        <v>83395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83395</v>
      </c>
      <c r="O27" s="44">
        <f t="shared" si="1"/>
        <v>14.025395223679785</v>
      </c>
      <c r="P27" s="9"/>
    </row>
    <row r="28" spans="1:16" ht="15.75">
      <c r="A28" s="26" t="s">
        <v>49</v>
      </c>
      <c r="B28" s="27"/>
      <c r="C28" s="28"/>
      <c r="D28" s="29">
        <f t="shared" ref="D28:M28" si="8">SUM(D29:D29)</f>
        <v>15469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21204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36673</v>
      </c>
      <c r="O28" s="41">
        <f t="shared" si="1"/>
        <v>6.1676757484022868</v>
      </c>
      <c r="P28" s="10"/>
    </row>
    <row r="29" spans="1:16">
      <c r="A29" s="12"/>
      <c r="B29" s="42">
        <v>569</v>
      </c>
      <c r="C29" s="19" t="s">
        <v>60</v>
      </c>
      <c r="D29" s="43">
        <v>15469</v>
      </c>
      <c r="E29" s="43">
        <v>0</v>
      </c>
      <c r="F29" s="43">
        <v>0</v>
      </c>
      <c r="G29" s="43">
        <v>0</v>
      </c>
      <c r="H29" s="43">
        <v>0</v>
      </c>
      <c r="I29" s="43">
        <v>21204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36673</v>
      </c>
      <c r="O29" s="44">
        <f t="shared" si="1"/>
        <v>6.1676757484022868</v>
      </c>
      <c r="P29" s="9"/>
    </row>
    <row r="30" spans="1:16" ht="15.75">
      <c r="A30" s="26" t="s">
        <v>38</v>
      </c>
      <c r="B30" s="27"/>
      <c r="C30" s="28"/>
      <c r="D30" s="29">
        <f t="shared" ref="D30:M30" si="9">SUM(D31:D31)</f>
        <v>635189</v>
      </c>
      <c r="E30" s="29">
        <f t="shared" si="9"/>
        <v>252836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888025</v>
      </c>
      <c r="O30" s="41">
        <f t="shared" si="1"/>
        <v>149.34830137907838</v>
      </c>
      <c r="P30" s="9"/>
    </row>
    <row r="31" spans="1:16">
      <c r="A31" s="12"/>
      <c r="B31" s="42">
        <v>572</v>
      </c>
      <c r="C31" s="19" t="s">
        <v>68</v>
      </c>
      <c r="D31" s="43">
        <v>635189</v>
      </c>
      <c r="E31" s="43">
        <v>252836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888025</v>
      </c>
      <c r="O31" s="44">
        <f t="shared" si="1"/>
        <v>149.34830137907838</v>
      </c>
      <c r="P31" s="9"/>
    </row>
    <row r="32" spans="1:16" ht="15.75">
      <c r="A32" s="26" t="s">
        <v>69</v>
      </c>
      <c r="B32" s="27"/>
      <c r="C32" s="28"/>
      <c r="D32" s="29">
        <f t="shared" ref="D32:M32" si="10">SUM(D33:D34)</f>
        <v>35000</v>
      </c>
      <c r="E32" s="29">
        <f t="shared" si="10"/>
        <v>1493930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266592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29">
        <f t="shared" si="4"/>
        <v>1795522</v>
      </c>
      <c r="O32" s="41">
        <f t="shared" si="1"/>
        <v>301.9714093508241</v>
      </c>
      <c r="P32" s="9"/>
    </row>
    <row r="33" spans="1:119">
      <c r="A33" s="12"/>
      <c r="B33" s="42">
        <v>581</v>
      </c>
      <c r="C33" s="19" t="s">
        <v>70</v>
      </c>
      <c r="D33" s="43">
        <v>35000</v>
      </c>
      <c r="E33" s="43">
        <v>1493930</v>
      </c>
      <c r="F33" s="43">
        <v>0</v>
      </c>
      <c r="G33" s="43">
        <v>0</v>
      </c>
      <c r="H33" s="43">
        <v>0</v>
      </c>
      <c r="I33" s="43">
        <v>205163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1734093</v>
      </c>
      <c r="O33" s="44">
        <f t="shared" si="1"/>
        <v>291.64026236125125</v>
      </c>
      <c r="P33" s="9"/>
    </row>
    <row r="34" spans="1:119" ht="15.75" thickBot="1">
      <c r="A34" s="12"/>
      <c r="B34" s="42">
        <v>591</v>
      </c>
      <c r="C34" s="19" t="s">
        <v>71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61429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61429</v>
      </c>
      <c r="O34" s="44">
        <f t="shared" si="1"/>
        <v>10.331146989572822</v>
      </c>
      <c r="P34" s="9"/>
    </row>
    <row r="35" spans="1:119" ht="16.5" thickBot="1">
      <c r="A35" s="13" t="s">
        <v>10</v>
      </c>
      <c r="B35" s="21"/>
      <c r="C35" s="20"/>
      <c r="D35" s="14">
        <f t="shared" ref="D35:M35" si="11">SUM(D5,D14,D18,D24,D26,D28,D30,D32)</f>
        <v>4883155</v>
      </c>
      <c r="E35" s="14">
        <f t="shared" si="11"/>
        <v>1746766</v>
      </c>
      <c r="F35" s="14">
        <f t="shared" si="11"/>
        <v>1493930</v>
      </c>
      <c r="G35" s="14">
        <f t="shared" si="11"/>
        <v>15519</v>
      </c>
      <c r="H35" s="14">
        <f t="shared" si="11"/>
        <v>0</v>
      </c>
      <c r="I35" s="14">
        <f t="shared" si="11"/>
        <v>5614238</v>
      </c>
      <c r="J35" s="14">
        <f t="shared" si="11"/>
        <v>201684</v>
      </c>
      <c r="K35" s="14">
        <f t="shared" si="11"/>
        <v>0</v>
      </c>
      <c r="L35" s="14">
        <f t="shared" si="11"/>
        <v>0</v>
      </c>
      <c r="M35" s="14">
        <f t="shared" si="11"/>
        <v>0</v>
      </c>
      <c r="N35" s="14">
        <f t="shared" si="4"/>
        <v>13955292</v>
      </c>
      <c r="O35" s="35">
        <f t="shared" si="1"/>
        <v>2347.0050454086781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82</v>
      </c>
      <c r="M37" s="163"/>
      <c r="N37" s="163"/>
      <c r="O37" s="39">
        <v>5946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1275796</v>
      </c>
      <c r="E5" s="24">
        <f t="shared" si="0"/>
        <v>0</v>
      </c>
      <c r="F5" s="24">
        <f t="shared" si="0"/>
        <v>6138762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7414558</v>
      </c>
      <c r="O5" s="30">
        <f t="shared" ref="O5:O31" si="1">(N5/O$33)</f>
        <v>1383.3130597014926</v>
      </c>
      <c r="P5" s="6"/>
    </row>
    <row r="6" spans="1:133">
      <c r="A6" s="12"/>
      <c r="B6" s="42">
        <v>511</v>
      </c>
      <c r="C6" s="19" t="s">
        <v>19</v>
      </c>
      <c r="D6" s="43">
        <v>73816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73816</v>
      </c>
      <c r="O6" s="44">
        <f t="shared" si="1"/>
        <v>13.771641791044775</v>
      </c>
      <c r="P6" s="9"/>
    </row>
    <row r="7" spans="1:133">
      <c r="A7" s="12"/>
      <c r="B7" s="42">
        <v>512</v>
      </c>
      <c r="C7" s="19" t="s">
        <v>20</v>
      </c>
      <c r="D7" s="43">
        <v>262782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262782</v>
      </c>
      <c r="O7" s="44">
        <f t="shared" si="1"/>
        <v>49.02649253731343</v>
      </c>
      <c r="P7" s="9"/>
    </row>
    <row r="8" spans="1:133">
      <c r="A8" s="12"/>
      <c r="B8" s="42">
        <v>513</v>
      </c>
      <c r="C8" s="19" t="s">
        <v>21</v>
      </c>
      <c r="D8" s="43">
        <v>287545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287545</v>
      </c>
      <c r="O8" s="44">
        <f t="shared" si="1"/>
        <v>53.646455223880594</v>
      </c>
      <c r="P8" s="9"/>
    </row>
    <row r="9" spans="1:133">
      <c r="A9" s="12"/>
      <c r="B9" s="42">
        <v>514</v>
      </c>
      <c r="C9" s="19" t="s">
        <v>22</v>
      </c>
      <c r="D9" s="43">
        <v>86970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86970</v>
      </c>
      <c r="O9" s="44">
        <f t="shared" si="1"/>
        <v>16.225746268656717</v>
      </c>
      <c r="P9" s="9"/>
    </row>
    <row r="10" spans="1:133">
      <c r="A10" s="12"/>
      <c r="B10" s="42">
        <v>515</v>
      </c>
      <c r="C10" s="19" t="s">
        <v>23</v>
      </c>
      <c r="D10" s="43">
        <v>265967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265967</v>
      </c>
      <c r="O10" s="44">
        <f t="shared" si="1"/>
        <v>49.620708955223883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6138762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6138762</v>
      </c>
      <c r="O11" s="44">
        <f t="shared" si="1"/>
        <v>1145.2914179104478</v>
      </c>
      <c r="P11" s="9"/>
    </row>
    <row r="12" spans="1:133">
      <c r="A12" s="12"/>
      <c r="B12" s="42">
        <v>519</v>
      </c>
      <c r="C12" s="19" t="s">
        <v>65</v>
      </c>
      <c r="D12" s="43">
        <v>298716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298716</v>
      </c>
      <c r="O12" s="44">
        <f t="shared" si="1"/>
        <v>55.730597014925372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1236069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1236069</v>
      </c>
      <c r="O13" s="41">
        <f t="shared" si="1"/>
        <v>230.60988805970149</v>
      </c>
      <c r="P13" s="10"/>
    </row>
    <row r="14" spans="1:133">
      <c r="A14" s="12"/>
      <c r="B14" s="42">
        <v>522</v>
      </c>
      <c r="C14" s="19" t="s">
        <v>46</v>
      </c>
      <c r="D14" s="43">
        <v>1027573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1027573</v>
      </c>
      <c r="O14" s="44">
        <f t="shared" si="1"/>
        <v>191.71138059701494</v>
      </c>
      <c r="P14" s="9"/>
    </row>
    <row r="15" spans="1:133">
      <c r="A15" s="12"/>
      <c r="B15" s="42">
        <v>524</v>
      </c>
      <c r="C15" s="19" t="s">
        <v>47</v>
      </c>
      <c r="D15" s="43">
        <v>208496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208496</v>
      </c>
      <c r="O15" s="44">
        <f t="shared" si="1"/>
        <v>38.898507462686567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SUM(D17:D21)</f>
        <v>410032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5297843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5707875</v>
      </c>
      <c r="O16" s="41">
        <f t="shared" si="1"/>
        <v>1064.9020522388059</v>
      </c>
      <c r="P16" s="10"/>
    </row>
    <row r="17" spans="1:119">
      <c r="A17" s="12"/>
      <c r="B17" s="42">
        <v>531</v>
      </c>
      <c r="C17" s="19" t="s">
        <v>48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3916677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3916677</v>
      </c>
      <c r="O17" s="44">
        <f t="shared" si="1"/>
        <v>730.72332089552242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552285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552285</v>
      </c>
      <c r="O18" s="44">
        <f t="shared" si="1"/>
        <v>103.03824626865672</v>
      </c>
      <c r="P18" s="9"/>
    </row>
    <row r="19" spans="1:119">
      <c r="A19" s="12"/>
      <c r="B19" s="42">
        <v>534</v>
      </c>
      <c r="C19" s="19" t="s">
        <v>76</v>
      </c>
      <c r="D19" s="43">
        <v>410032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410032</v>
      </c>
      <c r="O19" s="44">
        <f t="shared" si="1"/>
        <v>76.498507462686561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766822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766822</v>
      </c>
      <c r="O20" s="44">
        <f t="shared" si="1"/>
        <v>143.06380597014925</v>
      </c>
      <c r="P20" s="9"/>
    </row>
    <row r="21" spans="1:119">
      <c r="A21" s="12"/>
      <c r="B21" s="42">
        <v>536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62059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62059</v>
      </c>
      <c r="O21" s="44">
        <f t="shared" si="1"/>
        <v>11.578171641791045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433939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433939</v>
      </c>
      <c r="O22" s="41">
        <f t="shared" si="1"/>
        <v>80.958768656716416</v>
      </c>
      <c r="P22" s="10"/>
    </row>
    <row r="23" spans="1:119">
      <c r="A23" s="12"/>
      <c r="B23" s="42">
        <v>541</v>
      </c>
      <c r="C23" s="19" t="s">
        <v>67</v>
      </c>
      <c r="D23" s="43">
        <v>433939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433939</v>
      </c>
      <c r="O23" s="44">
        <f t="shared" si="1"/>
        <v>80.958768656716416</v>
      </c>
      <c r="P23" s="9"/>
    </row>
    <row r="24" spans="1:119" ht="15.75">
      <c r="A24" s="26" t="s">
        <v>49</v>
      </c>
      <c r="B24" s="27"/>
      <c r="C24" s="28"/>
      <c r="D24" s="29">
        <f t="shared" ref="D24:M24" si="7">SUM(D25:D25)</f>
        <v>17975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17975</v>
      </c>
      <c r="O24" s="41">
        <f t="shared" si="1"/>
        <v>3.3535447761194028</v>
      </c>
      <c r="P24" s="10"/>
    </row>
    <row r="25" spans="1:119">
      <c r="A25" s="12"/>
      <c r="B25" s="42">
        <v>569</v>
      </c>
      <c r="C25" s="19" t="s">
        <v>60</v>
      </c>
      <c r="D25" s="43">
        <v>17975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17975</v>
      </c>
      <c r="O25" s="44">
        <f t="shared" si="1"/>
        <v>3.3535447761194028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SUM(D27:D27)</f>
        <v>602274</v>
      </c>
      <c r="E26" s="29">
        <f t="shared" si="8"/>
        <v>414348</v>
      </c>
      <c r="F26" s="29">
        <f t="shared" si="8"/>
        <v>0</v>
      </c>
      <c r="G26" s="29">
        <f t="shared" si="8"/>
        <v>5000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1021622</v>
      </c>
      <c r="O26" s="41">
        <f t="shared" si="1"/>
        <v>190.60111940298506</v>
      </c>
      <c r="P26" s="9"/>
    </row>
    <row r="27" spans="1:119">
      <c r="A27" s="12"/>
      <c r="B27" s="42">
        <v>572</v>
      </c>
      <c r="C27" s="19" t="s">
        <v>68</v>
      </c>
      <c r="D27" s="43">
        <v>602274</v>
      </c>
      <c r="E27" s="43">
        <v>414348</v>
      </c>
      <c r="F27" s="43">
        <v>0</v>
      </c>
      <c r="G27" s="43">
        <v>5000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1021622</v>
      </c>
      <c r="O27" s="44">
        <f t="shared" si="1"/>
        <v>190.60111940298506</v>
      </c>
      <c r="P27" s="9"/>
    </row>
    <row r="28" spans="1:119" ht="15.75">
      <c r="A28" s="26" t="s">
        <v>69</v>
      </c>
      <c r="B28" s="27"/>
      <c r="C28" s="28"/>
      <c r="D28" s="29">
        <f t="shared" ref="D28:M28" si="9">SUM(D29:D30)</f>
        <v>195000</v>
      </c>
      <c r="E28" s="29">
        <f t="shared" si="9"/>
        <v>6138762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67388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6401150</v>
      </c>
      <c r="O28" s="41">
        <f t="shared" si="1"/>
        <v>1194.2444029850747</v>
      </c>
      <c r="P28" s="9"/>
    </row>
    <row r="29" spans="1:119">
      <c r="A29" s="12"/>
      <c r="B29" s="42">
        <v>581</v>
      </c>
      <c r="C29" s="19" t="s">
        <v>70</v>
      </c>
      <c r="D29" s="43">
        <v>195000</v>
      </c>
      <c r="E29" s="43">
        <v>6138762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6333762</v>
      </c>
      <c r="O29" s="44">
        <f t="shared" si="1"/>
        <v>1181.6720149253731</v>
      </c>
      <c r="P29" s="9"/>
    </row>
    <row r="30" spans="1:119" ht="15.75" thickBot="1">
      <c r="A30" s="12"/>
      <c r="B30" s="42">
        <v>591</v>
      </c>
      <c r="C30" s="19" t="s">
        <v>71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67388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67388</v>
      </c>
      <c r="O30" s="44">
        <f t="shared" si="1"/>
        <v>12.572388059701492</v>
      </c>
      <c r="P30" s="9"/>
    </row>
    <row r="31" spans="1:119" ht="16.5" thickBot="1">
      <c r="A31" s="13" t="s">
        <v>10</v>
      </c>
      <c r="B31" s="21"/>
      <c r="C31" s="20"/>
      <c r="D31" s="14">
        <f>SUM(D5,D13,D16,D22,D24,D26,D28)</f>
        <v>4171085</v>
      </c>
      <c r="E31" s="14">
        <f t="shared" ref="E31:M31" si="10">SUM(E5,E13,E16,E22,E24,E26,E28)</f>
        <v>6553110</v>
      </c>
      <c r="F31" s="14">
        <f t="shared" si="10"/>
        <v>6138762</v>
      </c>
      <c r="G31" s="14">
        <f t="shared" si="10"/>
        <v>5000</v>
      </c>
      <c r="H31" s="14">
        <f t="shared" si="10"/>
        <v>0</v>
      </c>
      <c r="I31" s="14">
        <f t="shared" si="10"/>
        <v>5365231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22233188</v>
      </c>
      <c r="O31" s="35">
        <f t="shared" si="1"/>
        <v>4147.9828358208952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77</v>
      </c>
      <c r="M33" s="163"/>
      <c r="N33" s="163"/>
      <c r="O33" s="39">
        <v>5360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2024-11-01T21:43:36Z</cp:lastPrinted>
  <dcterms:created xsi:type="dcterms:W3CDTF">2000-08-31T21:26:31Z</dcterms:created>
  <dcterms:modified xsi:type="dcterms:W3CDTF">2024-11-01T21:43:41Z</dcterms:modified>
</cp:coreProperties>
</file>