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</sheets>
  <definedNames>
    <definedName name="_xlnm.Print_Area" localSheetId="14">'2008'!$A$1:$O$53</definedName>
    <definedName name="_xlnm.Print_Area" localSheetId="13">'2009'!$A$1:$O$53</definedName>
    <definedName name="_xlnm.Print_Area" localSheetId="12">'2010'!$A$1:$O$51</definedName>
    <definedName name="_xlnm.Print_Area" localSheetId="11">'2011'!$A$1:$O$52</definedName>
    <definedName name="_xlnm.Print_Area" localSheetId="10">'2012'!$A$1:$O$55</definedName>
    <definedName name="_xlnm.Print_Area" localSheetId="9">'2013'!$A$1:$O$55</definedName>
    <definedName name="_xlnm.Print_Area" localSheetId="8">'2014'!$A$1:$O$50</definedName>
    <definedName name="_xlnm.Print_Area" localSheetId="7">'2015'!$A$1:$O$52</definedName>
    <definedName name="_xlnm.Print_Area" localSheetId="6">'2016'!$A$1:$O$52</definedName>
    <definedName name="_xlnm.Print_Area" localSheetId="5">'2017'!$A$1:$O$52</definedName>
    <definedName name="_xlnm.Print_Area" localSheetId="4">'2018'!$A$1:$O$51</definedName>
    <definedName name="_xlnm.Print_Area" localSheetId="3">'2019'!$A$1:$O$61</definedName>
    <definedName name="_xlnm.Print_Area" localSheetId="2">'2020'!$A$1:$O$60</definedName>
    <definedName name="_xlnm.Print_Area" localSheetId="1">'2021'!$A$1:$P$55</definedName>
    <definedName name="_xlnm.Print_Area" localSheetId="0">'2022'!$A$1:$P$45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40" i="47" l="1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O34" i="47"/>
  <c r="P34" i="47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9" i="47" l="1"/>
  <c r="P39" i="47" s="1"/>
  <c r="O36" i="47"/>
  <c r="P36" i="47" s="1"/>
  <c r="O31" i="47"/>
  <c r="P31" i="47" s="1"/>
  <c r="O25" i="47"/>
  <c r="P25" i="47" s="1"/>
  <c r="O16" i="47"/>
  <c r="P16" i="47" s="1"/>
  <c r="I41" i="47"/>
  <c r="J41" i="47"/>
  <c r="E41" i="47"/>
  <c r="M41" i="47"/>
  <c r="K41" i="47"/>
  <c r="O9" i="47"/>
  <c r="P9" i="47" s="1"/>
  <c r="L41" i="47"/>
  <c r="N41" i="47"/>
  <c r="G41" i="47"/>
  <c r="H41" i="47"/>
  <c r="D41" i="47"/>
  <c r="F41" i="47"/>
  <c r="O5" i="47"/>
  <c r="P5" i="47" s="1"/>
  <c r="O50" i="46"/>
  <c r="P50" i="46" s="1"/>
  <c r="N49" i="46"/>
  <c r="M49" i="46"/>
  <c r="L49" i="46"/>
  <c r="K49" i="46"/>
  <c r="J49" i="46"/>
  <c r="I49" i="46"/>
  <c r="H49" i="46"/>
  <c r="G49" i="46"/>
  <c r="F49" i="46"/>
  <c r="E49" i="46"/>
  <c r="D49" i="46"/>
  <c r="O48" i="46"/>
  <c r="P48" i="46" s="1"/>
  <c r="O47" i="46"/>
  <c r="P47" i="46" s="1"/>
  <c r="O46" i="46"/>
  <c r="P46" i="46" s="1"/>
  <c r="O45" i="46"/>
  <c r="P45" i="46" s="1"/>
  <c r="O44" i="46"/>
  <c r="P44" i="46" s="1"/>
  <c r="N43" i="46"/>
  <c r="M43" i="46"/>
  <c r="L43" i="46"/>
  <c r="K43" i="46"/>
  <c r="J43" i="46"/>
  <c r="I43" i="46"/>
  <c r="H43" i="46"/>
  <c r="G43" i="46"/>
  <c r="F43" i="46"/>
  <c r="E43" i="46"/>
  <c r="D43" i="46"/>
  <c r="O42" i="46"/>
  <c r="P42" i="46" s="1"/>
  <c r="O41" i="46"/>
  <c r="P41" i="46" s="1"/>
  <c r="O40" i="46"/>
  <c r="P40" i="46" s="1"/>
  <c r="N39" i="46"/>
  <c r="M39" i="46"/>
  <c r="L39" i="46"/>
  <c r="K39" i="46"/>
  <c r="J39" i="46"/>
  <c r="I39" i="46"/>
  <c r="H39" i="46"/>
  <c r="G39" i="46"/>
  <c r="F39" i="46"/>
  <c r="E39" i="46"/>
  <c r="D39" i="46"/>
  <c r="O38" i="46"/>
  <c r="P38" i="46" s="1"/>
  <c r="O37" i="46"/>
  <c r="P37" i="46" s="1"/>
  <c r="O36" i="46"/>
  <c r="P36" i="46" s="1"/>
  <c r="O35" i="46"/>
  <c r="P35" i="46" s="1"/>
  <c r="O34" i="46"/>
  <c r="P34" i="46" s="1"/>
  <c r="O33" i="46"/>
  <c r="P33" i="46" s="1"/>
  <c r="O32" i="46"/>
  <c r="P32" i="46" s="1"/>
  <c r="N31" i="46"/>
  <c r="M31" i="46"/>
  <c r="L31" i="46"/>
  <c r="K31" i="46"/>
  <c r="J31" i="46"/>
  <c r="I31" i="46"/>
  <c r="H31" i="46"/>
  <c r="G31" i="46"/>
  <c r="F31" i="46"/>
  <c r="E31" i="46"/>
  <c r="D31" i="46"/>
  <c r="O30" i="46"/>
  <c r="P30" i="46" s="1"/>
  <c r="O29" i="46"/>
  <c r="P29" i="46" s="1"/>
  <c r="O28" i="46"/>
  <c r="P28" i="46" s="1"/>
  <c r="O27" i="46"/>
  <c r="P27" i="46" s="1"/>
  <c r="O26" i="46"/>
  <c r="P26" i="46" s="1"/>
  <c r="O25" i="46"/>
  <c r="P25" i="46" s="1"/>
  <c r="O24" i="46"/>
  <c r="P24" i="46" s="1"/>
  <c r="O23" i="46"/>
  <c r="P23" i="46" s="1"/>
  <c r="O22" i="46"/>
  <c r="P22" i="46" s="1"/>
  <c r="O21" i="46"/>
  <c r="P21" i="46" s="1"/>
  <c r="O20" i="46"/>
  <c r="P20" i="46" s="1"/>
  <c r="O19" i="46"/>
  <c r="P19" i="46" s="1"/>
  <c r="N18" i="46"/>
  <c r="M18" i="46"/>
  <c r="L18" i="46"/>
  <c r="K18" i="46"/>
  <c r="J18" i="46"/>
  <c r="I18" i="46"/>
  <c r="H18" i="46"/>
  <c r="G18" i="46"/>
  <c r="F18" i="46"/>
  <c r="E18" i="46"/>
  <c r="D18" i="46"/>
  <c r="O17" i="46"/>
  <c r="P17" i="46" s="1"/>
  <c r="O16" i="46"/>
  <c r="P16" i="46" s="1"/>
  <c r="O15" i="46"/>
  <c r="P15" i="46" s="1"/>
  <c r="O14" i="46"/>
  <c r="P14" i="46" s="1"/>
  <c r="O13" i="46"/>
  <c r="P13" i="46" s="1"/>
  <c r="O12" i="46"/>
  <c r="P12" i="46" s="1"/>
  <c r="N11" i="46"/>
  <c r="M11" i="46"/>
  <c r="L11" i="46"/>
  <c r="K11" i="46"/>
  <c r="J11" i="46"/>
  <c r="I11" i="46"/>
  <c r="H11" i="46"/>
  <c r="G11" i="46"/>
  <c r="F11" i="46"/>
  <c r="E11" i="46"/>
  <c r="D11" i="46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55" i="45"/>
  <c r="O55" i="45" s="1"/>
  <c r="M54" i="45"/>
  <c r="L54" i="45"/>
  <c r="K54" i="45"/>
  <c r="J54" i="45"/>
  <c r="I54" i="45"/>
  <c r="H54" i="45"/>
  <c r="G54" i="45"/>
  <c r="F54" i="45"/>
  <c r="E54" i="45"/>
  <c r="D54" i="45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D56" i="45" s="1"/>
  <c r="N56" i="45" s="1"/>
  <c r="O56" i="45" s="1"/>
  <c r="N45" i="45"/>
  <c r="O45" i="45" s="1"/>
  <c r="N44" i="45"/>
  <c r="O44" i="45" s="1"/>
  <c r="N43" i="45"/>
  <c r="O43" i="45" s="1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 s="1"/>
  <c r="N38" i="45"/>
  <c r="O38" i="45"/>
  <c r="N37" i="45"/>
  <c r="O37" i="45" s="1"/>
  <c r="N36" i="45"/>
  <c r="O36" i="45"/>
  <c r="N35" i="45"/>
  <c r="O35" i="45"/>
  <c r="N34" i="45"/>
  <c r="O34" i="45" s="1"/>
  <c r="N33" i="45"/>
  <c r="O33" i="45" s="1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/>
  <c r="N23" i="45"/>
  <c r="O23" i="45" s="1"/>
  <c r="N22" i="45"/>
  <c r="O22" i="45" s="1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H56" i="45" s="1"/>
  <c r="G12" i="45"/>
  <c r="F12" i="45"/>
  <c r="E12" i="45"/>
  <c r="D12" i="45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56" i="44"/>
  <c r="O56" i="44" s="1"/>
  <c r="N55" i="44"/>
  <c r="O55" i="44" s="1"/>
  <c r="N54" i="44"/>
  <c r="O54" i="44" s="1"/>
  <c r="M53" i="44"/>
  <c r="L53" i="44"/>
  <c r="K53" i="44"/>
  <c r="J53" i="44"/>
  <c r="I53" i="44"/>
  <c r="H53" i="44"/>
  <c r="G53" i="44"/>
  <c r="F53" i="44"/>
  <c r="E53" i="44"/>
  <c r="D53" i="44"/>
  <c r="N52" i="44"/>
  <c r="O52" i="44" s="1"/>
  <c r="N51" i="44"/>
  <c r="O51" i="44" s="1"/>
  <c r="N50" i="44"/>
  <c r="O50" i="44"/>
  <c r="N49" i="44"/>
  <c r="O49" i="44" s="1"/>
  <c r="N48" i="44"/>
  <c r="O48" i="44" s="1"/>
  <c r="N47" i="44"/>
  <c r="O47" i="44" s="1"/>
  <c r="N46" i="44"/>
  <c r="O46" i="44" s="1"/>
  <c r="M45" i="44"/>
  <c r="L45" i="44"/>
  <c r="K45" i="44"/>
  <c r="J45" i="44"/>
  <c r="I45" i="44"/>
  <c r="H45" i="44"/>
  <c r="G45" i="44"/>
  <c r="F45" i="44"/>
  <c r="E45" i="44"/>
  <c r="D45" i="44"/>
  <c r="N44" i="44"/>
  <c r="O44" i="44" s="1"/>
  <c r="N43" i="44"/>
  <c r="O43" i="44" s="1"/>
  <c r="N42" i="44"/>
  <c r="O42" i="44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/>
  <c r="N33" i="44"/>
  <c r="O33" i="44" s="1"/>
  <c r="N32" i="44"/>
  <c r="O32" i="44" s="1"/>
  <c r="N31" i="44"/>
  <c r="O31" i="44" s="1"/>
  <c r="M30" i="44"/>
  <c r="L30" i="44"/>
  <c r="K30" i="44"/>
  <c r="J30" i="44"/>
  <c r="I30" i="44"/>
  <c r="H30" i="44"/>
  <c r="H57" i="44" s="1"/>
  <c r="G30" i="44"/>
  <c r="N30" i="44" s="1"/>
  <c r="O30" i="44" s="1"/>
  <c r="F30" i="44"/>
  <c r="E30" i="44"/>
  <c r="D30" i="44"/>
  <c r="N29" i="44"/>
  <c r="O29" i="44" s="1"/>
  <c r="N28" i="44"/>
  <c r="O28" i="44" s="1"/>
  <c r="N27" i="44"/>
  <c r="O27" i="44" s="1"/>
  <c r="N26" i="44"/>
  <c r="O26" i="44"/>
  <c r="N25" i="44"/>
  <c r="O25" i="44" s="1"/>
  <c r="N24" i="44"/>
  <c r="O24" i="44"/>
  <c r="N23" i="44"/>
  <c r="O23" i="44" s="1"/>
  <c r="N22" i="44"/>
  <c r="O22" i="44" s="1"/>
  <c r="N21" i="44"/>
  <c r="O21" i="44" s="1"/>
  <c r="N20" i="44"/>
  <c r="O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 s="1"/>
  <c r="N14" i="44"/>
  <c r="O14" i="44" s="1"/>
  <c r="N13" i="44"/>
  <c r="O13" i="44" s="1"/>
  <c r="M12" i="44"/>
  <c r="L12" i="44"/>
  <c r="K12" i="44"/>
  <c r="N12" i="44" s="1"/>
  <c r="O12" i="44" s="1"/>
  <c r="J12" i="44"/>
  <c r="I12" i="44"/>
  <c r="H12" i="44"/>
  <c r="G12" i="44"/>
  <c r="F12" i="44"/>
  <c r="E12" i="44"/>
  <c r="D12" i="44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N5" i="44" s="1"/>
  <c r="O5" i="44" s="1"/>
  <c r="H5" i="44"/>
  <c r="G5" i="44"/>
  <c r="F5" i="44"/>
  <c r="E5" i="44"/>
  <c r="D5" i="44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 s="1"/>
  <c r="N42" i="43"/>
  <c r="O42" i="43"/>
  <c r="N41" i="43"/>
  <c r="O41" i="43" s="1"/>
  <c r="N40" i="43"/>
  <c r="O40" i="43" s="1"/>
  <c r="N39" i="43"/>
  <c r="O39" i="43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/>
  <c r="N31" i="43"/>
  <c r="O31" i="43" s="1"/>
  <c r="N30" i="43"/>
  <c r="O30" i="43" s="1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N24" i="43"/>
  <c r="O24" i="43"/>
  <c r="N23" i="43"/>
  <c r="O23" i="43" s="1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N13" i="43" s="1"/>
  <c r="O13" i="43" s="1"/>
  <c r="D13" i="43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F47" i="43" s="1"/>
  <c r="E5" i="43"/>
  <c r="E47" i="43" s="1"/>
  <c r="D5" i="43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5" i="42"/>
  <c r="O45" i="42" s="1"/>
  <c r="N44" i="42"/>
  <c r="O44" i="42" s="1"/>
  <c r="N43" i="42"/>
  <c r="O43" i="42" s="1"/>
  <c r="N42" i="42"/>
  <c r="O42" i="42" s="1"/>
  <c r="N41" i="42"/>
  <c r="O41" i="42"/>
  <c r="N40" i="42"/>
  <c r="O40" i="42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N34" i="42"/>
  <c r="O34" i="42" s="1"/>
  <c r="N33" i="42"/>
  <c r="O33" i="42" s="1"/>
  <c r="N32" i="42"/>
  <c r="O32" i="42" s="1"/>
  <c r="N31" i="42"/>
  <c r="O31" i="42"/>
  <c r="N30" i="42"/>
  <c r="O30" i="42" s="1"/>
  <c r="N29" i="42"/>
  <c r="O29" i="42"/>
  <c r="M28" i="42"/>
  <c r="L28" i="42"/>
  <c r="K28" i="42"/>
  <c r="J28" i="42"/>
  <c r="I28" i="42"/>
  <c r="H28" i="42"/>
  <c r="G28" i="42"/>
  <c r="F28" i="42"/>
  <c r="E28" i="42"/>
  <c r="E48" i="42" s="1"/>
  <c r="D28" i="42"/>
  <c r="N27" i="42"/>
  <c r="O27" i="42"/>
  <c r="N26" i="42"/>
  <c r="O26" i="42" s="1"/>
  <c r="N25" i="42"/>
  <c r="O25" i="42" s="1"/>
  <c r="N24" i="42"/>
  <c r="O24" i="42" s="1"/>
  <c r="N23" i="42"/>
  <c r="O23" i="42"/>
  <c r="N22" i="42"/>
  <c r="O22" i="42" s="1"/>
  <c r="N21" i="42"/>
  <c r="O21" i="42"/>
  <c r="N20" i="42"/>
  <c r="O20" i="42" s="1"/>
  <c r="M19" i="42"/>
  <c r="L19" i="42"/>
  <c r="K19" i="42"/>
  <c r="J19" i="42"/>
  <c r="I19" i="42"/>
  <c r="H19" i="42"/>
  <c r="G19" i="42"/>
  <c r="G48" i="42" s="1"/>
  <c r="F19" i="42"/>
  <c r="E19" i="42"/>
  <c r="D19" i="42"/>
  <c r="N18" i="42"/>
  <c r="O18" i="42" s="1"/>
  <c r="N17" i="42"/>
  <c r="O17" i="42"/>
  <c r="N16" i="42"/>
  <c r="O16" i="42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5" i="42" s="1"/>
  <c r="O5" i="42" s="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/>
  <c r="N39" i="41"/>
  <c r="O39" i="41" s="1"/>
  <c r="M38" i="41"/>
  <c r="L38" i="41"/>
  <c r="K38" i="41"/>
  <c r="J38" i="41"/>
  <c r="I38" i="41"/>
  <c r="H38" i="41"/>
  <c r="G38" i="41"/>
  <c r="F38" i="41"/>
  <c r="E38" i="41"/>
  <c r="D38" i="41"/>
  <c r="N37" i="41"/>
  <c r="O37" i="41" s="1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4" i="41"/>
  <c r="O34" i="41" s="1"/>
  <c r="N33" i="41"/>
  <c r="O33" i="41" s="1"/>
  <c r="N32" i="41"/>
  <c r="O32" i="41" s="1"/>
  <c r="N31" i="41"/>
  <c r="O31" i="41" s="1"/>
  <c r="N30" i="41"/>
  <c r="O30" i="4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N24" i="41"/>
  <c r="O24" i="41" s="1"/>
  <c r="N23" i="41"/>
  <c r="O23" i="41" s="1"/>
  <c r="N22" i="41"/>
  <c r="O22" i="4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 s="1"/>
  <c r="N15" i="41"/>
  <c r="O15" i="41" s="1"/>
  <c r="N14" i="41"/>
  <c r="O14" i="41"/>
  <c r="M13" i="41"/>
  <c r="M48" i="41" s="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47" i="40"/>
  <c r="O47" i="40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N44" i="40"/>
  <c r="O44" i="40" s="1"/>
  <c r="N43" i="40"/>
  <c r="O43" i="40" s="1"/>
  <c r="N42" i="40"/>
  <c r="O42" i="40" s="1"/>
  <c r="N41" i="40"/>
  <c r="O41" i="40"/>
  <c r="N40" i="40"/>
  <c r="O40" i="40" s="1"/>
  <c r="N39" i="40"/>
  <c r="O39" i="40"/>
  <c r="M38" i="40"/>
  <c r="L38" i="40"/>
  <c r="K38" i="40"/>
  <c r="J38" i="40"/>
  <c r="I38" i="40"/>
  <c r="H38" i="40"/>
  <c r="G38" i="40"/>
  <c r="F38" i="40"/>
  <c r="E38" i="40"/>
  <c r="D38" i="40"/>
  <c r="N37" i="40"/>
  <c r="O37" i="40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5" i="40" s="1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/>
  <c r="M28" i="40"/>
  <c r="L28" i="40"/>
  <c r="K28" i="40"/>
  <c r="J28" i="40"/>
  <c r="I28" i="40"/>
  <c r="N28" i="40" s="1"/>
  <c r="O28" i="40" s="1"/>
  <c r="H28" i="40"/>
  <c r="G28" i="40"/>
  <c r="F28" i="40"/>
  <c r="E28" i="40"/>
  <c r="D28" i="40"/>
  <c r="N27" i="40"/>
  <c r="O27" i="40" s="1"/>
  <c r="N26" i="40"/>
  <c r="O26" i="40" s="1"/>
  <c r="N25" i="40"/>
  <c r="O25" i="40"/>
  <c r="N24" i="40"/>
  <c r="O24" i="40" s="1"/>
  <c r="N23" i="40"/>
  <c r="O23" i="40" s="1"/>
  <c r="N22" i="40"/>
  <c r="O22" i="40" s="1"/>
  <c r="N21" i="40"/>
  <c r="O21" i="40" s="1"/>
  <c r="N20" i="40"/>
  <c r="O20" i="40" s="1"/>
  <c r="M19" i="40"/>
  <c r="L19" i="40"/>
  <c r="L48" i="40" s="1"/>
  <c r="K19" i="40"/>
  <c r="K48" i="40" s="1"/>
  <c r="J19" i="40"/>
  <c r="I19" i="40"/>
  <c r="H19" i="40"/>
  <c r="G19" i="40"/>
  <c r="F19" i="40"/>
  <c r="E19" i="40"/>
  <c r="E48" i="40" s="1"/>
  <c r="D19" i="40"/>
  <c r="N18" i="40"/>
  <c r="O18" i="40" s="1"/>
  <c r="N17" i="40"/>
  <c r="O17" i="40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N13" i="40" s="1"/>
  <c r="O13" i="40" s="1"/>
  <c r="F13" i="40"/>
  <c r="E13" i="40"/>
  <c r="D13" i="40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M48" i="40" s="1"/>
  <c r="L5" i="40"/>
  <c r="K5" i="40"/>
  <c r="J5" i="40"/>
  <c r="I5" i="40"/>
  <c r="H5" i="40"/>
  <c r="H48" i="40" s="1"/>
  <c r="G5" i="40"/>
  <c r="G48" i="40" s="1"/>
  <c r="F5" i="40"/>
  <c r="E5" i="40"/>
  <c r="D5" i="40"/>
  <c r="N45" i="39"/>
  <c r="O45" i="39" s="1"/>
  <c r="N44" i="39"/>
  <c r="O44" i="39" s="1"/>
  <c r="M43" i="39"/>
  <c r="L43" i="39"/>
  <c r="K43" i="39"/>
  <c r="J43" i="39"/>
  <c r="J46" i="39" s="1"/>
  <c r="I43" i="39"/>
  <c r="N43" i="39" s="1"/>
  <c r="O43" i="39" s="1"/>
  <c r="H43" i="39"/>
  <c r="G43" i="39"/>
  <c r="F43" i="39"/>
  <c r="E43" i="39"/>
  <c r="D43" i="39"/>
  <c r="N42" i="39"/>
  <c r="O42" i="39" s="1"/>
  <c r="N41" i="39"/>
  <c r="O41" i="39" s="1"/>
  <c r="N40" i="39"/>
  <c r="O40" i="39"/>
  <c r="N39" i="39"/>
  <c r="O39" i="39" s="1"/>
  <c r="N38" i="39"/>
  <c r="O38" i="39" s="1"/>
  <c r="M37" i="39"/>
  <c r="L37" i="39"/>
  <c r="K37" i="39"/>
  <c r="J37" i="39"/>
  <c r="I37" i="39"/>
  <c r="H37" i="39"/>
  <c r="G37" i="39"/>
  <c r="F37" i="39"/>
  <c r="E37" i="39"/>
  <c r="N37" i="39" s="1"/>
  <c r="O37" i="39" s="1"/>
  <c r="D37" i="39"/>
  <c r="N36" i="39"/>
  <c r="O36" i="39" s="1"/>
  <c r="N35" i="39"/>
  <c r="O35" i="39" s="1"/>
  <c r="M34" i="39"/>
  <c r="L34" i="39"/>
  <c r="K34" i="39"/>
  <c r="J34" i="39"/>
  <c r="I34" i="39"/>
  <c r="H34" i="39"/>
  <c r="H46" i="39" s="1"/>
  <c r="G34" i="39"/>
  <c r="G46" i="39" s="1"/>
  <c r="F34" i="39"/>
  <c r="E34" i="39"/>
  <c r="D34" i="39"/>
  <c r="N33" i="39"/>
  <c r="O33" i="39"/>
  <c r="N32" i="39"/>
  <c r="O32" i="39" s="1"/>
  <c r="N31" i="39"/>
  <c r="O31" i="39" s="1"/>
  <c r="N30" i="39"/>
  <c r="O30" i="39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N27" i="39" s="1"/>
  <c r="O27" i="39" s="1"/>
  <c r="D27" i="39"/>
  <c r="N26" i="39"/>
  <c r="O26" i="39" s="1"/>
  <c r="N25" i="39"/>
  <c r="O25" i="39" s="1"/>
  <c r="N24" i="39"/>
  <c r="O24" i="39" s="1"/>
  <c r="N23" i="39"/>
  <c r="O23" i="39" s="1"/>
  <c r="N22" i="39"/>
  <c r="O22" i="39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N19" i="39" s="1"/>
  <c r="O19" i="39" s="1"/>
  <c r="D19" i="39"/>
  <c r="N18" i="39"/>
  <c r="O18" i="39" s="1"/>
  <c r="N17" i="39"/>
  <c r="O17" i="39" s="1"/>
  <c r="N16" i="39"/>
  <c r="O16" i="39" s="1"/>
  <c r="N15" i="39"/>
  <c r="O15" i="39" s="1"/>
  <c r="M14" i="39"/>
  <c r="L14" i="39"/>
  <c r="L46" i="39" s="1"/>
  <c r="K14" i="39"/>
  <c r="K46" i="39" s="1"/>
  <c r="J14" i="39"/>
  <c r="I14" i="39"/>
  <c r="H14" i="39"/>
  <c r="G14" i="39"/>
  <c r="F14" i="39"/>
  <c r="E14" i="39"/>
  <c r="N14" i="39" s="1"/>
  <c r="O14" i="39" s="1"/>
  <c r="D14" i="39"/>
  <c r="N13" i="39"/>
  <c r="O13" i="39" s="1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/>
  <c r="M5" i="39"/>
  <c r="M46" i="39" s="1"/>
  <c r="L5" i="39"/>
  <c r="K5" i="39"/>
  <c r="J5" i="39"/>
  <c r="I5" i="39"/>
  <c r="H5" i="39"/>
  <c r="G5" i="39"/>
  <c r="N5" i="39" s="1"/>
  <c r="O5" i="39" s="1"/>
  <c r="F5" i="39"/>
  <c r="E5" i="39"/>
  <c r="D5" i="39"/>
  <c r="N50" i="38"/>
  <c r="O50" i="38"/>
  <c r="N49" i="38"/>
  <c r="O49" i="38" s="1"/>
  <c r="M48" i="38"/>
  <c r="L48" i="38"/>
  <c r="K48" i="38"/>
  <c r="J48" i="38"/>
  <c r="I48" i="38"/>
  <c r="H48" i="38"/>
  <c r="G48" i="38"/>
  <c r="F48" i="38"/>
  <c r="E48" i="38"/>
  <c r="D48" i="38"/>
  <c r="N48" i="38" s="1"/>
  <c r="O48" i="38" s="1"/>
  <c r="N47" i="38"/>
  <c r="O47" i="38" s="1"/>
  <c r="N46" i="38"/>
  <c r="O46" i="38" s="1"/>
  <c r="N45" i="38"/>
  <c r="O45" i="38" s="1"/>
  <c r="N44" i="38"/>
  <c r="O44" i="38" s="1"/>
  <c r="N43" i="38"/>
  <c r="O43" i="38" s="1"/>
  <c r="N42" i="38"/>
  <c r="O42" i="38"/>
  <c r="N41" i="38"/>
  <c r="O41" i="38" s="1"/>
  <c r="M40" i="38"/>
  <c r="L40" i="38"/>
  <c r="K40" i="38"/>
  <c r="J40" i="38"/>
  <c r="I40" i="38"/>
  <c r="I51" i="38" s="1"/>
  <c r="H40" i="38"/>
  <c r="G40" i="38"/>
  <c r="F40" i="38"/>
  <c r="E40" i="38"/>
  <c r="D40" i="38"/>
  <c r="D51" i="38" s="1"/>
  <c r="N39" i="38"/>
  <c r="O39" i="38" s="1"/>
  <c r="N38" i="38"/>
  <c r="O38" i="38" s="1"/>
  <c r="M37" i="38"/>
  <c r="L37" i="38"/>
  <c r="K37" i="38"/>
  <c r="J37" i="38"/>
  <c r="I37" i="38"/>
  <c r="H37" i="38"/>
  <c r="G37" i="38"/>
  <c r="F37" i="38"/>
  <c r="E37" i="38"/>
  <c r="N37" i="38" s="1"/>
  <c r="O37" i="38" s="1"/>
  <c r="D37" i="38"/>
  <c r="N36" i="38"/>
  <c r="O36" i="38" s="1"/>
  <c r="N35" i="38"/>
  <c r="O35" i="38" s="1"/>
  <c r="N34" i="38"/>
  <c r="O34" i="38" s="1"/>
  <c r="N33" i="38"/>
  <c r="O33" i="38" s="1"/>
  <c r="N32" i="38"/>
  <c r="O32" i="38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N29" i="38" s="1"/>
  <c r="O29" i="38" s="1"/>
  <c r="D29" i="38"/>
  <c r="N28" i="38"/>
  <c r="O28" i="38" s="1"/>
  <c r="N27" i="38"/>
  <c r="O27" i="38" s="1"/>
  <c r="N26" i="38"/>
  <c r="O26" i="38" s="1"/>
  <c r="N25" i="38"/>
  <c r="O25" i="38" s="1"/>
  <c r="N24" i="38"/>
  <c r="O24" i="38"/>
  <c r="N23" i="38"/>
  <c r="O23" i="38" s="1"/>
  <c r="N22" i="38"/>
  <c r="O22" i="38" s="1"/>
  <c r="N21" i="38"/>
  <c r="O21" i="38" s="1"/>
  <c r="M20" i="38"/>
  <c r="L20" i="38"/>
  <c r="K20" i="38"/>
  <c r="J20" i="38"/>
  <c r="I20" i="38"/>
  <c r="H20" i="38"/>
  <c r="G20" i="38"/>
  <c r="N20" i="38" s="1"/>
  <c r="O20" i="38" s="1"/>
  <c r="F20" i="38"/>
  <c r="E20" i="38"/>
  <c r="D20" i="38"/>
  <c r="N19" i="38"/>
  <c r="O19" i="38" s="1"/>
  <c r="N18" i="38"/>
  <c r="O18" i="38" s="1"/>
  <c r="N17" i="38"/>
  <c r="O17" i="38" s="1"/>
  <c r="N16" i="38"/>
  <c r="O16" i="38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K51" i="38" s="1"/>
  <c r="J5" i="38"/>
  <c r="I5" i="38"/>
  <c r="H5" i="38"/>
  <c r="G5" i="38"/>
  <c r="F5" i="38"/>
  <c r="F51" i="38" s="1"/>
  <c r="E5" i="38"/>
  <c r="N5" i="38" s="1"/>
  <c r="O5" i="38" s="1"/>
  <c r="D5" i="38"/>
  <c r="N48" i="37"/>
  <c r="O48" i="37" s="1"/>
  <c r="M47" i="37"/>
  <c r="L47" i="37"/>
  <c r="K47" i="37"/>
  <c r="J47" i="37"/>
  <c r="I47" i="37"/>
  <c r="H47" i="37"/>
  <c r="G47" i="37"/>
  <c r="F47" i="37"/>
  <c r="E47" i="37"/>
  <c r="N47" i="37" s="1"/>
  <c r="O47" i="37" s="1"/>
  <c r="D47" i="37"/>
  <c r="N46" i="37"/>
  <c r="O46" i="37" s="1"/>
  <c r="N45" i="37"/>
  <c r="O45" i="37" s="1"/>
  <c r="N44" i="37"/>
  <c r="O44" i="37" s="1"/>
  <c r="N43" i="37"/>
  <c r="O43" i="37" s="1"/>
  <c r="N42" i="37"/>
  <c r="O42" i="37"/>
  <c r="N41" i="37"/>
  <c r="O41" i="37" s="1"/>
  <c r="N40" i="37"/>
  <c r="O40" i="37" s="1"/>
  <c r="N39" i="37"/>
  <c r="O39" i="37" s="1"/>
  <c r="M38" i="37"/>
  <c r="M49" i="37" s="1"/>
  <c r="L38" i="37"/>
  <c r="K38" i="37"/>
  <c r="J38" i="37"/>
  <c r="I38" i="37"/>
  <c r="H38" i="37"/>
  <c r="H49" i="37" s="1"/>
  <c r="G38" i="37"/>
  <c r="N38" i="37" s="1"/>
  <c r="O38" i="37" s="1"/>
  <c r="F38" i="37"/>
  <c r="E38" i="37"/>
  <c r="D38" i="37"/>
  <c r="N37" i="37"/>
  <c r="O37" i="37" s="1"/>
  <c r="N36" i="37"/>
  <c r="O36" i="37" s="1"/>
  <c r="M35" i="37"/>
  <c r="L35" i="37"/>
  <c r="K35" i="37"/>
  <c r="J35" i="37"/>
  <c r="I35" i="37"/>
  <c r="N35" i="37" s="1"/>
  <c r="O35" i="37" s="1"/>
  <c r="H35" i="37"/>
  <c r="G35" i="37"/>
  <c r="F35" i="37"/>
  <c r="E35" i="37"/>
  <c r="D35" i="37"/>
  <c r="N34" i="37"/>
  <c r="O34" i="37" s="1"/>
  <c r="N33" i="37"/>
  <c r="O33" i="37" s="1"/>
  <c r="N32" i="37"/>
  <c r="O32" i="37"/>
  <c r="N31" i="37"/>
  <c r="O31" i="37" s="1"/>
  <c r="N30" i="37"/>
  <c r="O30" i="37" s="1"/>
  <c r="N29" i="37"/>
  <c r="O29" i="37" s="1"/>
  <c r="N28" i="37"/>
  <c r="O28" i="37" s="1"/>
  <c r="M27" i="37"/>
  <c r="L27" i="37"/>
  <c r="K27" i="37"/>
  <c r="J27" i="37"/>
  <c r="I27" i="37"/>
  <c r="N27" i="37" s="1"/>
  <c r="O27" i="37" s="1"/>
  <c r="H27" i="37"/>
  <c r="G27" i="37"/>
  <c r="F27" i="37"/>
  <c r="E27" i="37"/>
  <c r="D27" i="37"/>
  <c r="N26" i="37"/>
  <c r="O26" i="37" s="1"/>
  <c r="N25" i="37"/>
  <c r="O25" i="37" s="1"/>
  <c r="N24" i="37"/>
  <c r="O24" i="37"/>
  <c r="N23" i="37"/>
  <c r="O23" i="37" s="1"/>
  <c r="N22" i="37"/>
  <c r="O22" i="37" s="1"/>
  <c r="N21" i="37"/>
  <c r="O21" i="37" s="1"/>
  <c r="N20" i="37"/>
  <c r="O20" i="37" s="1"/>
  <c r="N19" i="37"/>
  <c r="O19" i="37" s="1"/>
  <c r="M18" i="37"/>
  <c r="L18" i="37"/>
  <c r="L49" i="37" s="1"/>
  <c r="K18" i="37"/>
  <c r="J18" i="37"/>
  <c r="I18" i="37"/>
  <c r="H18" i="37"/>
  <c r="G18" i="37"/>
  <c r="F18" i="37"/>
  <c r="E18" i="37"/>
  <c r="N18" i="37" s="1"/>
  <c r="O18" i="37" s="1"/>
  <c r="D18" i="37"/>
  <c r="N17" i="37"/>
  <c r="O17" i="37" s="1"/>
  <c r="N16" i="37"/>
  <c r="O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N13" i="37" s="1"/>
  <c r="O13" i="37" s="1"/>
  <c r="D13" i="37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K49" i="37" s="1"/>
  <c r="J5" i="37"/>
  <c r="I5" i="37"/>
  <c r="H5" i="37"/>
  <c r="G5" i="37"/>
  <c r="F5" i="37"/>
  <c r="F49" i="37" s="1"/>
  <c r="E5" i="37"/>
  <c r="E49" i="37" s="1"/>
  <c r="D5" i="37"/>
  <c r="N50" i="36"/>
  <c r="O50" i="36" s="1"/>
  <c r="M49" i="36"/>
  <c r="L49" i="36"/>
  <c r="K49" i="36"/>
  <c r="J49" i="36"/>
  <c r="I49" i="36"/>
  <c r="H49" i="36"/>
  <c r="G49" i="36"/>
  <c r="F49" i="36"/>
  <c r="E49" i="36"/>
  <c r="N49" i="36" s="1"/>
  <c r="O49" i="36" s="1"/>
  <c r="D49" i="36"/>
  <c r="N48" i="36"/>
  <c r="O48" i="36" s="1"/>
  <c r="N47" i="36"/>
  <c r="O47" i="36" s="1"/>
  <c r="N46" i="36"/>
  <c r="O46" i="36" s="1"/>
  <c r="N45" i="36"/>
  <c r="O45" i="36" s="1"/>
  <c r="N44" i="36"/>
  <c r="O44" i="36"/>
  <c r="N43" i="36"/>
  <c r="O43" i="36" s="1"/>
  <c r="N42" i="36"/>
  <c r="O42" i="36" s="1"/>
  <c r="M41" i="36"/>
  <c r="L41" i="36"/>
  <c r="K41" i="36"/>
  <c r="J41" i="36"/>
  <c r="I41" i="36"/>
  <c r="H41" i="36"/>
  <c r="G41" i="36"/>
  <c r="F41" i="36"/>
  <c r="F51" i="36" s="1"/>
  <c r="E41" i="36"/>
  <c r="N41" i="36" s="1"/>
  <c r="O41" i="36" s="1"/>
  <c r="D41" i="36"/>
  <c r="N40" i="36"/>
  <c r="O40" i="36" s="1"/>
  <c r="N39" i="36"/>
  <c r="O39" i="36" s="1"/>
  <c r="M38" i="36"/>
  <c r="L38" i="36"/>
  <c r="K38" i="36"/>
  <c r="J38" i="36"/>
  <c r="I38" i="36"/>
  <c r="H38" i="36"/>
  <c r="G38" i="36"/>
  <c r="N38" i="36" s="1"/>
  <c r="O38" i="36" s="1"/>
  <c r="F38" i="36"/>
  <c r="E38" i="36"/>
  <c r="D38" i="36"/>
  <c r="N37" i="36"/>
  <c r="O37" i="36" s="1"/>
  <c r="N36" i="36"/>
  <c r="O36" i="36" s="1"/>
  <c r="N35" i="36"/>
  <c r="O35" i="36" s="1"/>
  <c r="N34" i="36"/>
  <c r="O34" i="36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H51" i="36" s="1"/>
  <c r="G30" i="36"/>
  <c r="G51" i="36" s="1"/>
  <c r="F30" i="36"/>
  <c r="E30" i="36"/>
  <c r="D30" i="36"/>
  <c r="N29" i="36"/>
  <c r="O29" i="36" s="1"/>
  <c r="N28" i="36"/>
  <c r="O28" i="36" s="1"/>
  <c r="N27" i="36"/>
  <c r="O27" i="36" s="1"/>
  <c r="N26" i="36"/>
  <c r="O26" i="36"/>
  <c r="N25" i="36"/>
  <c r="O25" i="36" s="1"/>
  <c r="N24" i="36"/>
  <c r="O24" i="36" s="1"/>
  <c r="N23" i="36"/>
  <c r="O23" i="36" s="1"/>
  <c r="N22" i="36"/>
  <c r="O22" i="36" s="1"/>
  <c r="N21" i="36"/>
  <c r="O21" i="36" s="1"/>
  <c r="M20" i="36"/>
  <c r="L20" i="36"/>
  <c r="L51" i="36" s="1"/>
  <c r="K20" i="36"/>
  <c r="K51" i="36" s="1"/>
  <c r="J20" i="36"/>
  <c r="I20" i="36"/>
  <c r="H20" i="36"/>
  <c r="G20" i="36"/>
  <c r="F20" i="36"/>
  <c r="E20" i="36"/>
  <c r="E51" i="36" s="1"/>
  <c r="D20" i="36"/>
  <c r="N19" i="36"/>
  <c r="O19" i="36" s="1"/>
  <c r="N18" i="36"/>
  <c r="O18" i="36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N13" i="36" s="1"/>
  <c r="O13" i="36" s="1"/>
  <c r="H13" i="36"/>
  <c r="G13" i="36"/>
  <c r="F13" i="36"/>
  <c r="E13" i="36"/>
  <c r="D13" i="36"/>
  <c r="N12" i="36"/>
  <c r="O12" i="36" s="1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J51" i="36" s="1"/>
  <c r="I5" i="36"/>
  <c r="N5" i="36" s="1"/>
  <c r="O5" i="36" s="1"/>
  <c r="H5" i="36"/>
  <c r="G5" i="36"/>
  <c r="F5" i="36"/>
  <c r="E5" i="36"/>
  <c r="D5" i="36"/>
  <c r="N47" i="35"/>
  <c r="O47" i="35" s="1"/>
  <c r="N46" i="35"/>
  <c r="O46" i="35" s="1"/>
  <c r="M45" i="35"/>
  <c r="L45" i="35"/>
  <c r="K45" i="35"/>
  <c r="J45" i="35"/>
  <c r="I45" i="35"/>
  <c r="H45" i="35"/>
  <c r="G45" i="35"/>
  <c r="F45" i="35"/>
  <c r="E45" i="35"/>
  <c r="D45" i="35"/>
  <c r="N44" i="35"/>
  <c r="O44" i="35" s="1"/>
  <c r="N43" i="35"/>
  <c r="O43" i="35"/>
  <c r="N42" i="35"/>
  <c r="O42" i="35" s="1"/>
  <c r="N41" i="35"/>
  <c r="O41" i="35" s="1"/>
  <c r="N40" i="35"/>
  <c r="O40" i="35" s="1"/>
  <c r="N39" i="35"/>
  <c r="O39" i="35" s="1"/>
  <c r="N38" i="35"/>
  <c r="O38" i="35" s="1"/>
  <c r="M37" i="35"/>
  <c r="L37" i="35"/>
  <c r="K37" i="35"/>
  <c r="J37" i="35"/>
  <c r="I37" i="35"/>
  <c r="H37" i="35"/>
  <c r="G37" i="35"/>
  <c r="F37" i="35"/>
  <c r="E37" i="35"/>
  <c r="N37" i="35" s="1"/>
  <c r="O37" i="35" s="1"/>
  <c r="D37" i="35"/>
  <c r="N36" i="35"/>
  <c r="O36" i="35" s="1"/>
  <c r="N35" i="35"/>
  <c r="O35" i="35"/>
  <c r="M34" i="35"/>
  <c r="L34" i="35"/>
  <c r="K34" i="35"/>
  <c r="J34" i="35"/>
  <c r="I34" i="35"/>
  <c r="H34" i="35"/>
  <c r="G34" i="35"/>
  <c r="N34" i="35" s="1"/>
  <c r="O34" i="35" s="1"/>
  <c r="F34" i="35"/>
  <c r="E34" i="35"/>
  <c r="D34" i="35"/>
  <c r="N33" i="35"/>
  <c r="O33" i="35"/>
  <c r="N32" i="35"/>
  <c r="O32" i="35" s="1"/>
  <c r="N31" i="35"/>
  <c r="O31" i="35" s="1"/>
  <c r="N30" i="35"/>
  <c r="O30" i="35" s="1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N27" i="35" s="1"/>
  <c r="O27" i="35" s="1"/>
  <c r="D27" i="35"/>
  <c r="N26" i="35"/>
  <c r="O26" i="35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 s="1"/>
  <c r="N17" i="35"/>
  <c r="O17" i="35" s="1"/>
  <c r="N16" i="35"/>
  <c r="O16" i="35" s="1"/>
  <c r="N15" i="35"/>
  <c r="O15" i="35" s="1"/>
  <c r="N14" i="35"/>
  <c r="O14" i="35" s="1"/>
  <c r="M13" i="35"/>
  <c r="L13" i="35"/>
  <c r="L48" i="35" s="1"/>
  <c r="K13" i="35"/>
  <c r="K48" i="35" s="1"/>
  <c r="J13" i="35"/>
  <c r="I13" i="35"/>
  <c r="H13" i="35"/>
  <c r="G13" i="35"/>
  <c r="F13" i="35"/>
  <c r="E13" i="35"/>
  <c r="N13" i="35" s="1"/>
  <c r="O13" i="35" s="1"/>
  <c r="D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M48" i="35" s="1"/>
  <c r="L5" i="35"/>
  <c r="K5" i="35"/>
  <c r="J5" i="35"/>
  <c r="I5" i="35"/>
  <c r="H5" i="35"/>
  <c r="H48" i="35" s="1"/>
  <c r="G5" i="35"/>
  <c r="F5" i="35"/>
  <c r="E5" i="35"/>
  <c r="D5" i="35"/>
  <c r="D48" i="35"/>
  <c r="N46" i="34"/>
  <c r="O46" i="34" s="1"/>
  <c r="M45" i="34"/>
  <c r="L45" i="34"/>
  <c r="K45" i="34"/>
  <c r="J45" i="34"/>
  <c r="I45" i="34"/>
  <c r="H45" i="34"/>
  <c r="G45" i="34"/>
  <c r="F45" i="34"/>
  <c r="F47" i="34" s="1"/>
  <c r="E45" i="34"/>
  <c r="N45" i="34" s="1"/>
  <c r="O45" i="34" s="1"/>
  <c r="D45" i="34"/>
  <c r="N44" i="34"/>
  <c r="O44" i="34" s="1"/>
  <c r="N43" i="34"/>
  <c r="O43" i="34" s="1"/>
  <c r="N42" i="34"/>
  <c r="O42" i="34" s="1"/>
  <c r="N41" i="34"/>
  <c r="O41" i="34"/>
  <c r="N40" i="34"/>
  <c r="O40" i="34" s="1"/>
  <c r="N39" i="34"/>
  <c r="O39" i="34" s="1"/>
  <c r="N38" i="34"/>
  <c r="O38" i="34" s="1"/>
  <c r="M37" i="34"/>
  <c r="L37" i="34"/>
  <c r="K37" i="34"/>
  <c r="J37" i="34"/>
  <c r="I37" i="34"/>
  <c r="H37" i="34"/>
  <c r="G37" i="34"/>
  <c r="F37" i="34"/>
  <c r="E37" i="34"/>
  <c r="D37" i="34"/>
  <c r="N37" i="34" s="1"/>
  <c r="O37" i="34" s="1"/>
  <c r="N36" i="34"/>
  <c r="O36" i="34" s="1"/>
  <c r="N35" i="34"/>
  <c r="O35" i="34" s="1"/>
  <c r="M34" i="34"/>
  <c r="L34" i="34"/>
  <c r="K34" i="34"/>
  <c r="J34" i="34"/>
  <c r="I34" i="34"/>
  <c r="H34" i="34"/>
  <c r="G34" i="34"/>
  <c r="F34" i="34"/>
  <c r="E34" i="34"/>
  <c r="N34" i="34" s="1"/>
  <c r="O34" i="34" s="1"/>
  <c r="D34" i="34"/>
  <c r="N33" i="34"/>
  <c r="O33" i="34"/>
  <c r="N32" i="34"/>
  <c r="O32" i="34" s="1"/>
  <c r="N31" i="34"/>
  <c r="O31" i="34" s="1"/>
  <c r="N30" i="34"/>
  <c r="O30" i="34" s="1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N27" i="34" s="1"/>
  <c r="O27" i="34" s="1"/>
  <c r="D27" i="34"/>
  <c r="N26" i="34"/>
  <c r="O26" i="34"/>
  <c r="N25" i="34"/>
  <c r="O25" i="34" s="1"/>
  <c r="N24" i="34"/>
  <c r="O24" i="34" s="1"/>
  <c r="N23" i="34"/>
  <c r="O23" i="34" s="1"/>
  <c r="N22" i="34"/>
  <c r="O22" i="34" s="1"/>
  <c r="N21" i="34"/>
  <c r="O21" i="34" s="1"/>
  <c r="N20" i="34"/>
  <c r="O20" i="34"/>
  <c r="M19" i="34"/>
  <c r="N19" i="34" s="1"/>
  <c r="O19" i="34" s="1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/>
  <c r="N16" i="34"/>
  <c r="O16" i="34"/>
  <c r="N15" i="34"/>
  <c r="O15" i="34" s="1"/>
  <c r="N14" i="34"/>
  <c r="O14" i="34" s="1"/>
  <c r="M13" i="34"/>
  <c r="L13" i="34"/>
  <c r="N13" i="34" s="1"/>
  <c r="O13" i="34" s="1"/>
  <c r="K13" i="34"/>
  <c r="J13" i="34"/>
  <c r="I13" i="34"/>
  <c r="H13" i="34"/>
  <c r="G13" i="34"/>
  <c r="F13" i="34"/>
  <c r="E13" i="34"/>
  <c r="D13" i="34"/>
  <c r="N12" i="34"/>
  <c r="O12" i="34" s="1"/>
  <c r="N11" i="34"/>
  <c r="O11" i="34"/>
  <c r="N10" i="34"/>
  <c r="O10" i="34"/>
  <c r="N9" i="34"/>
  <c r="O9" i="34" s="1"/>
  <c r="N8" i="34"/>
  <c r="O8" i="34" s="1"/>
  <c r="N7" i="34"/>
  <c r="O7" i="34"/>
  <c r="N6" i="34"/>
  <c r="O6" i="34" s="1"/>
  <c r="M5" i="34"/>
  <c r="M47" i="34" s="1"/>
  <c r="L5" i="34"/>
  <c r="L47" i="34" s="1"/>
  <c r="K5" i="34"/>
  <c r="K47" i="34" s="1"/>
  <c r="J5" i="34"/>
  <c r="J47" i="34" s="1"/>
  <c r="I5" i="34"/>
  <c r="I47" i="34" s="1"/>
  <c r="H5" i="34"/>
  <c r="H47" i="34" s="1"/>
  <c r="G5" i="34"/>
  <c r="G47" i="34" s="1"/>
  <c r="F5" i="34"/>
  <c r="E5" i="34"/>
  <c r="D5" i="34"/>
  <c r="N5" i="34" s="1"/>
  <c r="O5" i="34" s="1"/>
  <c r="D47" i="34"/>
  <c r="N30" i="33"/>
  <c r="O30" i="33" s="1"/>
  <c r="N31" i="33"/>
  <c r="O31" i="33" s="1"/>
  <c r="N32" i="33"/>
  <c r="O32" i="33" s="1"/>
  <c r="N33" i="33"/>
  <c r="O33" i="33" s="1"/>
  <c r="N34" i="33"/>
  <c r="O34" i="33" s="1"/>
  <c r="N35" i="33"/>
  <c r="O35" i="33"/>
  <c r="N22" i="33"/>
  <c r="O22" i="33" s="1"/>
  <c r="N23" i="33"/>
  <c r="O23" i="33" s="1"/>
  <c r="N24" i="33"/>
  <c r="O24" i="33" s="1"/>
  <c r="N25" i="33"/>
  <c r="O25" i="33" s="1"/>
  <c r="N26" i="33"/>
  <c r="O26" i="33" s="1"/>
  <c r="N27" i="33"/>
  <c r="O27" i="33"/>
  <c r="N28" i="33"/>
  <c r="O28" i="33" s="1"/>
  <c r="N9" i="33"/>
  <c r="O9" i="33" s="1"/>
  <c r="E29" i="33"/>
  <c r="F29" i="33"/>
  <c r="G29" i="33"/>
  <c r="N29" i="33" s="1"/>
  <c r="O29" i="33" s="1"/>
  <c r="H29" i="33"/>
  <c r="I29" i="33"/>
  <c r="J29" i="33"/>
  <c r="K29" i="33"/>
  <c r="L29" i="33"/>
  <c r="M29" i="33"/>
  <c r="D29" i="33"/>
  <c r="E20" i="33"/>
  <c r="F20" i="33"/>
  <c r="G20" i="33"/>
  <c r="N20" i="33" s="1"/>
  <c r="O20" i="33" s="1"/>
  <c r="H20" i="33"/>
  <c r="I20" i="33"/>
  <c r="J20" i="33"/>
  <c r="K20" i="33"/>
  <c r="L20" i="33"/>
  <c r="L49" i="33" s="1"/>
  <c r="M20" i="33"/>
  <c r="M49" i="33" s="1"/>
  <c r="D20" i="33"/>
  <c r="E13" i="33"/>
  <c r="F13" i="33"/>
  <c r="G13" i="33"/>
  <c r="G49" i="33" s="1"/>
  <c r="H13" i="33"/>
  <c r="I13" i="33"/>
  <c r="J13" i="33"/>
  <c r="K13" i="33"/>
  <c r="K49" i="33"/>
  <c r="L13" i="33"/>
  <c r="M13" i="33"/>
  <c r="D13" i="33"/>
  <c r="E5" i="33"/>
  <c r="N5" i="33" s="1"/>
  <c r="O5" i="33" s="1"/>
  <c r="F5" i="33"/>
  <c r="F49" i="33" s="1"/>
  <c r="G5" i="33"/>
  <c r="H5" i="33"/>
  <c r="H49" i="33" s="1"/>
  <c r="I5" i="33"/>
  <c r="I49" i="33" s="1"/>
  <c r="J5" i="33"/>
  <c r="J49" i="33" s="1"/>
  <c r="K5" i="33"/>
  <c r="L5" i="33"/>
  <c r="M5" i="33"/>
  <c r="D5" i="33"/>
  <c r="E47" i="33"/>
  <c r="F47" i="33"/>
  <c r="G47" i="33"/>
  <c r="H47" i="33"/>
  <c r="N47" i="33" s="1"/>
  <c r="O47" i="33" s="1"/>
  <c r="I47" i="33"/>
  <c r="J47" i="33"/>
  <c r="K47" i="33"/>
  <c r="L47" i="33"/>
  <c r="M47" i="33"/>
  <c r="D47" i="33"/>
  <c r="N48" i="33"/>
  <c r="O48" i="33"/>
  <c r="N41" i="33"/>
  <c r="O41" i="33"/>
  <c r="N42" i="33"/>
  <c r="O42" i="33" s="1"/>
  <c r="N43" i="33"/>
  <c r="O43" i="33"/>
  <c r="N44" i="33"/>
  <c r="O44" i="33" s="1"/>
  <c r="N45" i="33"/>
  <c r="O45" i="33"/>
  <c r="N46" i="33"/>
  <c r="O46" i="33" s="1"/>
  <c r="N40" i="33"/>
  <c r="O40" i="33" s="1"/>
  <c r="E39" i="33"/>
  <c r="N39" i="33" s="1"/>
  <c r="O39" i="33" s="1"/>
  <c r="F39" i="33"/>
  <c r="G39" i="33"/>
  <c r="H39" i="33"/>
  <c r="I39" i="33"/>
  <c r="J39" i="33"/>
  <c r="K39" i="33"/>
  <c r="L39" i="33"/>
  <c r="M39" i="33"/>
  <c r="D39" i="33"/>
  <c r="E36" i="33"/>
  <c r="F36" i="33"/>
  <c r="G36" i="33"/>
  <c r="H36" i="33"/>
  <c r="I36" i="33"/>
  <c r="J36" i="33"/>
  <c r="K36" i="33"/>
  <c r="L36" i="33"/>
  <c r="M36" i="33"/>
  <c r="D36" i="33"/>
  <c r="N36" i="33" s="1"/>
  <c r="O36" i="33" s="1"/>
  <c r="N37" i="33"/>
  <c r="O37" i="33" s="1"/>
  <c r="N38" i="33"/>
  <c r="O38" i="33"/>
  <c r="N15" i="33"/>
  <c r="O15" i="33"/>
  <c r="N16" i="33"/>
  <c r="O16" i="33"/>
  <c r="N17" i="33"/>
  <c r="O17" i="33" s="1"/>
  <c r="N18" i="33"/>
  <c r="O18" i="33" s="1"/>
  <c r="N19" i="33"/>
  <c r="O19" i="33"/>
  <c r="N7" i="33"/>
  <c r="O7" i="33" s="1"/>
  <c r="N8" i="33"/>
  <c r="O8" i="33"/>
  <c r="N10" i="33"/>
  <c r="O10" i="33"/>
  <c r="N11" i="33"/>
  <c r="O11" i="33" s="1"/>
  <c r="N12" i="33"/>
  <c r="O12" i="33" s="1"/>
  <c r="N6" i="33"/>
  <c r="O6" i="33"/>
  <c r="N21" i="33"/>
  <c r="O21" i="33" s="1"/>
  <c r="N14" i="33"/>
  <c r="O14" i="33"/>
  <c r="G48" i="35"/>
  <c r="N45" i="35"/>
  <c r="O45" i="35" s="1"/>
  <c r="J48" i="35"/>
  <c r="F48" i="35"/>
  <c r="I48" i="35"/>
  <c r="E48" i="35"/>
  <c r="M51" i="36"/>
  <c r="D51" i="36"/>
  <c r="J49" i="37"/>
  <c r="I49" i="37"/>
  <c r="D49" i="37"/>
  <c r="J51" i="38"/>
  <c r="M51" i="38"/>
  <c r="L51" i="38"/>
  <c r="H51" i="38"/>
  <c r="G51" i="38"/>
  <c r="N13" i="38"/>
  <c r="O13" i="38" s="1"/>
  <c r="F46" i="39"/>
  <c r="N34" i="39"/>
  <c r="O34" i="39" s="1"/>
  <c r="D46" i="39"/>
  <c r="N5" i="35"/>
  <c r="O5" i="35" s="1"/>
  <c r="F48" i="40"/>
  <c r="J48" i="40"/>
  <c r="N45" i="40"/>
  <c r="O45" i="40" s="1"/>
  <c r="N38" i="40"/>
  <c r="O38" i="40" s="1"/>
  <c r="N5" i="40"/>
  <c r="O5" i="40" s="1"/>
  <c r="I48" i="41"/>
  <c r="L48" i="41"/>
  <c r="H48" i="41"/>
  <c r="N19" i="41"/>
  <c r="O19" i="41"/>
  <c r="J48" i="41"/>
  <c r="K48" i="41"/>
  <c r="N48" i="41" s="1"/>
  <c r="O48" i="41" s="1"/>
  <c r="N46" i="41"/>
  <c r="O46" i="41" s="1"/>
  <c r="G48" i="41"/>
  <c r="N38" i="41"/>
  <c r="O38" i="41"/>
  <c r="F48" i="41"/>
  <c r="N35" i="41"/>
  <c r="O35" i="41" s="1"/>
  <c r="N27" i="41"/>
  <c r="O27" i="41" s="1"/>
  <c r="E48" i="41"/>
  <c r="N13" i="41"/>
  <c r="O13" i="41"/>
  <c r="D48" i="41"/>
  <c r="N5" i="41"/>
  <c r="O5" i="41" s="1"/>
  <c r="L48" i="42"/>
  <c r="K48" i="42"/>
  <c r="M48" i="42"/>
  <c r="N35" i="42"/>
  <c r="O35" i="42"/>
  <c r="J48" i="42"/>
  <c r="N46" i="42"/>
  <c r="O46" i="42" s="1"/>
  <c r="F48" i="42"/>
  <c r="H48" i="42"/>
  <c r="I48" i="42"/>
  <c r="N38" i="42"/>
  <c r="O38" i="42" s="1"/>
  <c r="N14" i="42"/>
  <c r="O14" i="42" s="1"/>
  <c r="N45" i="43"/>
  <c r="O45" i="43" s="1"/>
  <c r="L47" i="43"/>
  <c r="M47" i="43"/>
  <c r="J47" i="43"/>
  <c r="K47" i="43"/>
  <c r="N27" i="43"/>
  <c r="O27" i="43" s="1"/>
  <c r="G47" i="43"/>
  <c r="H47" i="43"/>
  <c r="N37" i="43"/>
  <c r="O37" i="43" s="1"/>
  <c r="N34" i="43"/>
  <c r="O34" i="43"/>
  <c r="I47" i="43"/>
  <c r="N19" i="43"/>
  <c r="O19" i="43" s="1"/>
  <c r="D47" i="43"/>
  <c r="M57" i="44"/>
  <c r="I57" i="44"/>
  <c r="L57" i="44"/>
  <c r="J57" i="44"/>
  <c r="N53" i="44"/>
  <c r="O53" i="44"/>
  <c r="N45" i="44"/>
  <c r="O45" i="44"/>
  <c r="F57" i="44"/>
  <c r="N40" i="44"/>
  <c r="O40" i="44" s="1"/>
  <c r="E57" i="44"/>
  <c r="N18" i="44"/>
  <c r="O18" i="44"/>
  <c r="D57" i="44"/>
  <c r="L56" i="45"/>
  <c r="J56" i="45"/>
  <c r="N54" i="45"/>
  <c r="O54" i="45" s="1"/>
  <c r="M56" i="45"/>
  <c r="I56" i="45"/>
  <c r="N31" i="45"/>
  <c r="O31" i="45" s="1"/>
  <c r="K56" i="45"/>
  <c r="G56" i="45"/>
  <c r="F56" i="45"/>
  <c r="N46" i="45"/>
  <c r="O46" i="45"/>
  <c r="N41" i="45"/>
  <c r="O41" i="45" s="1"/>
  <c r="N18" i="45"/>
  <c r="O18" i="45"/>
  <c r="E56" i="45"/>
  <c r="N5" i="45"/>
  <c r="O5" i="45"/>
  <c r="O41" i="47" l="1"/>
  <c r="P41" i="47" s="1"/>
  <c r="O43" i="46"/>
  <c r="P43" i="46" s="1"/>
  <c r="O39" i="46"/>
  <c r="P39" i="46" s="1"/>
  <c r="E51" i="46"/>
  <c r="D51" i="46"/>
  <c r="F51" i="46"/>
  <c r="K51" i="46"/>
  <c r="G51" i="46"/>
  <c r="O5" i="46"/>
  <c r="P5" i="46" s="1"/>
  <c r="N51" i="46"/>
  <c r="I51" i="46"/>
  <c r="M51" i="46"/>
  <c r="J51" i="46"/>
  <c r="N48" i="35"/>
  <c r="O48" i="35" s="1"/>
  <c r="N47" i="43"/>
  <c r="O47" i="43" s="1"/>
  <c r="N19" i="42"/>
  <c r="O19" i="42" s="1"/>
  <c r="I48" i="40"/>
  <c r="I51" i="36"/>
  <c r="N51" i="36" s="1"/>
  <c r="O51" i="36" s="1"/>
  <c r="E49" i="33"/>
  <c r="O11" i="46"/>
  <c r="P11" i="46" s="1"/>
  <c r="D48" i="40"/>
  <c r="D49" i="33"/>
  <c r="E46" i="39"/>
  <c r="E51" i="38"/>
  <c r="N51" i="38" s="1"/>
  <c r="O51" i="38" s="1"/>
  <c r="G57" i="44"/>
  <c r="K57" i="44"/>
  <c r="N28" i="42"/>
  <c r="O28" i="42" s="1"/>
  <c r="I46" i="39"/>
  <c r="N46" i="39" s="1"/>
  <c r="O46" i="39" s="1"/>
  <c r="N5" i="37"/>
  <c r="O5" i="37" s="1"/>
  <c r="N20" i="36"/>
  <c r="O20" i="36" s="1"/>
  <c r="O18" i="46"/>
  <c r="P18" i="46" s="1"/>
  <c r="O31" i="46"/>
  <c r="P31" i="46" s="1"/>
  <c r="N19" i="40"/>
  <c r="O19" i="40" s="1"/>
  <c r="G49" i="37"/>
  <c r="N49" i="37" s="1"/>
  <c r="O49" i="37" s="1"/>
  <c r="E47" i="34"/>
  <c r="N47" i="34" s="1"/>
  <c r="O47" i="34" s="1"/>
  <c r="L51" i="46"/>
  <c r="D48" i="42"/>
  <c r="N48" i="42" s="1"/>
  <c r="O48" i="42" s="1"/>
  <c r="N5" i="43"/>
  <c r="O5" i="43" s="1"/>
  <c r="N40" i="38"/>
  <c r="O40" i="38" s="1"/>
  <c r="N13" i="33"/>
  <c r="O13" i="33" s="1"/>
  <c r="O49" i="46"/>
  <c r="P49" i="46" s="1"/>
  <c r="N30" i="36"/>
  <c r="O30" i="36" s="1"/>
  <c r="N12" i="45"/>
  <c r="O12" i="45" s="1"/>
  <c r="H51" i="46"/>
  <c r="O51" i="46" l="1"/>
  <c r="P51" i="46" s="1"/>
  <c r="N57" i="44"/>
  <c r="O57" i="44" s="1"/>
  <c r="N49" i="33"/>
  <c r="O49" i="33" s="1"/>
  <c r="N48" i="40"/>
  <c r="O48" i="40" s="1"/>
</calcChain>
</file>

<file path=xl/sharedStrings.xml><?xml version="1.0" encoding="utf-8"?>
<sst xmlns="http://schemas.openxmlformats.org/spreadsheetml/2006/main" count="979" uniqueCount="156">
  <si>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</si>
  <si>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</si>
  <si>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</si>
  <si>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</si>
  <si>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</si>
  <si>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</si>
  <si>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</si>
  <si>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</si>
  <si>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</si>
  <si>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</si>
  <si>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</si>
  <si>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</si>
  <si>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</si>
  <si>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</si>
  <si>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</si>
  <si>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</si>
  <si>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</si>
  <si>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</si>
  <si>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</si>
  <si>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Other</t>
  </si>
  <si>
    <t>Other Permits, Fees, and Special Assessments</t>
  </si>
  <si>
    <t>Federal Grant - General Government</t>
  </si>
  <si>
    <t>Intergovernmental Revenue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</si>
  <si>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</si>
  <si>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</si>
  <si>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</si>
  <si>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Grants from Other Local Units - Public Safety</t>
  </si>
  <si>
    <t>Grants from Other Local Units - Physical Environment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</si>
  <si>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</si>
  <si>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</si>
  <si>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</si>
  <si>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</si>
  <si>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</si>
  <si>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</si>
  <si>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</si>
  <si>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</si>
  <si>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</si>
  <si>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Other General Gov't Charges and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</si>
  <si>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</si>
  <si>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</si>
  <si>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</si>
  <si>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</si>
  <si>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</si>
  <si>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Total - All Account Codes</t>
  </si>
  <si>
    <t>Local Fiscal Year Ended September 30, 2009</t>
  </si>
  <si>
    <t>Court-Ordered Judgments and Fines - As Decided by Traffic Court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</si>
  <si>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</si>
  <si>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</si>
  <si>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</si>
  <si>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</si>
  <si>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</si>
  <si>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</si>
  <si>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</si>
  <si>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</si>
  <si>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</si>
  <si>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</si>
  <si>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</si>
  <si>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</si>
  <si>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</si>
  <si>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</si>
  <si>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</si>
  <si>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</si>
  <si>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Casualty Insurance Premium Tax for Police Officers' Retirement</t>
  </si>
  <si>
    <t>Neptune Beach Revenues Reported by Account Code and Fund Type</t>
  </si>
  <si>
    <t>Local Fiscal Year Ended September 30, 2010</t>
  </si>
  <si>
    <t>General Gov't (Not Court-Related) - Administrative Service Fees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</si>
  <si>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</si>
  <si>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</si>
  <si>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</si>
  <si>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Proprietary Non-Operating Sources - Capital Contributions from Other Public Source</t>
  </si>
  <si>
    <t>2011 Municipal Population:</t>
  </si>
  <si>
    <t>Local Fiscal Year Ended September 30, 2012</t>
  </si>
  <si>
    <t>Federal Grant - Other Federal Grants</t>
  </si>
  <si>
    <t>Grants from Other Local Units - General Government</t>
  </si>
  <si>
    <t>General Gov't (Not Court-Related) - Fees Remitted to County from Supervisor of Elections</t>
  </si>
  <si>
    <t>2012 Municipal Population:</t>
  </si>
  <si>
    <t>Local Fiscal Year Ended September 30, 2008</t>
  </si>
  <si>
    <t>Permits and Franchise Fees</t>
  </si>
  <si>
    <t>Other Permits and Fees</t>
  </si>
  <si>
    <t>Impact Fees - Physical Environment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</si>
  <si>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</si>
  <si>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</si>
  <si>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</si>
  <si>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</si>
  <si>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</si>
  <si>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</si>
  <si>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</si>
  <si>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</si>
  <si>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</si>
  <si>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Administrative Service Fees</t>
  </si>
  <si>
    <t>Culture / Recreation - Cultural Services</t>
  </si>
  <si>
    <t>Sales - Disposition of Fixed Assets</t>
  </si>
  <si>
    <t>Proprietary Non-Operating - Capital Contributions from Other Public Source</t>
  </si>
  <si>
    <t>2013 Municipal Population:</t>
  </si>
  <si>
    <t>Local Fiscal Year Ended September 30, 2014</t>
  </si>
  <si>
    <t>Utility Service Tax - Gas</t>
  </si>
  <si>
    <t>General Government - Internal Service Fund Fees and Charges</t>
  </si>
  <si>
    <t>Proprietary Non-Operating - Other Grants and Donations</t>
  </si>
  <si>
    <t>2014 Municipal Population:</t>
  </si>
  <si>
    <t>Local Fiscal Year Ended September 30, 2015</t>
  </si>
  <si>
    <t>Insurance Premium Tax for Firefighters' Pension</t>
  </si>
  <si>
    <t>Federal Grant - Physical Environment - Sewer / Wastewater</t>
  </si>
  <si>
    <t>2015 Municipal Population:</t>
  </si>
  <si>
    <t>Local Fiscal Year Ended September 30, 2016</t>
  </si>
  <si>
    <t>2016 Municipal Population:</t>
  </si>
  <si>
    <t>Local Fiscal Year Ended September 30, 2017</t>
  </si>
  <si>
    <t>State Grant - Physical Environment - Sewer / Wastewater</t>
  </si>
  <si>
    <t>2017 Municipal Population:</t>
  </si>
  <si>
    <t>Local Fiscal Year Ended September 30, 2018</t>
  </si>
  <si>
    <t>2018 Municipal Population:</t>
  </si>
  <si>
    <t>Local Fiscal Year Ended September 30, 2019</t>
  </si>
  <si>
    <t>Federal Grant - Public Safety</t>
  </si>
  <si>
    <t>Federal Grant - Physical Environment - Other Physical Environment</t>
  </si>
  <si>
    <t>State Grant - Transportation - Other Transportation</t>
  </si>
  <si>
    <t>Grants from Other Local Units - Transportation</t>
  </si>
  <si>
    <t>Shared Revenue from Other Local Units</t>
  </si>
  <si>
    <t>General Government - Other General Government Charges and Fees</t>
  </si>
  <si>
    <t>Public Safety - Law Enforcement Services</t>
  </si>
  <si>
    <t>Transportation - Parking Facilities</t>
  </si>
  <si>
    <t>Culture / Recreation - Special Events</t>
  </si>
  <si>
    <t>Court-Ordered Judgments and Fines - As Decided by Circuit Court Criminal</t>
  </si>
  <si>
    <t>Other Judgments, Fines, and Forfeits</t>
  </si>
  <si>
    <t>Contributions from Enterprise Operations</t>
  </si>
  <si>
    <t>Proprietary Non-Operating - Interest</t>
  </si>
  <si>
    <t>2019 Municipal Population:</t>
  </si>
  <si>
    <t>Local Fiscal Year Ended September 30, 2020</t>
  </si>
  <si>
    <t>Federal Grant - Culture / Recreation</t>
  </si>
  <si>
    <t>State Shared Revenues - Public Safety - Emergency Management Assistance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</si>
  <si>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</si>
  <si>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</si>
  <si>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</si>
  <si>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</si>
  <si>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</si>
  <si>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</si>
  <si>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</si>
  <si>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</si>
  <si>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Second Local Option Fuel Tax (1 to 5 Cents Local Option Fuel Tax) - Municipal Proceeds</t>
  </si>
  <si>
    <t>Building Permits (Buildling Permit Fees)</t>
  </si>
  <si>
    <t>Franchise Fee - Telecommunications</t>
  </si>
  <si>
    <t>Inspection Fee</t>
  </si>
  <si>
    <t>Intergovernmental Revenues</t>
  </si>
  <si>
    <t>State Grant - Other</t>
  </si>
  <si>
    <t>State Shared Revenues - General Government - Municipal Revenue Sharing Program</t>
  </si>
  <si>
    <t>State Shared Revenues - General Government - Local Government Half-Cent Sales Tax Program</t>
  </si>
  <si>
    <t>Public Safety - Fire Protection</t>
  </si>
  <si>
    <t>Physical Environment - Other Physical Environment Charges</t>
  </si>
  <si>
    <t>Culture / Recreation - Other Culture / Recreation Charges</t>
  </si>
  <si>
    <t>Court-Ordered Judgments and Fines - As Decided by County Court Criminal</t>
  </si>
  <si>
    <t>Interest and Other Earnings - Dividends</t>
  </si>
  <si>
    <t>2021 Municipal Population:</t>
  </si>
  <si>
    <t>Local Fiscal Year Ended September 30, 2022</t>
  </si>
  <si>
    <t>Permits - Other</t>
  </si>
  <si>
    <t>Other Financial Assistance - Federal Source</t>
  </si>
  <si>
    <t>State Grant - Physical Environment - Other Physical Environment</t>
  </si>
  <si>
    <t>Court-Ordered Judgments and Fines - Intergovernmental Radio Communication Program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</si>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</sst>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55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130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131</v>
      </c>
      <c r="N4" s="35" t="s">
        <v>9</v>
      </c>
      <c r="O4" s="35" t="s">
        <v>132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133</v>
      </c>
      <c r="B5" s="26"/>
      <c r="C5" s="26"/>
      <c r="D5" s="27">
        <f t="shared" ref="D5:N5" si="0">SUM(D6:D8)</f>
        <v>3345411</v>
      </c>
      <c r="E5" s="27">
        <f t="shared" si="0"/>
        <v>364592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3710003</v>
      </c>
      <c r="P5" s="33">
        <f t="shared" ref="P5:P41" si="1">(O5/P$43)</f>
        <v>510.24659606656581</v>
      </c>
      <c r="Q5" s="6"/>
    </row>
    <row r="6" spans="1:134">
      <c r="A6" s="12"/>
      <c r="B6" s="25">
        <v>311</v>
      </c>
      <c r="C6" s="20" t="s">
        <v>2</v>
      </c>
      <c r="D6" s="46">
        <v>3345411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3345411</v>
      </c>
      <c r="P6" s="47">
        <f t="shared" si="1"/>
        <v>460.10328703066978</v>
      </c>
      <c r="Q6" s="9"/>
    </row>
    <row r="7" spans="1:134">
      <c r="A7" s="12"/>
      <c r="B7" s="25">
        <v>312.13</v>
      </c>
      <c r="C7" s="20" t="s">
        <v>134</v>
      </c>
      <c r="D7" s="46">
        <v>0</v>
      </c>
      <c r="E7" s="46">
        <v>12252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8" si="2">SUM(D7:N7)</f>
        <v>12252</v>
      </c>
      <c r="P7" s="47">
        <f t="shared" si="1"/>
        <v>1.6850501994223628</v>
      </c>
      <c r="Q7" s="9"/>
    </row>
    <row r="8" spans="1:134">
      <c r="A8" s="12"/>
      <c r="B8" s="25">
        <v>312.41000000000003</v>
      </c>
      <c r="C8" s="20" t="s">
        <v>135</v>
      </c>
      <c r="D8" s="46">
        <v>0</v>
      </c>
      <c r="E8" s="46">
        <v>352340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352340</v>
      </c>
      <c r="P8" s="47">
        <f t="shared" si="1"/>
        <v>48.458258836473661</v>
      </c>
      <c r="Q8" s="9"/>
    </row>
    <row r="9" spans="1:134" ht="15.75">
      <c r="A9" s="29" t="s">
        <v>15</v>
      </c>
      <c r="B9" s="30"/>
      <c r="C9" s="31"/>
      <c r="D9" s="32">
        <f t="shared" ref="D9:N9" si="3">SUM(D10:D15)</f>
        <v>928893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32">
        <f t="shared" si="3"/>
        <v>0</v>
      </c>
      <c r="O9" s="44">
        <f>SUM(D9:N9)</f>
        <v>928893</v>
      </c>
      <c r="P9" s="45">
        <f t="shared" si="1"/>
        <v>127.75312886810617</v>
      </c>
      <c r="Q9" s="10"/>
    </row>
    <row r="10" spans="1:134">
      <c r="A10" s="12"/>
      <c r="B10" s="25">
        <v>322</v>
      </c>
      <c r="C10" s="20" t="s">
        <v>137</v>
      </c>
      <c r="D10" s="46">
        <v>223610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>SUM(D10:N10)</f>
        <v>223610</v>
      </c>
      <c r="P10" s="47">
        <f t="shared" si="1"/>
        <v>30.753678998762204</v>
      </c>
      <c r="Q10" s="9"/>
    </row>
    <row r="11" spans="1:134">
      <c r="A11" s="12"/>
      <c r="B11" s="25">
        <v>322.89999999999998</v>
      </c>
      <c r="C11" s="20" t="s">
        <v>151</v>
      </c>
      <c r="D11" s="46">
        <v>93123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ref="O11:O15" si="4">SUM(D11:N11)</f>
        <v>93123</v>
      </c>
      <c r="P11" s="47">
        <f t="shared" si="1"/>
        <v>12.807454270389217</v>
      </c>
      <c r="Q11" s="9"/>
    </row>
    <row r="12" spans="1:134">
      <c r="A12" s="12"/>
      <c r="B12" s="25">
        <v>323.10000000000002</v>
      </c>
      <c r="C12" s="20" t="s">
        <v>16</v>
      </c>
      <c r="D12" s="46">
        <v>212489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4"/>
        <v>212489</v>
      </c>
      <c r="P12" s="47">
        <f t="shared" si="1"/>
        <v>29.224178242332552</v>
      </c>
      <c r="Q12" s="9"/>
    </row>
    <row r="13" spans="1:134">
      <c r="A13" s="12"/>
      <c r="B13" s="25">
        <v>323.2</v>
      </c>
      <c r="C13" s="20" t="s">
        <v>138</v>
      </c>
      <c r="D13" s="46">
        <v>257628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257628</v>
      </c>
      <c r="P13" s="47">
        <f t="shared" si="1"/>
        <v>35.432265162976208</v>
      </c>
      <c r="Q13" s="9"/>
    </row>
    <row r="14" spans="1:134">
      <c r="A14" s="12"/>
      <c r="B14" s="25">
        <v>323.39999999999998</v>
      </c>
      <c r="C14" s="20" t="s">
        <v>17</v>
      </c>
      <c r="D14" s="46">
        <v>2588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2588</v>
      </c>
      <c r="P14" s="47">
        <f t="shared" si="1"/>
        <v>0.35593453445193235</v>
      </c>
      <c r="Q14" s="9"/>
    </row>
    <row r="15" spans="1:134">
      <c r="A15" s="12"/>
      <c r="B15" s="25">
        <v>323.7</v>
      </c>
      <c r="C15" s="20" t="s">
        <v>18</v>
      </c>
      <c r="D15" s="46">
        <v>139455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139455</v>
      </c>
      <c r="P15" s="47">
        <f t="shared" si="1"/>
        <v>19.179617659194058</v>
      </c>
      <c r="Q15" s="9"/>
    </row>
    <row r="16" spans="1:134" ht="15.75">
      <c r="A16" s="29" t="s">
        <v>140</v>
      </c>
      <c r="B16" s="30"/>
      <c r="C16" s="31"/>
      <c r="D16" s="32">
        <f t="shared" ref="D16:N16" si="5">SUM(D17:D24)</f>
        <v>3232733</v>
      </c>
      <c r="E16" s="32">
        <f t="shared" si="5"/>
        <v>744154</v>
      </c>
      <c r="F16" s="32">
        <f t="shared" si="5"/>
        <v>0</v>
      </c>
      <c r="G16" s="32">
        <f t="shared" si="5"/>
        <v>200000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4">
        <f>SUM(D16:N16)</f>
        <v>4176887</v>
      </c>
      <c r="P16" s="45">
        <f t="shared" si="1"/>
        <v>574.45839636913763</v>
      </c>
      <c r="Q16" s="10"/>
    </row>
    <row r="17" spans="1:17">
      <c r="A17" s="12"/>
      <c r="B17" s="25">
        <v>332</v>
      </c>
      <c r="C17" s="20" t="s">
        <v>152</v>
      </c>
      <c r="D17" s="46">
        <v>1472673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2" si="6">SUM(D17:N17)</f>
        <v>1472673</v>
      </c>
      <c r="P17" s="47">
        <f t="shared" si="1"/>
        <v>202.54064090221428</v>
      </c>
      <c r="Q17" s="9"/>
    </row>
    <row r="18" spans="1:17">
      <c r="A18" s="12"/>
      <c r="B18" s="25">
        <v>334.39</v>
      </c>
      <c r="C18" s="20" t="s">
        <v>153</v>
      </c>
      <c r="D18" s="46">
        <v>0</v>
      </c>
      <c r="E18" s="46">
        <v>0</v>
      </c>
      <c r="F18" s="46">
        <v>0</v>
      </c>
      <c r="G18" s="46">
        <v>200000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200000</v>
      </c>
      <c r="P18" s="47">
        <f t="shared" si="1"/>
        <v>27.506532801540367</v>
      </c>
      <c r="Q18" s="9"/>
    </row>
    <row r="19" spans="1:17">
      <c r="A19" s="12"/>
      <c r="B19" s="25">
        <v>335.125</v>
      </c>
      <c r="C19" s="20" t="s">
        <v>142</v>
      </c>
      <c r="D19" s="46">
        <v>271578</v>
      </c>
      <c r="E19" s="46">
        <v>77283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348861</v>
      </c>
      <c r="P19" s="47">
        <f t="shared" si="1"/>
        <v>47.979782698390871</v>
      </c>
      <c r="Q19" s="9"/>
    </row>
    <row r="20" spans="1:17">
      <c r="A20" s="12"/>
      <c r="B20" s="25">
        <v>335.15</v>
      </c>
      <c r="C20" s="20" t="s">
        <v>86</v>
      </c>
      <c r="D20" s="46">
        <v>13673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13673</v>
      </c>
      <c r="P20" s="47">
        <f t="shared" si="1"/>
        <v>1.8804841149773071</v>
      </c>
      <c r="Q20" s="9"/>
    </row>
    <row r="21" spans="1:17">
      <c r="A21" s="12"/>
      <c r="B21" s="25">
        <v>335.18</v>
      </c>
      <c r="C21" s="20" t="s">
        <v>143</v>
      </c>
      <c r="D21" s="46">
        <v>957326</v>
      </c>
      <c r="E21" s="46">
        <v>666871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1624197</v>
      </c>
      <c r="P21" s="47">
        <f t="shared" si="1"/>
        <v>223.38014028331727</v>
      </c>
      <c r="Q21" s="9"/>
    </row>
    <row r="22" spans="1:17">
      <c r="A22" s="12"/>
      <c r="B22" s="25">
        <v>335.19</v>
      </c>
      <c r="C22" s="20" t="s">
        <v>88</v>
      </c>
      <c r="D22" s="46">
        <v>479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479</v>
      </c>
      <c r="P22" s="47">
        <f t="shared" si="1"/>
        <v>6.5878146059689183E-2</v>
      </c>
      <c r="Q22" s="9"/>
    </row>
    <row r="23" spans="1:17">
      <c r="A23" s="12"/>
      <c r="B23" s="25">
        <v>337.2</v>
      </c>
      <c r="C23" s="20" t="s">
        <v>26</v>
      </c>
      <c r="D23" s="46">
        <v>258744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4" si="7">SUM(D23:N23)</f>
        <v>258744</v>
      </c>
      <c r="P23" s="47">
        <f t="shared" si="1"/>
        <v>35.5857516160088</v>
      </c>
      <c r="Q23" s="9"/>
    </row>
    <row r="24" spans="1:17">
      <c r="A24" s="12"/>
      <c r="B24" s="25">
        <v>337.7</v>
      </c>
      <c r="C24" s="20" t="s">
        <v>28</v>
      </c>
      <c r="D24" s="46">
        <v>258260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258260</v>
      </c>
      <c r="P24" s="47">
        <f t="shared" si="1"/>
        <v>35.519185806629075</v>
      </c>
      <c r="Q24" s="9"/>
    </row>
    <row r="25" spans="1:17" ht="15.75">
      <c r="A25" s="29" t="s">
        <v>33</v>
      </c>
      <c r="B25" s="30"/>
      <c r="C25" s="31"/>
      <c r="D25" s="32">
        <f t="shared" ref="D25:N25" si="8">SUM(D26:D30)</f>
        <v>63594</v>
      </c>
      <c r="E25" s="32">
        <f t="shared" si="8"/>
        <v>4311</v>
      </c>
      <c r="F25" s="32">
        <f t="shared" si="8"/>
        <v>0</v>
      </c>
      <c r="G25" s="32">
        <f t="shared" si="8"/>
        <v>0</v>
      </c>
      <c r="H25" s="32">
        <f t="shared" si="8"/>
        <v>0</v>
      </c>
      <c r="I25" s="32">
        <f t="shared" si="8"/>
        <v>7958541</v>
      </c>
      <c r="J25" s="32">
        <f t="shared" si="8"/>
        <v>0</v>
      </c>
      <c r="K25" s="32">
        <f t="shared" si="8"/>
        <v>0</v>
      </c>
      <c r="L25" s="32">
        <f t="shared" si="8"/>
        <v>0</v>
      </c>
      <c r="M25" s="32">
        <f t="shared" si="8"/>
        <v>0</v>
      </c>
      <c r="N25" s="32">
        <f t="shared" si="8"/>
        <v>0</v>
      </c>
      <c r="O25" s="32">
        <f>SUM(D25:N25)</f>
        <v>8026446</v>
      </c>
      <c r="P25" s="45">
        <f t="shared" si="1"/>
        <v>1103.8985008939624</v>
      </c>
      <c r="Q25" s="10"/>
    </row>
    <row r="26" spans="1:17">
      <c r="A26" s="12"/>
      <c r="B26" s="25">
        <v>341.9</v>
      </c>
      <c r="C26" s="20" t="s">
        <v>116</v>
      </c>
      <c r="D26" s="46">
        <v>22939</v>
      </c>
      <c r="E26" s="46">
        <v>4311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0" si="9">SUM(D26:N26)</f>
        <v>27250</v>
      </c>
      <c r="P26" s="47">
        <f t="shared" si="1"/>
        <v>3.7477650942098748</v>
      </c>
      <c r="Q26" s="9"/>
    </row>
    <row r="27" spans="1:17">
      <c r="A27" s="12"/>
      <c r="B27" s="25">
        <v>343.4</v>
      </c>
      <c r="C27" s="20" t="s">
        <v>39</v>
      </c>
      <c r="D27" s="46">
        <v>40655</v>
      </c>
      <c r="E27" s="46">
        <v>0</v>
      </c>
      <c r="F27" s="46">
        <v>0</v>
      </c>
      <c r="G27" s="46">
        <v>0</v>
      </c>
      <c r="H27" s="46">
        <v>0</v>
      </c>
      <c r="I27" s="46">
        <v>1373248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1413903</v>
      </c>
      <c r="P27" s="47">
        <f t="shared" si="1"/>
        <v>194.45784623848164</v>
      </c>
      <c r="Q27" s="9"/>
    </row>
    <row r="28" spans="1:17">
      <c r="A28" s="12"/>
      <c r="B28" s="25">
        <v>343.5</v>
      </c>
      <c r="C28" s="20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1096840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1096840</v>
      </c>
      <c r="P28" s="47">
        <f t="shared" si="1"/>
        <v>150.85132719020768</v>
      </c>
      <c r="Q28" s="9"/>
    </row>
    <row r="29" spans="1:17">
      <c r="A29" s="12"/>
      <c r="B29" s="25">
        <v>343.6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4788689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4788689</v>
      </c>
      <c r="P29" s="47">
        <f t="shared" si="1"/>
        <v>658.60115527437767</v>
      </c>
      <c r="Q29" s="9"/>
    </row>
    <row r="30" spans="1:17">
      <c r="A30" s="12"/>
      <c r="B30" s="25">
        <v>344.5</v>
      </c>
      <c r="C30" s="20" t="s">
        <v>118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699764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699764</v>
      </c>
      <c r="P30" s="47">
        <f t="shared" si="1"/>
        <v>96.240407096685459</v>
      </c>
      <c r="Q30" s="9"/>
    </row>
    <row r="31" spans="1:17" ht="15.75">
      <c r="A31" s="29" t="s">
        <v>34</v>
      </c>
      <c r="B31" s="30"/>
      <c r="C31" s="31"/>
      <c r="D31" s="32">
        <f t="shared" ref="D31:N31" si="10">SUM(D32:D35)</f>
        <v>68257</v>
      </c>
      <c r="E31" s="32">
        <f t="shared" si="10"/>
        <v>38075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0</v>
      </c>
      <c r="J31" s="32">
        <f t="shared" si="10"/>
        <v>0</v>
      </c>
      <c r="K31" s="32">
        <f t="shared" si="10"/>
        <v>0</v>
      </c>
      <c r="L31" s="32">
        <f t="shared" si="10"/>
        <v>0</v>
      </c>
      <c r="M31" s="32">
        <f t="shared" si="10"/>
        <v>0</v>
      </c>
      <c r="N31" s="32">
        <f t="shared" si="10"/>
        <v>0</v>
      </c>
      <c r="O31" s="32">
        <f>SUM(D31:N31)</f>
        <v>106332</v>
      </c>
      <c r="P31" s="45">
        <f t="shared" si="1"/>
        <v>14.624123229266951</v>
      </c>
      <c r="Q31" s="10"/>
    </row>
    <row r="32" spans="1:17">
      <c r="A32" s="13"/>
      <c r="B32" s="39">
        <v>351.1</v>
      </c>
      <c r="C32" s="21" t="s">
        <v>147</v>
      </c>
      <c r="D32" s="46">
        <v>51902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51902</v>
      </c>
      <c r="P32" s="47">
        <f t="shared" si="1"/>
        <v>7.1382203273277405</v>
      </c>
      <c r="Q32" s="9"/>
    </row>
    <row r="33" spans="1:120">
      <c r="A33" s="13"/>
      <c r="B33" s="39">
        <v>351.7</v>
      </c>
      <c r="C33" s="21" t="s">
        <v>154</v>
      </c>
      <c r="D33" s="46">
        <v>0</v>
      </c>
      <c r="E33" s="46">
        <v>30642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5" si="11">SUM(D33:N33)</f>
        <v>30642</v>
      </c>
      <c r="P33" s="47">
        <f t="shared" si="1"/>
        <v>4.2142758905239992</v>
      </c>
      <c r="Q33" s="9"/>
    </row>
    <row r="34" spans="1:120">
      <c r="A34" s="13"/>
      <c r="B34" s="39">
        <v>354</v>
      </c>
      <c r="C34" s="21" t="s">
        <v>46</v>
      </c>
      <c r="D34" s="46">
        <v>16355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1"/>
        <v>16355</v>
      </c>
      <c r="P34" s="47">
        <f t="shared" si="1"/>
        <v>2.2493467198459633</v>
      </c>
      <c r="Q34" s="9"/>
    </row>
    <row r="35" spans="1:120">
      <c r="A35" s="13"/>
      <c r="B35" s="39">
        <v>359</v>
      </c>
      <c r="C35" s="21" t="s">
        <v>121</v>
      </c>
      <c r="D35" s="46">
        <v>0</v>
      </c>
      <c r="E35" s="46">
        <v>7433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1"/>
        <v>7433</v>
      </c>
      <c r="P35" s="47">
        <f t="shared" si="1"/>
        <v>1.0222802915692477</v>
      </c>
      <c r="Q35" s="9"/>
    </row>
    <row r="36" spans="1:120" ht="15.75">
      <c r="A36" s="29" t="s">
        <v>3</v>
      </c>
      <c r="B36" s="30"/>
      <c r="C36" s="31"/>
      <c r="D36" s="32">
        <f t="shared" ref="D36:N36" si="12">SUM(D37:D38)</f>
        <v>717936</v>
      </c>
      <c r="E36" s="32">
        <f t="shared" si="12"/>
        <v>188883</v>
      </c>
      <c r="F36" s="32">
        <f t="shared" si="12"/>
        <v>0</v>
      </c>
      <c r="G36" s="32">
        <f t="shared" si="12"/>
        <v>11344</v>
      </c>
      <c r="H36" s="32">
        <f t="shared" si="12"/>
        <v>0</v>
      </c>
      <c r="I36" s="32">
        <f t="shared" si="12"/>
        <v>58348</v>
      </c>
      <c r="J36" s="32">
        <f t="shared" si="12"/>
        <v>0</v>
      </c>
      <c r="K36" s="32">
        <f t="shared" si="12"/>
        <v>0</v>
      </c>
      <c r="L36" s="32">
        <f t="shared" si="12"/>
        <v>0</v>
      </c>
      <c r="M36" s="32">
        <f t="shared" si="12"/>
        <v>0</v>
      </c>
      <c r="N36" s="32">
        <f t="shared" si="12"/>
        <v>0</v>
      </c>
      <c r="O36" s="32">
        <f>SUM(D36:N36)</f>
        <v>976511</v>
      </c>
      <c r="P36" s="45">
        <f t="shared" si="1"/>
        <v>134.30215926282492</v>
      </c>
      <c r="Q36" s="10"/>
    </row>
    <row r="37" spans="1:120">
      <c r="A37" s="12"/>
      <c r="B37" s="25">
        <v>361.1</v>
      </c>
      <c r="C37" s="20" t="s">
        <v>47</v>
      </c>
      <c r="D37" s="46">
        <v>14497</v>
      </c>
      <c r="E37" s="46">
        <v>0</v>
      </c>
      <c r="F37" s="46">
        <v>0</v>
      </c>
      <c r="G37" s="46">
        <v>40</v>
      </c>
      <c r="H37" s="46">
        <v>0</v>
      </c>
      <c r="I37" s="46">
        <v>1871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16408</v>
      </c>
      <c r="P37" s="47">
        <f t="shared" si="1"/>
        <v>2.2566359510383718</v>
      </c>
      <c r="Q37" s="9"/>
    </row>
    <row r="38" spans="1:120">
      <c r="A38" s="12"/>
      <c r="B38" s="25">
        <v>369.9</v>
      </c>
      <c r="C38" s="20" t="s">
        <v>53</v>
      </c>
      <c r="D38" s="46">
        <v>703439</v>
      </c>
      <c r="E38" s="46">
        <v>188883</v>
      </c>
      <c r="F38" s="46">
        <v>0</v>
      </c>
      <c r="G38" s="46">
        <v>11304</v>
      </c>
      <c r="H38" s="46">
        <v>0</v>
      </c>
      <c r="I38" s="46">
        <v>56477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0" si="13">SUM(D38:N38)</f>
        <v>960103</v>
      </c>
      <c r="P38" s="47">
        <f t="shared" si="1"/>
        <v>132.04552331178655</v>
      </c>
      <c r="Q38" s="9"/>
    </row>
    <row r="39" spans="1:120" ht="15.75">
      <c r="A39" s="29" t="s">
        <v>35</v>
      </c>
      <c r="B39" s="30"/>
      <c r="C39" s="31"/>
      <c r="D39" s="32">
        <f t="shared" ref="D39:N39" si="14">SUM(D40:D40)</f>
        <v>0</v>
      </c>
      <c r="E39" s="32">
        <f t="shared" si="14"/>
        <v>83607</v>
      </c>
      <c r="F39" s="32">
        <f t="shared" si="14"/>
        <v>0</v>
      </c>
      <c r="G39" s="32">
        <f t="shared" si="14"/>
        <v>0</v>
      </c>
      <c r="H39" s="32">
        <f t="shared" si="14"/>
        <v>0</v>
      </c>
      <c r="I39" s="32">
        <f t="shared" si="14"/>
        <v>0</v>
      </c>
      <c r="J39" s="32">
        <f t="shared" si="14"/>
        <v>0</v>
      </c>
      <c r="K39" s="32">
        <f t="shared" si="14"/>
        <v>0</v>
      </c>
      <c r="L39" s="32">
        <f t="shared" si="14"/>
        <v>0</v>
      </c>
      <c r="M39" s="32">
        <f t="shared" si="14"/>
        <v>0</v>
      </c>
      <c r="N39" s="32">
        <f t="shared" si="14"/>
        <v>0</v>
      </c>
      <c r="O39" s="32">
        <f t="shared" si="13"/>
        <v>83607</v>
      </c>
      <c r="P39" s="45">
        <f t="shared" si="1"/>
        <v>11.498693439691927</v>
      </c>
      <c r="Q39" s="9"/>
    </row>
    <row r="40" spans="1:120" ht="15.75" thickBot="1">
      <c r="A40" s="12"/>
      <c r="B40" s="25">
        <v>381</v>
      </c>
      <c r="C40" s="20" t="s">
        <v>54</v>
      </c>
      <c r="D40" s="46">
        <v>0</v>
      </c>
      <c r="E40" s="46">
        <v>83607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3"/>
        <v>83607</v>
      </c>
      <c r="P40" s="47">
        <f t="shared" si="1"/>
        <v>11.498693439691927</v>
      </c>
      <c r="Q40" s="9"/>
    </row>
    <row r="41" spans="1:120" ht="16.5" thickBot="1">
      <c r="A41" s="14" t="s">
        <v>43</v>
      </c>
      <c r="B41" s="23"/>
      <c r="C41" s="22"/>
      <c r="D41" s="15">
        <f t="shared" ref="D41:N41" si="15">SUM(D5,D9,D16,D25,D31,D36,D39)</f>
        <v>8356824</v>
      </c>
      <c r="E41" s="15">
        <f t="shared" si="15"/>
        <v>1423622</v>
      </c>
      <c r="F41" s="15">
        <f t="shared" si="15"/>
        <v>0</v>
      </c>
      <c r="G41" s="15">
        <f t="shared" si="15"/>
        <v>211344</v>
      </c>
      <c r="H41" s="15">
        <f t="shared" si="15"/>
        <v>0</v>
      </c>
      <c r="I41" s="15">
        <f t="shared" si="15"/>
        <v>8016889</v>
      </c>
      <c r="J41" s="15">
        <f t="shared" si="15"/>
        <v>0</v>
      </c>
      <c r="K41" s="15">
        <f t="shared" si="15"/>
        <v>0</v>
      </c>
      <c r="L41" s="15">
        <f t="shared" si="15"/>
        <v>0</v>
      </c>
      <c r="M41" s="15">
        <f t="shared" si="15"/>
        <v>0</v>
      </c>
      <c r="N41" s="15">
        <f t="shared" si="15"/>
        <v>0</v>
      </c>
      <c r="O41" s="15">
        <f>SUM(D41:N41)</f>
        <v>18008679</v>
      </c>
      <c r="P41" s="38">
        <f t="shared" si="1"/>
        <v>2476.7815981295557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9"/>
    </row>
    <row r="43" spans="1:120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8" t="s">
        <v>155</v>
      </c>
      <c r="N43" s="48"/>
      <c r="O43" s="48"/>
      <c r="P43" s="43">
        <v>7271</v>
      </c>
    </row>
    <row r="44" spans="1:120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1"/>
    </row>
    <row r="45" spans="1:120" ht="15.75" customHeight="1" thickBot="1">
      <c r="A45" s="52" t="s">
        <v>67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4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2461647</v>
      </c>
      <c r="E5" s="27">
        <f t="shared" si="0"/>
        <v>633685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26892</v>
      </c>
      <c r="L5" s="27">
        <f t="shared" si="0"/>
        <v>0</v>
      </c>
      <c r="M5" s="27">
        <f t="shared" si="0"/>
        <v>0</v>
      </c>
      <c r="N5" s="28">
        <f>SUM(D5:M5)</f>
        <v>3122224</v>
      </c>
      <c r="O5" s="33">
        <f t="shared" ref="O5:O51" si="1">(N5/O$53)</f>
        <v>439.19313546209031</v>
      </c>
      <c r="P5" s="6"/>
    </row>
    <row r="6" spans="1:133">
      <c r="A6" s="12"/>
      <c r="B6" s="25">
        <v>311</v>
      </c>
      <c r="C6" s="20" t="s">
        <v>2</v>
      </c>
      <c r="D6" s="46">
        <v>2102272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2102272</v>
      </c>
      <c r="O6" s="47">
        <f t="shared" si="1"/>
        <v>295.71979181319455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22773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22773</v>
      </c>
      <c r="O7" s="47">
        <f t="shared" si="1"/>
        <v>3.2034041356027569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231193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231193</v>
      </c>
      <c r="O8" s="47">
        <f t="shared" si="1"/>
        <v>32.521170347446898</v>
      </c>
      <c r="P8" s="9"/>
    </row>
    <row r="9" spans="1:133">
      <c r="A9" s="12"/>
      <c r="B9" s="25">
        <v>312.52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26892</v>
      </c>
      <c r="L9" s="46">
        <v>0</v>
      </c>
      <c r="M9" s="46">
        <v>0</v>
      </c>
      <c r="N9" s="46">
        <f>SUM(D9:M9)</f>
        <v>26892</v>
      </c>
      <c r="O9" s="47">
        <f t="shared" si="1"/>
        <v>3.7828105218736812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379719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379719</v>
      </c>
      <c r="O10" s="47">
        <f t="shared" si="1"/>
        <v>53.413841609227738</v>
      </c>
      <c r="P10" s="9"/>
    </row>
    <row r="11" spans="1:133">
      <c r="A11" s="12"/>
      <c r="B11" s="25">
        <v>315</v>
      </c>
      <c r="C11" s="20" t="s">
        <v>83</v>
      </c>
      <c r="D11" s="46">
        <v>324351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324351</v>
      </c>
      <c r="O11" s="47">
        <f t="shared" si="1"/>
        <v>45.625404416936277</v>
      </c>
      <c r="P11" s="9"/>
    </row>
    <row r="12" spans="1:133">
      <c r="A12" s="12"/>
      <c r="B12" s="25">
        <v>316</v>
      </c>
      <c r="C12" s="20" t="s">
        <v>84</v>
      </c>
      <c r="D12" s="46">
        <v>35024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35024</v>
      </c>
      <c r="O12" s="47">
        <f t="shared" si="1"/>
        <v>4.9267126178084117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SUM(D14:D19)</f>
        <v>425095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13740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9" si="4">SUM(D13:M13)</f>
        <v>438835</v>
      </c>
      <c r="O13" s="45">
        <f t="shared" si="1"/>
        <v>61.729497819665212</v>
      </c>
      <c r="P13" s="10"/>
    </row>
    <row r="14" spans="1:133">
      <c r="A14" s="12"/>
      <c r="B14" s="25">
        <v>322</v>
      </c>
      <c r="C14" s="20" t="s">
        <v>0</v>
      </c>
      <c r="D14" s="46">
        <v>43451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43451</v>
      </c>
      <c r="O14" s="47">
        <f t="shared" si="1"/>
        <v>6.1121114080742718</v>
      </c>
      <c r="P14" s="9"/>
    </row>
    <row r="15" spans="1:133">
      <c r="A15" s="12"/>
      <c r="B15" s="25">
        <v>323.10000000000002</v>
      </c>
      <c r="C15" s="20" t="s">
        <v>16</v>
      </c>
      <c r="D15" s="46">
        <v>218353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218353</v>
      </c>
      <c r="O15" s="47">
        <f t="shared" si="1"/>
        <v>30.715009143339429</v>
      </c>
      <c r="P15" s="9"/>
    </row>
    <row r="16" spans="1:133">
      <c r="A16" s="12"/>
      <c r="B16" s="25">
        <v>323.39999999999998</v>
      </c>
      <c r="C16" s="20" t="s">
        <v>17</v>
      </c>
      <c r="D16" s="46">
        <v>169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169</v>
      </c>
      <c r="O16" s="47">
        <f t="shared" si="1"/>
        <v>2.3772682515121678E-2</v>
      </c>
      <c r="P16" s="9"/>
    </row>
    <row r="17" spans="1:16">
      <c r="A17" s="12"/>
      <c r="B17" s="25">
        <v>323.7</v>
      </c>
      <c r="C17" s="20" t="s">
        <v>18</v>
      </c>
      <c r="D17" s="46">
        <v>89928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89928</v>
      </c>
      <c r="O17" s="47">
        <f t="shared" si="1"/>
        <v>12.649880433253623</v>
      </c>
      <c r="P17" s="9"/>
    </row>
    <row r="18" spans="1:16">
      <c r="A18" s="12"/>
      <c r="B18" s="25">
        <v>324.70999999999998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13740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13740</v>
      </c>
      <c r="O18" s="47">
        <f t="shared" si="1"/>
        <v>1.9327612885075256</v>
      </c>
      <c r="P18" s="9"/>
    </row>
    <row r="19" spans="1:16">
      <c r="A19" s="12"/>
      <c r="B19" s="25">
        <v>329</v>
      </c>
      <c r="C19" s="20" t="s">
        <v>20</v>
      </c>
      <c r="D19" s="46">
        <v>73194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73194</v>
      </c>
      <c r="O19" s="47">
        <f t="shared" si="1"/>
        <v>10.295962863975243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SUM(D21:D28)</f>
        <v>1269750</v>
      </c>
      <c r="E20" s="32">
        <f t="shared" si="5"/>
        <v>105715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17413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1392878</v>
      </c>
      <c r="O20" s="45">
        <f t="shared" si="1"/>
        <v>195.93163595442397</v>
      </c>
      <c r="P20" s="10"/>
    </row>
    <row r="21" spans="1:16">
      <c r="A21" s="12"/>
      <c r="B21" s="25">
        <v>331.9</v>
      </c>
      <c r="C21" s="20" t="s">
        <v>72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17413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17413</v>
      </c>
      <c r="O21" s="47">
        <f t="shared" si="1"/>
        <v>2.4494302996201998</v>
      </c>
      <c r="P21" s="9"/>
    </row>
    <row r="22" spans="1:16">
      <c r="A22" s="12"/>
      <c r="B22" s="25">
        <v>335.12</v>
      </c>
      <c r="C22" s="20" t="s">
        <v>85</v>
      </c>
      <c r="D22" s="46">
        <v>172499</v>
      </c>
      <c r="E22" s="46">
        <v>61746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234245</v>
      </c>
      <c r="O22" s="47">
        <f t="shared" si="1"/>
        <v>32.950485300323535</v>
      </c>
      <c r="P22" s="9"/>
    </row>
    <row r="23" spans="1:16">
      <c r="A23" s="12"/>
      <c r="B23" s="25">
        <v>335.15</v>
      </c>
      <c r="C23" s="20" t="s">
        <v>86</v>
      </c>
      <c r="D23" s="46">
        <v>8125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8125</v>
      </c>
      <c r="O23" s="47">
        <f t="shared" si="1"/>
        <v>1.142917428611619</v>
      </c>
      <c r="P23" s="9"/>
    </row>
    <row r="24" spans="1:16">
      <c r="A24" s="12"/>
      <c r="B24" s="25">
        <v>335.18</v>
      </c>
      <c r="C24" s="20" t="s">
        <v>87</v>
      </c>
      <c r="D24" s="46">
        <v>640743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640743</v>
      </c>
      <c r="O24" s="47">
        <f t="shared" si="1"/>
        <v>90.131242087494726</v>
      </c>
      <c r="P24" s="9"/>
    </row>
    <row r="25" spans="1:16">
      <c r="A25" s="12"/>
      <c r="B25" s="25">
        <v>335.19</v>
      </c>
      <c r="C25" s="20" t="s">
        <v>88</v>
      </c>
      <c r="D25" s="46">
        <v>4668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4668</v>
      </c>
      <c r="O25" s="47">
        <f t="shared" si="1"/>
        <v>0.6566324377549585</v>
      </c>
      <c r="P25" s="9"/>
    </row>
    <row r="26" spans="1:16">
      <c r="A26" s="12"/>
      <c r="B26" s="25">
        <v>337.2</v>
      </c>
      <c r="C26" s="20" t="s">
        <v>26</v>
      </c>
      <c r="D26" s="46">
        <v>240546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240546</v>
      </c>
      <c r="O26" s="47">
        <f t="shared" si="1"/>
        <v>33.836826557884372</v>
      </c>
      <c r="P26" s="9"/>
    </row>
    <row r="27" spans="1:16">
      <c r="A27" s="12"/>
      <c r="B27" s="25">
        <v>337.3</v>
      </c>
      <c r="C27" s="20" t="s">
        <v>27</v>
      </c>
      <c r="D27" s="46">
        <v>0</v>
      </c>
      <c r="E27" s="46">
        <v>43969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43969</v>
      </c>
      <c r="O27" s="47">
        <f t="shared" si="1"/>
        <v>6.1849767899845265</v>
      </c>
      <c r="P27" s="9"/>
    </row>
    <row r="28" spans="1:16">
      <c r="A28" s="12"/>
      <c r="B28" s="25">
        <v>337.7</v>
      </c>
      <c r="C28" s="20" t="s">
        <v>28</v>
      </c>
      <c r="D28" s="46">
        <v>203169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203169</v>
      </c>
      <c r="O28" s="47">
        <f t="shared" si="1"/>
        <v>28.579125052750037</v>
      </c>
      <c r="P28" s="9"/>
    </row>
    <row r="29" spans="1:16" ht="15.75">
      <c r="A29" s="29" t="s">
        <v>33</v>
      </c>
      <c r="B29" s="30"/>
      <c r="C29" s="31"/>
      <c r="D29" s="32">
        <f t="shared" ref="D29:M29" si="6">SUM(D30:D36)</f>
        <v>9048</v>
      </c>
      <c r="E29" s="32">
        <f t="shared" si="6"/>
        <v>40981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5470904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5520933</v>
      </c>
      <c r="O29" s="45">
        <f t="shared" si="1"/>
        <v>776.61175974117316</v>
      </c>
      <c r="P29" s="10"/>
    </row>
    <row r="30" spans="1:16">
      <c r="A30" s="12"/>
      <c r="B30" s="25">
        <v>341.3</v>
      </c>
      <c r="C30" s="20" t="s">
        <v>89</v>
      </c>
      <c r="D30" s="46">
        <v>9048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7">SUM(D30:M30)</f>
        <v>9048</v>
      </c>
      <c r="O30" s="47">
        <f t="shared" si="1"/>
        <v>1.2727528485018991</v>
      </c>
      <c r="P30" s="9"/>
    </row>
    <row r="31" spans="1:16">
      <c r="A31" s="12"/>
      <c r="B31" s="25">
        <v>343.3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1416603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1416603</v>
      </c>
      <c r="O31" s="47">
        <f t="shared" si="1"/>
        <v>199.26895484596989</v>
      </c>
      <c r="P31" s="9"/>
    </row>
    <row r="32" spans="1:16">
      <c r="A32" s="12"/>
      <c r="B32" s="25">
        <v>343.4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1266672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1266672</v>
      </c>
      <c r="O32" s="47">
        <f t="shared" si="1"/>
        <v>178.17864678576453</v>
      </c>
      <c r="P32" s="9"/>
    </row>
    <row r="33" spans="1:16">
      <c r="A33" s="12"/>
      <c r="B33" s="25">
        <v>343.5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2423979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2423979</v>
      </c>
      <c r="O33" s="47">
        <f t="shared" si="1"/>
        <v>340.97327331551554</v>
      </c>
      <c r="P33" s="9"/>
    </row>
    <row r="34" spans="1:16">
      <c r="A34" s="12"/>
      <c r="B34" s="25">
        <v>343.6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71524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71524</v>
      </c>
      <c r="O34" s="47">
        <f t="shared" si="1"/>
        <v>10.061049374032915</v>
      </c>
      <c r="P34" s="9"/>
    </row>
    <row r="35" spans="1:16">
      <c r="A35" s="12"/>
      <c r="B35" s="25">
        <v>343.7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292126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292126</v>
      </c>
      <c r="O35" s="47">
        <f t="shared" si="1"/>
        <v>41.092418061612044</v>
      </c>
      <c r="P35" s="9"/>
    </row>
    <row r="36" spans="1:16">
      <c r="A36" s="12"/>
      <c r="B36" s="25">
        <v>347.3</v>
      </c>
      <c r="C36" s="20" t="s">
        <v>90</v>
      </c>
      <c r="D36" s="46">
        <v>0</v>
      </c>
      <c r="E36" s="46">
        <v>40981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40981</v>
      </c>
      <c r="O36" s="47">
        <f t="shared" si="1"/>
        <v>5.76466450977634</v>
      </c>
      <c r="P36" s="9"/>
    </row>
    <row r="37" spans="1:16" ht="15.75">
      <c r="A37" s="29" t="s">
        <v>34</v>
      </c>
      <c r="B37" s="30"/>
      <c r="C37" s="31"/>
      <c r="D37" s="32">
        <f t="shared" ref="D37:M37" si="8">SUM(D38:D39)</f>
        <v>49510</v>
      </c>
      <c r="E37" s="32">
        <f t="shared" si="8"/>
        <v>15286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>SUM(D37:M37)</f>
        <v>64796</v>
      </c>
      <c r="O37" s="45">
        <f t="shared" si="1"/>
        <v>9.1146434097622731</v>
      </c>
      <c r="P37" s="10"/>
    </row>
    <row r="38" spans="1:16">
      <c r="A38" s="13"/>
      <c r="B38" s="39">
        <v>351.5</v>
      </c>
      <c r="C38" s="21" t="s">
        <v>45</v>
      </c>
      <c r="D38" s="46">
        <v>19642</v>
      </c>
      <c r="E38" s="46">
        <v>15286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34928</v>
      </c>
      <c r="O38" s="47">
        <f t="shared" si="1"/>
        <v>4.9132086088057392</v>
      </c>
      <c r="P38" s="9"/>
    </row>
    <row r="39" spans="1:16">
      <c r="A39" s="13"/>
      <c r="B39" s="39">
        <v>354</v>
      </c>
      <c r="C39" s="21" t="s">
        <v>46</v>
      </c>
      <c r="D39" s="46">
        <v>29868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29868</v>
      </c>
      <c r="O39" s="47">
        <f t="shared" si="1"/>
        <v>4.2014348009565339</v>
      </c>
      <c r="P39" s="9"/>
    </row>
    <row r="40" spans="1:16" ht="15.75">
      <c r="A40" s="29" t="s">
        <v>3</v>
      </c>
      <c r="B40" s="30"/>
      <c r="C40" s="31"/>
      <c r="D40" s="32">
        <f t="shared" ref="D40:M40" si="9">SUM(D41:D47)</f>
        <v>122162</v>
      </c>
      <c r="E40" s="32">
        <f t="shared" si="9"/>
        <v>48594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14122</v>
      </c>
      <c r="J40" s="32">
        <f t="shared" si="9"/>
        <v>0</v>
      </c>
      <c r="K40" s="32">
        <f t="shared" si="9"/>
        <v>1070163</v>
      </c>
      <c r="L40" s="32">
        <f t="shared" si="9"/>
        <v>0</v>
      </c>
      <c r="M40" s="32">
        <f t="shared" si="9"/>
        <v>0</v>
      </c>
      <c r="N40" s="32">
        <f>SUM(D40:M40)</f>
        <v>1255041</v>
      </c>
      <c r="O40" s="45">
        <f t="shared" si="1"/>
        <v>176.54255169503446</v>
      </c>
      <c r="P40" s="10"/>
    </row>
    <row r="41" spans="1:16">
      <c r="A41" s="12"/>
      <c r="B41" s="25">
        <v>361.1</v>
      </c>
      <c r="C41" s="20" t="s">
        <v>47</v>
      </c>
      <c r="D41" s="46">
        <v>9320</v>
      </c>
      <c r="E41" s="46">
        <v>582</v>
      </c>
      <c r="F41" s="46">
        <v>0</v>
      </c>
      <c r="G41" s="46">
        <v>0</v>
      </c>
      <c r="H41" s="46">
        <v>0</v>
      </c>
      <c r="I41" s="46">
        <v>1832</v>
      </c>
      <c r="J41" s="46">
        <v>0</v>
      </c>
      <c r="K41" s="46">
        <v>174195</v>
      </c>
      <c r="L41" s="46">
        <v>0</v>
      </c>
      <c r="M41" s="46">
        <v>0</v>
      </c>
      <c r="N41" s="46">
        <f>SUM(D41:M41)</f>
        <v>185929</v>
      </c>
      <c r="O41" s="47">
        <f t="shared" si="1"/>
        <v>26.154030102686736</v>
      </c>
      <c r="P41" s="9"/>
    </row>
    <row r="42" spans="1:16">
      <c r="A42" s="12"/>
      <c r="B42" s="25">
        <v>361.3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477422</v>
      </c>
      <c r="L42" s="46">
        <v>0</v>
      </c>
      <c r="M42" s="46">
        <v>0</v>
      </c>
      <c r="N42" s="46">
        <f t="shared" ref="N42:N47" si="10">SUM(D42:M42)</f>
        <v>477422</v>
      </c>
      <c r="O42" s="47">
        <f t="shared" si="1"/>
        <v>67.157406104937408</v>
      </c>
      <c r="P42" s="9"/>
    </row>
    <row r="43" spans="1:16">
      <c r="A43" s="12"/>
      <c r="B43" s="25">
        <v>362</v>
      </c>
      <c r="C43" s="20" t="s">
        <v>49</v>
      </c>
      <c r="D43" s="46">
        <v>76569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76569</v>
      </c>
      <c r="O43" s="47">
        <f t="shared" si="1"/>
        <v>10.770713180475454</v>
      </c>
      <c r="P43" s="9"/>
    </row>
    <row r="44" spans="1:16">
      <c r="A44" s="12"/>
      <c r="B44" s="25">
        <v>364</v>
      </c>
      <c r="C44" s="20" t="s">
        <v>91</v>
      </c>
      <c r="D44" s="46">
        <v>1535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1535</v>
      </c>
      <c r="O44" s="47">
        <f t="shared" si="1"/>
        <v>0.2159234772823182</v>
      </c>
      <c r="P44" s="9"/>
    </row>
    <row r="45" spans="1:16">
      <c r="A45" s="12"/>
      <c r="B45" s="25">
        <v>366</v>
      </c>
      <c r="C45" s="20" t="s">
        <v>51</v>
      </c>
      <c r="D45" s="46">
        <v>0</v>
      </c>
      <c r="E45" s="46">
        <v>48012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48012</v>
      </c>
      <c r="O45" s="47">
        <f t="shared" si="1"/>
        <v>6.7536925024616687</v>
      </c>
      <c r="P45" s="9"/>
    </row>
    <row r="46" spans="1:16">
      <c r="A46" s="12"/>
      <c r="B46" s="25">
        <v>368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418246</v>
      </c>
      <c r="L46" s="46">
        <v>0</v>
      </c>
      <c r="M46" s="46">
        <v>0</v>
      </c>
      <c r="N46" s="46">
        <f t="shared" si="10"/>
        <v>418246</v>
      </c>
      <c r="O46" s="47">
        <f t="shared" si="1"/>
        <v>58.833309888873259</v>
      </c>
      <c r="P46" s="9"/>
    </row>
    <row r="47" spans="1:16">
      <c r="A47" s="12"/>
      <c r="B47" s="25">
        <v>369.9</v>
      </c>
      <c r="C47" s="20" t="s">
        <v>53</v>
      </c>
      <c r="D47" s="46">
        <v>34738</v>
      </c>
      <c r="E47" s="46">
        <v>0</v>
      </c>
      <c r="F47" s="46">
        <v>0</v>
      </c>
      <c r="G47" s="46">
        <v>0</v>
      </c>
      <c r="H47" s="46">
        <v>0</v>
      </c>
      <c r="I47" s="46">
        <v>12290</v>
      </c>
      <c r="J47" s="46">
        <v>0</v>
      </c>
      <c r="K47" s="46">
        <v>300</v>
      </c>
      <c r="L47" s="46">
        <v>0</v>
      </c>
      <c r="M47" s="46">
        <v>0</v>
      </c>
      <c r="N47" s="46">
        <f t="shared" si="10"/>
        <v>47328</v>
      </c>
      <c r="O47" s="47">
        <f t="shared" si="1"/>
        <v>6.6574764383176257</v>
      </c>
      <c r="P47" s="9"/>
    </row>
    <row r="48" spans="1:16" ht="15.75">
      <c r="A48" s="29" t="s">
        <v>35</v>
      </c>
      <c r="B48" s="30"/>
      <c r="C48" s="31"/>
      <c r="D48" s="32">
        <f t="shared" ref="D48:M48" si="11">SUM(D49:D50)</f>
        <v>321505</v>
      </c>
      <c r="E48" s="32">
        <f t="shared" si="11"/>
        <v>204810</v>
      </c>
      <c r="F48" s="32">
        <f t="shared" si="11"/>
        <v>261505</v>
      </c>
      <c r="G48" s="32">
        <f t="shared" si="11"/>
        <v>0</v>
      </c>
      <c r="H48" s="32">
        <f t="shared" si="11"/>
        <v>0</v>
      </c>
      <c r="I48" s="32">
        <f t="shared" si="11"/>
        <v>192952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>SUM(D48:M48)</f>
        <v>980772</v>
      </c>
      <c r="O48" s="45">
        <f t="shared" si="1"/>
        <v>137.96201997467998</v>
      </c>
      <c r="P48" s="9"/>
    </row>
    <row r="49" spans="1:119">
      <c r="A49" s="12"/>
      <c r="B49" s="25">
        <v>381</v>
      </c>
      <c r="C49" s="20" t="s">
        <v>54</v>
      </c>
      <c r="D49" s="46">
        <v>321505</v>
      </c>
      <c r="E49" s="46">
        <v>204810</v>
      </c>
      <c r="F49" s="46">
        <v>261505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787820</v>
      </c>
      <c r="O49" s="47">
        <f t="shared" si="1"/>
        <v>110.82008721339147</v>
      </c>
      <c r="P49" s="9"/>
    </row>
    <row r="50" spans="1:119" ht="15.75" thickBot="1">
      <c r="A50" s="12"/>
      <c r="B50" s="25">
        <v>389.7</v>
      </c>
      <c r="C50" s="20" t="s">
        <v>92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192952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192952</v>
      </c>
      <c r="O50" s="47">
        <f t="shared" si="1"/>
        <v>27.141932761288508</v>
      </c>
      <c r="P50" s="9"/>
    </row>
    <row r="51" spans="1:119" ht="16.5" thickBot="1">
      <c r="A51" s="14" t="s">
        <v>43</v>
      </c>
      <c r="B51" s="23"/>
      <c r="C51" s="22"/>
      <c r="D51" s="15">
        <f t="shared" ref="D51:M51" si="12">SUM(D5,D13,D20,D29,D37,D40,D48)</f>
        <v>4658717</v>
      </c>
      <c r="E51" s="15">
        <f t="shared" si="12"/>
        <v>1049071</v>
      </c>
      <c r="F51" s="15">
        <f t="shared" si="12"/>
        <v>261505</v>
      </c>
      <c r="G51" s="15">
        <f t="shared" si="12"/>
        <v>0</v>
      </c>
      <c r="H51" s="15">
        <f t="shared" si="12"/>
        <v>0</v>
      </c>
      <c r="I51" s="15">
        <f t="shared" si="12"/>
        <v>5709131</v>
      </c>
      <c r="J51" s="15">
        <f t="shared" si="12"/>
        <v>0</v>
      </c>
      <c r="K51" s="15">
        <f t="shared" si="12"/>
        <v>1097055</v>
      </c>
      <c r="L51" s="15">
        <f t="shared" si="12"/>
        <v>0</v>
      </c>
      <c r="M51" s="15">
        <f t="shared" si="12"/>
        <v>0</v>
      </c>
      <c r="N51" s="15">
        <f>SUM(D51:M51)</f>
        <v>12775479</v>
      </c>
      <c r="O51" s="38">
        <f t="shared" si="1"/>
        <v>1797.0852440568294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93</v>
      </c>
      <c r="M53" s="48"/>
      <c r="N53" s="48"/>
      <c r="O53" s="43">
        <v>7109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67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2477755</v>
      </c>
      <c r="E5" s="27">
        <f t="shared" si="0"/>
        <v>622273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46156</v>
      </c>
      <c r="L5" s="27">
        <f t="shared" si="0"/>
        <v>0</v>
      </c>
      <c r="M5" s="27">
        <f t="shared" si="0"/>
        <v>0</v>
      </c>
      <c r="N5" s="28">
        <f>SUM(D5:M5)</f>
        <v>3146184</v>
      </c>
      <c r="O5" s="33">
        <f t="shared" ref="O5:O51" si="1">(N5/O$53)</f>
        <v>442.37682789651296</v>
      </c>
      <c r="P5" s="6"/>
    </row>
    <row r="6" spans="1:133">
      <c r="A6" s="12"/>
      <c r="B6" s="25">
        <v>311</v>
      </c>
      <c r="C6" s="20" t="s">
        <v>2</v>
      </c>
      <c r="D6" s="46">
        <v>2093081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2093081</v>
      </c>
      <c r="O6" s="47">
        <f t="shared" si="1"/>
        <v>294.30272778402701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25321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25321</v>
      </c>
      <c r="O7" s="47">
        <f t="shared" si="1"/>
        <v>3.5603205849268842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237199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237199</v>
      </c>
      <c r="O8" s="47">
        <f t="shared" si="1"/>
        <v>33.351940382452192</v>
      </c>
      <c r="P8" s="9"/>
    </row>
    <row r="9" spans="1:133">
      <c r="A9" s="12"/>
      <c r="B9" s="25">
        <v>312.52</v>
      </c>
      <c r="C9" s="20" t="s">
        <v>62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46156</v>
      </c>
      <c r="L9" s="46">
        <v>0</v>
      </c>
      <c r="M9" s="46">
        <v>0</v>
      </c>
      <c r="N9" s="46">
        <f>SUM(D9:M9)</f>
        <v>46156</v>
      </c>
      <c r="O9" s="47">
        <f t="shared" si="1"/>
        <v>6.4898762654668163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359753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359753</v>
      </c>
      <c r="O10" s="47">
        <f t="shared" si="1"/>
        <v>50.583942632170981</v>
      </c>
      <c r="P10" s="9"/>
    </row>
    <row r="11" spans="1:133">
      <c r="A11" s="12"/>
      <c r="B11" s="25">
        <v>315</v>
      </c>
      <c r="C11" s="20" t="s">
        <v>13</v>
      </c>
      <c r="D11" s="46">
        <v>334237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334237</v>
      </c>
      <c r="O11" s="47">
        <f t="shared" si="1"/>
        <v>46.996203599550057</v>
      </c>
      <c r="P11" s="9"/>
    </row>
    <row r="12" spans="1:133">
      <c r="A12" s="12"/>
      <c r="B12" s="25">
        <v>316</v>
      </c>
      <c r="C12" s="20" t="s">
        <v>14</v>
      </c>
      <c r="D12" s="46">
        <v>50437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50437</v>
      </c>
      <c r="O12" s="47">
        <f t="shared" si="1"/>
        <v>7.0918166479190106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SUM(D14:D19)</f>
        <v>430555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22256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0" si="4">SUM(D13:M13)</f>
        <v>452811</v>
      </c>
      <c r="O13" s="45">
        <f t="shared" si="1"/>
        <v>63.668588301462314</v>
      </c>
      <c r="P13" s="10"/>
    </row>
    <row r="14" spans="1:133">
      <c r="A14" s="12"/>
      <c r="B14" s="25">
        <v>322</v>
      </c>
      <c r="C14" s="20" t="s">
        <v>0</v>
      </c>
      <c r="D14" s="46">
        <v>47817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47817</v>
      </c>
      <c r="O14" s="47">
        <f t="shared" si="1"/>
        <v>6.7234251968503935</v>
      </c>
      <c r="P14" s="9"/>
    </row>
    <row r="15" spans="1:133">
      <c r="A15" s="12"/>
      <c r="B15" s="25">
        <v>323.10000000000002</v>
      </c>
      <c r="C15" s="20" t="s">
        <v>16</v>
      </c>
      <c r="D15" s="46">
        <v>224175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224175</v>
      </c>
      <c r="O15" s="47">
        <f t="shared" si="1"/>
        <v>31.520669291338582</v>
      </c>
      <c r="P15" s="9"/>
    </row>
    <row r="16" spans="1:133">
      <c r="A16" s="12"/>
      <c r="B16" s="25">
        <v>323.39999999999998</v>
      </c>
      <c r="C16" s="20" t="s">
        <v>17</v>
      </c>
      <c r="D16" s="46">
        <v>419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419</v>
      </c>
      <c r="O16" s="47">
        <f t="shared" si="1"/>
        <v>5.8914510686164233E-2</v>
      </c>
      <c r="P16" s="9"/>
    </row>
    <row r="17" spans="1:16">
      <c r="A17" s="12"/>
      <c r="B17" s="25">
        <v>323.7</v>
      </c>
      <c r="C17" s="20" t="s">
        <v>18</v>
      </c>
      <c r="D17" s="46">
        <v>90000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90000</v>
      </c>
      <c r="O17" s="47">
        <f t="shared" si="1"/>
        <v>12.65466816647919</v>
      </c>
      <c r="P17" s="9"/>
    </row>
    <row r="18" spans="1:16">
      <c r="A18" s="12"/>
      <c r="B18" s="25">
        <v>324.70999999999998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22256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22256</v>
      </c>
      <c r="O18" s="47">
        <f t="shared" si="1"/>
        <v>3.1293588301462316</v>
      </c>
      <c r="P18" s="9"/>
    </row>
    <row r="19" spans="1:16">
      <c r="A19" s="12"/>
      <c r="B19" s="25">
        <v>329</v>
      </c>
      <c r="C19" s="20" t="s">
        <v>20</v>
      </c>
      <c r="D19" s="46">
        <v>68144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68144</v>
      </c>
      <c r="O19" s="47">
        <f t="shared" si="1"/>
        <v>9.581552305961754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SUM(D21:D29)</f>
        <v>1339807</v>
      </c>
      <c r="E20" s="32">
        <f t="shared" si="5"/>
        <v>108941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50767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1499515</v>
      </c>
      <c r="O20" s="45">
        <f t="shared" si="1"/>
        <v>210.84294150731159</v>
      </c>
      <c r="P20" s="10"/>
    </row>
    <row r="21" spans="1:16">
      <c r="A21" s="12"/>
      <c r="B21" s="25">
        <v>331.9</v>
      </c>
      <c r="C21" s="20" t="s">
        <v>72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50767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50767</v>
      </c>
      <c r="O21" s="47">
        <f t="shared" si="1"/>
        <v>7.1382170978627668</v>
      </c>
      <c r="P21" s="9"/>
    </row>
    <row r="22" spans="1:16">
      <c r="A22" s="12"/>
      <c r="B22" s="25">
        <v>335.12</v>
      </c>
      <c r="C22" s="20" t="s">
        <v>23</v>
      </c>
      <c r="D22" s="46">
        <v>153842</v>
      </c>
      <c r="E22" s="46">
        <v>59091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212933</v>
      </c>
      <c r="O22" s="47">
        <f t="shared" si="1"/>
        <v>29.939960629921259</v>
      </c>
      <c r="P22" s="9"/>
    </row>
    <row r="23" spans="1:16">
      <c r="A23" s="12"/>
      <c r="B23" s="25">
        <v>335.15</v>
      </c>
      <c r="C23" s="20" t="s">
        <v>24</v>
      </c>
      <c r="D23" s="46">
        <v>7635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7635</v>
      </c>
      <c r="O23" s="47">
        <f t="shared" si="1"/>
        <v>1.0735376827896512</v>
      </c>
      <c r="P23" s="9"/>
    </row>
    <row r="24" spans="1:16">
      <c r="A24" s="12"/>
      <c r="B24" s="25">
        <v>335.18</v>
      </c>
      <c r="C24" s="20" t="s">
        <v>25</v>
      </c>
      <c r="D24" s="46">
        <v>600274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600274</v>
      </c>
      <c r="O24" s="47">
        <f t="shared" si="1"/>
        <v>84.40298087739032</v>
      </c>
      <c r="P24" s="9"/>
    </row>
    <row r="25" spans="1:16">
      <c r="A25" s="12"/>
      <c r="B25" s="25">
        <v>335.19</v>
      </c>
      <c r="C25" s="20" t="s">
        <v>36</v>
      </c>
      <c r="D25" s="46">
        <v>4790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4790</v>
      </c>
      <c r="O25" s="47">
        <f t="shared" si="1"/>
        <v>0.67350956130483686</v>
      </c>
      <c r="P25" s="9"/>
    </row>
    <row r="26" spans="1:16">
      <c r="A26" s="12"/>
      <c r="B26" s="25">
        <v>337.1</v>
      </c>
      <c r="C26" s="20" t="s">
        <v>73</v>
      </c>
      <c r="D26" s="46">
        <v>145924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145924</v>
      </c>
      <c r="O26" s="47">
        <f t="shared" si="1"/>
        <v>20.517997750281214</v>
      </c>
      <c r="P26" s="9"/>
    </row>
    <row r="27" spans="1:16">
      <c r="A27" s="12"/>
      <c r="B27" s="25">
        <v>337.2</v>
      </c>
      <c r="C27" s="20" t="s">
        <v>26</v>
      </c>
      <c r="D27" s="46">
        <v>230794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230794</v>
      </c>
      <c r="O27" s="47">
        <f t="shared" si="1"/>
        <v>32.451349831271088</v>
      </c>
      <c r="P27" s="9"/>
    </row>
    <row r="28" spans="1:16">
      <c r="A28" s="12"/>
      <c r="B28" s="25">
        <v>337.3</v>
      </c>
      <c r="C28" s="20" t="s">
        <v>27</v>
      </c>
      <c r="D28" s="46">
        <v>0</v>
      </c>
      <c r="E28" s="46">
        <v>49850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49850</v>
      </c>
      <c r="O28" s="47">
        <f t="shared" si="1"/>
        <v>7.0092800899887511</v>
      </c>
      <c r="P28" s="9"/>
    </row>
    <row r="29" spans="1:16">
      <c r="A29" s="12"/>
      <c r="B29" s="25">
        <v>337.7</v>
      </c>
      <c r="C29" s="20" t="s">
        <v>28</v>
      </c>
      <c r="D29" s="46">
        <v>196548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196548</v>
      </c>
      <c r="O29" s="47">
        <f t="shared" si="1"/>
        <v>27.636107986501688</v>
      </c>
      <c r="P29" s="9"/>
    </row>
    <row r="30" spans="1:16" ht="15.75">
      <c r="A30" s="29" t="s">
        <v>33</v>
      </c>
      <c r="B30" s="30"/>
      <c r="C30" s="31"/>
      <c r="D30" s="32">
        <f t="shared" ref="D30:M30" si="6">SUM(D31:D37)</f>
        <v>21473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5259826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5281299</v>
      </c>
      <c r="O30" s="45">
        <f t="shared" si="1"/>
        <v>742.58984814398195</v>
      </c>
      <c r="P30" s="10"/>
    </row>
    <row r="31" spans="1:16">
      <c r="A31" s="12"/>
      <c r="B31" s="25">
        <v>341.3</v>
      </c>
      <c r="C31" s="20" t="s">
        <v>65</v>
      </c>
      <c r="D31" s="46">
        <v>21099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7">SUM(D31:M31)</f>
        <v>21099</v>
      </c>
      <c r="O31" s="47">
        <f t="shared" si="1"/>
        <v>2.9666760404949382</v>
      </c>
      <c r="P31" s="9"/>
    </row>
    <row r="32" spans="1:16">
      <c r="A32" s="12"/>
      <c r="B32" s="25">
        <v>341.55</v>
      </c>
      <c r="C32" s="20" t="s">
        <v>74</v>
      </c>
      <c r="D32" s="46">
        <v>374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374</v>
      </c>
      <c r="O32" s="47">
        <f t="shared" si="1"/>
        <v>5.2587176602924633E-2</v>
      </c>
      <c r="P32" s="9"/>
    </row>
    <row r="33" spans="1:16">
      <c r="A33" s="12"/>
      <c r="B33" s="25">
        <v>343.3</v>
      </c>
      <c r="C33" s="20" t="s">
        <v>38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1299914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1299914</v>
      </c>
      <c r="O33" s="47">
        <f t="shared" si="1"/>
        <v>182.7775590551181</v>
      </c>
      <c r="P33" s="9"/>
    </row>
    <row r="34" spans="1:16">
      <c r="A34" s="12"/>
      <c r="B34" s="25">
        <v>343.4</v>
      </c>
      <c r="C34" s="20" t="s">
        <v>39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1270177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1270177</v>
      </c>
      <c r="O34" s="47">
        <f t="shared" si="1"/>
        <v>178.59631608548932</v>
      </c>
      <c r="P34" s="9"/>
    </row>
    <row r="35" spans="1:16">
      <c r="A35" s="12"/>
      <c r="B35" s="25">
        <v>343.5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2321978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2321978</v>
      </c>
      <c r="O35" s="47">
        <f t="shared" si="1"/>
        <v>326.48734533183352</v>
      </c>
      <c r="P35" s="9"/>
    </row>
    <row r="36" spans="1:16">
      <c r="A36" s="12"/>
      <c r="B36" s="25">
        <v>343.6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75410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75410</v>
      </c>
      <c r="O36" s="47">
        <f t="shared" si="1"/>
        <v>10.603205849268841</v>
      </c>
      <c r="P36" s="9"/>
    </row>
    <row r="37" spans="1:16">
      <c r="A37" s="12"/>
      <c r="B37" s="25">
        <v>343.7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292347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292347</v>
      </c>
      <c r="O37" s="47">
        <f t="shared" si="1"/>
        <v>41.10615860517435</v>
      </c>
      <c r="P37" s="9"/>
    </row>
    <row r="38" spans="1:16" ht="15.75">
      <c r="A38" s="29" t="s">
        <v>34</v>
      </c>
      <c r="B38" s="30"/>
      <c r="C38" s="31"/>
      <c r="D38" s="32">
        <f t="shared" ref="D38:M38" si="8">SUM(D39:D40)</f>
        <v>47509</v>
      </c>
      <c r="E38" s="32">
        <f t="shared" si="8"/>
        <v>16088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63597</v>
      </c>
      <c r="O38" s="45">
        <f t="shared" si="1"/>
        <v>8.9422103487064124</v>
      </c>
      <c r="P38" s="10"/>
    </row>
    <row r="39" spans="1:16">
      <c r="A39" s="13"/>
      <c r="B39" s="39">
        <v>351.5</v>
      </c>
      <c r="C39" s="21" t="s">
        <v>45</v>
      </c>
      <c r="D39" s="46">
        <v>17862</v>
      </c>
      <c r="E39" s="46">
        <v>16088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33950</v>
      </c>
      <c r="O39" s="47">
        <f t="shared" si="1"/>
        <v>4.7736220472440944</v>
      </c>
      <c r="P39" s="9"/>
    </row>
    <row r="40" spans="1:16">
      <c r="A40" s="13"/>
      <c r="B40" s="39">
        <v>354</v>
      </c>
      <c r="C40" s="21" t="s">
        <v>46</v>
      </c>
      <c r="D40" s="46">
        <v>29647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29647</v>
      </c>
      <c r="O40" s="47">
        <f t="shared" si="1"/>
        <v>4.1685883014623171</v>
      </c>
      <c r="P40" s="9"/>
    </row>
    <row r="41" spans="1:16" ht="15.75">
      <c r="A41" s="29" t="s">
        <v>3</v>
      </c>
      <c r="B41" s="30"/>
      <c r="C41" s="31"/>
      <c r="D41" s="32">
        <f t="shared" ref="D41:M41" si="9">SUM(D42:D48)</f>
        <v>180003</v>
      </c>
      <c r="E41" s="32">
        <f t="shared" si="9"/>
        <v>19769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4961</v>
      </c>
      <c r="J41" s="32">
        <f t="shared" si="9"/>
        <v>0</v>
      </c>
      <c r="K41" s="32">
        <f t="shared" si="9"/>
        <v>1561290</v>
      </c>
      <c r="L41" s="32">
        <f t="shared" si="9"/>
        <v>0</v>
      </c>
      <c r="M41" s="32">
        <f t="shared" si="9"/>
        <v>0</v>
      </c>
      <c r="N41" s="32">
        <f>SUM(D41:M41)</f>
        <v>1766023</v>
      </c>
      <c r="O41" s="45">
        <f t="shared" si="1"/>
        <v>248.31594488188978</v>
      </c>
      <c r="P41" s="10"/>
    </row>
    <row r="42" spans="1:16">
      <c r="A42" s="12"/>
      <c r="B42" s="25">
        <v>361.1</v>
      </c>
      <c r="C42" s="20" t="s">
        <v>47</v>
      </c>
      <c r="D42" s="46">
        <v>5390</v>
      </c>
      <c r="E42" s="46">
        <v>969</v>
      </c>
      <c r="F42" s="46">
        <v>0</v>
      </c>
      <c r="G42" s="46">
        <v>0</v>
      </c>
      <c r="H42" s="46">
        <v>0</v>
      </c>
      <c r="I42" s="46">
        <v>1217</v>
      </c>
      <c r="J42" s="46">
        <v>0</v>
      </c>
      <c r="K42" s="46">
        <v>180934</v>
      </c>
      <c r="L42" s="46">
        <v>0</v>
      </c>
      <c r="M42" s="46">
        <v>0</v>
      </c>
      <c r="N42" s="46">
        <f>SUM(D42:M42)</f>
        <v>188510</v>
      </c>
      <c r="O42" s="47">
        <f t="shared" si="1"/>
        <v>26.505905511811022</v>
      </c>
      <c r="P42" s="9"/>
    </row>
    <row r="43" spans="1:16">
      <c r="A43" s="12"/>
      <c r="B43" s="25">
        <v>361.3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855815</v>
      </c>
      <c r="L43" s="46">
        <v>0</v>
      </c>
      <c r="M43" s="46">
        <v>0</v>
      </c>
      <c r="N43" s="46">
        <f t="shared" ref="N43:N48" si="10">SUM(D43:M43)</f>
        <v>855815</v>
      </c>
      <c r="O43" s="47">
        <f t="shared" si="1"/>
        <v>120.33394263217097</v>
      </c>
      <c r="P43" s="9"/>
    </row>
    <row r="44" spans="1:16">
      <c r="A44" s="12"/>
      <c r="B44" s="25">
        <v>362</v>
      </c>
      <c r="C44" s="20" t="s">
        <v>49</v>
      </c>
      <c r="D44" s="46">
        <v>88487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88487</v>
      </c>
      <c r="O44" s="47">
        <f t="shared" si="1"/>
        <v>12.441929133858268</v>
      </c>
      <c r="P44" s="9"/>
    </row>
    <row r="45" spans="1:16">
      <c r="A45" s="12"/>
      <c r="B45" s="25">
        <v>364</v>
      </c>
      <c r="C45" s="20" t="s">
        <v>50</v>
      </c>
      <c r="D45" s="46">
        <v>47750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47750</v>
      </c>
      <c r="O45" s="47">
        <f t="shared" si="1"/>
        <v>6.7140044994375705</v>
      </c>
      <c r="P45" s="9"/>
    </row>
    <row r="46" spans="1:16">
      <c r="A46" s="12"/>
      <c r="B46" s="25">
        <v>366</v>
      </c>
      <c r="C46" s="20" t="s">
        <v>51</v>
      </c>
      <c r="D46" s="46">
        <v>0</v>
      </c>
      <c r="E46" s="46">
        <v>18800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18800</v>
      </c>
      <c r="O46" s="47">
        <f t="shared" si="1"/>
        <v>2.6434195725534306</v>
      </c>
      <c r="P46" s="9"/>
    </row>
    <row r="47" spans="1:16">
      <c r="A47" s="12"/>
      <c r="B47" s="25">
        <v>368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524530</v>
      </c>
      <c r="L47" s="46">
        <v>0</v>
      </c>
      <c r="M47" s="46">
        <v>0</v>
      </c>
      <c r="N47" s="46">
        <f t="shared" si="10"/>
        <v>524530</v>
      </c>
      <c r="O47" s="47">
        <f t="shared" si="1"/>
        <v>73.752812148481439</v>
      </c>
      <c r="P47" s="9"/>
    </row>
    <row r="48" spans="1:16">
      <c r="A48" s="12"/>
      <c r="B48" s="25">
        <v>369.9</v>
      </c>
      <c r="C48" s="20" t="s">
        <v>53</v>
      </c>
      <c r="D48" s="46">
        <v>38376</v>
      </c>
      <c r="E48" s="46">
        <v>0</v>
      </c>
      <c r="F48" s="46">
        <v>0</v>
      </c>
      <c r="G48" s="46">
        <v>0</v>
      </c>
      <c r="H48" s="46">
        <v>0</v>
      </c>
      <c r="I48" s="46">
        <v>3744</v>
      </c>
      <c r="J48" s="46">
        <v>0</v>
      </c>
      <c r="K48" s="46">
        <v>11</v>
      </c>
      <c r="L48" s="46">
        <v>0</v>
      </c>
      <c r="M48" s="46">
        <v>0</v>
      </c>
      <c r="N48" s="46">
        <f t="shared" si="10"/>
        <v>42131</v>
      </c>
      <c r="O48" s="47">
        <f t="shared" si="1"/>
        <v>5.9239313835770533</v>
      </c>
      <c r="P48" s="9"/>
    </row>
    <row r="49" spans="1:119" ht="15.75">
      <c r="A49" s="29" t="s">
        <v>35</v>
      </c>
      <c r="B49" s="30"/>
      <c r="C49" s="31"/>
      <c r="D49" s="32">
        <f t="shared" ref="D49:M49" si="11">SUM(D50:D50)</f>
        <v>275000</v>
      </c>
      <c r="E49" s="32">
        <f t="shared" si="11"/>
        <v>47417</v>
      </c>
      <c r="F49" s="32">
        <f t="shared" si="11"/>
        <v>263640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>SUM(D49:M49)</f>
        <v>586057</v>
      </c>
      <c r="O49" s="45">
        <f t="shared" si="1"/>
        <v>82.403965129358824</v>
      </c>
      <c r="P49" s="9"/>
    </row>
    <row r="50" spans="1:119" ht="15.75" thickBot="1">
      <c r="A50" s="12"/>
      <c r="B50" s="25">
        <v>381</v>
      </c>
      <c r="C50" s="20" t="s">
        <v>54</v>
      </c>
      <c r="D50" s="46">
        <v>275000</v>
      </c>
      <c r="E50" s="46">
        <v>47417</v>
      </c>
      <c r="F50" s="46">
        <v>263640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586057</v>
      </c>
      <c r="O50" s="47">
        <f t="shared" si="1"/>
        <v>82.403965129358824</v>
      </c>
      <c r="P50" s="9"/>
    </row>
    <row r="51" spans="1:119" ht="16.5" thickBot="1">
      <c r="A51" s="14" t="s">
        <v>43</v>
      </c>
      <c r="B51" s="23"/>
      <c r="C51" s="22"/>
      <c r="D51" s="15">
        <f t="shared" ref="D51:M51" si="12">SUM(D5,D13,D20,D30,D38,D41,D49)</f>
        <v>4772102</v>
      </c>
      <c r="E51" s="15">
        <f t="shared" si="12"/>
        <v>814488</v>
      </c>
      <c r="F51" s="15">
        <f t="shared" si="12"/>
        <v>263640</v>
      </c>
      <c r="G51" s="15">
        <f t="shared" si="12"/>
        <v>0</v>
      </c>
      <c r="H51" s="15">
        <f t="shared" si="12"/>
        <v>0</v>
      </c>
      <c r="I51" s="15">
        <f t="shared" si="12"/>
        <v>5337810</v>
      </c>
      <c r="J51" s="15">
        <f t="shared" si="12"/>
        <v>0</v>
      </c>
      <c r="K51" s="15">
        <f t="shared" si="12"/>
        <v>1607446</v>
      </c>
      <c r="L51" s="15">
        <f t="shared" si="12"/>
        <v>0</v>
      </c>
      <c r="M51" s="15">
        <f t="shared" si="12"/>
        <v>0</v>
      </c>
      <c r="N51" s="15">
        <f>SUM(D51:M51)</f>
        <v>12795486</v>
      </c>
      <c r="O51" s="38">
        <f t="shared" si="1"/>
        <v>1799.1403262092238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75</v>
      </c>
      <c r="M53" s="48"/>
      <c r="N53" s="48"/>
      <c r="O53" s="43">
        <v>7112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67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2466412</v>
      </c>
      <c r="E5" s="27">
        <f t="shared" si="0"/>
        <v>614136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46324</v>
      </c>
      <c r="L5" s="27">
        <f t="shared" si="0"/>
        <v>0</v>
      </c>
      <c r="M5" s="27">
        <f t="shared" si="0"/>
        <v>0</v>
      </c>
      <c r="N5" s="28">
        <f>SUM(D5:M5)</f>
        <v>3126872</v>
      </c>
      <c r="O5" s="33">
        <f t="shared" ref="O5:O48" si="1">(N5/O$50)</f>
        <v>443.77973318194722</v>
      </c>
      <c r="P5" s="6"/>
    </row>
    <row r="6" spans="1:133">
      <c r="A6" s="12"/>
      <c r="B6" s="25">
        <v>311</v>
      </c>
      <c r="C6" s="20" t="s">
        <v>2</v>
      </c>
      <c r="D6" s="46">
        <v>2079988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2079988</v>
      </c>
      <c r="O6" s="47">
        <f t="shared" si="1"/>
        <v>295.2012489355663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23367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23367</v>
      </c>
      <c r="O7" s="47">
        <f t="shared" si="1"/>
        <v>3.3163497019585582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239221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239221</v>
      </c>
      <c r="O8" s="47">
        <f t="shared" si="1"/>
        <v>33.951319897814365</v>
      </c>
      <c r="P8" s="9"/>
    </row>
    <row r="9" spans="1:133">
      <c r="A9" s="12"/>
      <c r="B9" s="25">
        <v>312.52</v>
      </c>
      <c r="C9" s="20" t="s">
        <v>62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46324</v>
      </c>
      <c r="L9" s="46">
        <v>0</v>
      </c>
      <c r="M9" s="46">
        <v>0</v>
      </c>
      <c r="N9" s="46">
        <f>SUM(D9:M9)</f>
        <v>46324</v>
      </c>
      <c r="O9" s="47">
        <f t="shared" si="1"/>
        <v>6.5745103604882207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351548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351548</v>
      </c>
      <c r="O10" s="47">
        <f t="shared" si="1"/>
        <v>49.893272778881638</v>
      </c>
      <c r="P10" s="9"/>
    </row>
    <row r="11" spans="1:133">
      <c r="A11" s="12"/>
      <c r="B11" s="25">
        <v>315</v>
      </c>
      <c r="C11" s="20" t="s">
        <v>13</v>
      </c>
      <c r="D11" s="46">
        <v>333453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333453</v>
      </c>
      <c r="O11" s="47">
        <f t="shared" si="1"/>
        <v>47.325149020720978</v>
      </c>
      <c r="P11" s="9"/>
    </row>
    <row r="12" spans="1:133">
      <c r="A12" s="12"/>
      <c r="B12" s="25">
        <v>316</v>
      </c>
      <c r="C12" s="20" t="s">
        <v>14</v>
      </c>
      <c r="D12" s="46">
        <v>52971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52971</v>
      </c>
      <c r="O12" s="47">
        <f t="shared" si="1"/>
        <v>7.5178824865171725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SUM(D14:D18)</f>
        <v>434277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21007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455284</v>
      </c>
      <c r="O13" s="45">
        <f t="shared" si="1"/>
        <v>64.615952313369291</v>
      </c>
      <c r="P13" s="10"/>
    </row>
    <row r="14" spans="1:133">
      <c r="A14" s="12"/>
      <c r="B14" s="25">
        <v>322</v>
      </c>
      <c r="C14" s="20" t="s">
        <v>0</v>
      </c>
      <c r="D14" s="46">
        <v>40446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40446</v>
      </c>
      <c r="O14" s="47">
        <f t="shared" si="1"/>
        <v>5.7402781720124896</v>
      </c>
      <c r="P14" s="9"/>
    </row>
    <row r="15" spans="1:133">
      <c r="A15" s="12"/>
      <c r="B15" s="25">
        <v>323.10000000000002</v>
      </c>
      <c r="C15" s="20" t="s">
        <v>16</v>
      </c>
      <c r="D15" s="46">
        <v>241795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241795</v>
      </c>
      <c r="O15" s="47">
        <f t="shared" si="1"/>
        <v>34.316633550950897</v>
      </c>
      <c r="P15" s="9"/>
    </row>
    <row r="16" spans="1:133">
      <c r="A16" s="12"/>
      <c r="B16" s="25">
        <v>323.7</v>
      </c>
      <c r="C16" s="20" t="s">
        <v>18</v>
      </c>
      <c r="D16" s="46">
        <v>88976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88976</v>
      </c>
      <c r="O16" s="47">
        <f t="shared" si="1"/>
        <v>12.627873971047404</v>
      </c>
      <c r="P16" s="9"/>
    </row>
    <row r="17" spans="1:16">
      <c r="A17" s="12"/>
      <c r="B17" s="25">
        <v>324.70999999999998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21007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21007</v>
      </c>
      <c r="O17" s="47">
        <f t="shared" si="1"/>
        <v>2.9814078910019868</v>
      </c>
      <c r="P17" s="9"/>
    </row>
    <row r="18" spans="1:16">
      <c r="A18" s="12"/>
      <c r="B18" s="25">
        <v>329</v>
      </c>
      <c r="C18" s="20" t="s">
        <v>20</v>
      </c>
      <c r="D18" s="46">
        <v>63060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63060</v>
      </c>
      <c r="O18" s="47">
        <f t="shared" si="1"/>
        <v>8.9497587283565139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SUM(D20:D26)</f>
        <v>1253804</v>
      </c>
      <c r="E19" s="32">
        <f t="shared" si="5"/>
        <v>132906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1386710</v>
      </c>
      <c r="O19" s="45">
        <f t="shared" si="1"/>
        <v>196.80811808118082</v>
      </c>
      <c r="P19" s="10"/>
    </row>
    <row r="20" spans="1:16">
      <c r="A20" s="12"/>
      <c r="B20" s="25">
        <v>335.12</v>
      </c>
      <c r="C20" s="20" t="s">
        <v>23</v>
      </c>
      <c r="D20" s="46">
        <v>150318</v>
      </c>
      <c r="E20" s="46">
        <v>60669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210987</v>
      </c>
      <c r="O20" s="47">
        <f t="shared" si="1"/>
        <v>29.944223673005961</v>
      </c>
      <c r="P20" s="9"/>
    </row>
    <row r="21" spans="1:16">
      <c r="A21" s="12"/>
      <c r="B21" s="25">
        <v>335.15</v>
      </c>
      <c r="C21" s="20" t="s">
        <v>24</v>
      </c>
      <c r="D21" s="46">
        <v>7479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7479</v>
      </c>
      <c r="O21" s="47">
        <f t="shared" si="1"/>
        <v>1.0614533068407608</v>
      </c>
      <c r="P21" s="9"/>
    </row>
    <row r="22" spans="1:16">
      <c r="A22" s="12"/>
      <c r="B22" s="25">
        <v>335.18</v>
      </c>
      <c r="C22" s="20" t="s">
        <v>25</v>
      </c>
      <c r="D22" s="46">
        <v>587056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587056</v>
      </c>
      <c r="O22" s="47">
        <f t="shared" si="1"/>
        <v>83.317627022424077</v>
      </c>
      <c r="P22" s="9"/>
    </row>
    <row r="23" spans="1:16">
      <c r="A23" s="12"/>
      <c r="B23" s="25">
        <v>335.19</v>
      </c>
      <c r="C23" s="20" t="s">
        <v>36</v>
      </c>
      <c r="D23" s="46">
        <v>4034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4034</v>
      </c>
      <c r="O23" s="47">
        <f t="shared" si="1"/>
        <v>0.57252341754186775</v>
      </c>
      <c r="P23" s="9"/>
    </row>
    <row r="24" spans="1:16">
      <c r="A24" s="12"/>
      <c r="B24" s="25">
        <v>337.2</v>
      </c>
      <c r="C24" s="20" t="s">
        <v>26</v>
      </c>
      <c r="D24" s="46">
        <v>284726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284726</v>
      </c>
      <c r="O24" s="47">
        <f t="shared" si="1"/>
        <v>40.40959409594096</v>
      </c>
      <c r="P24" s="9"/>
    </row>
    <row r="25" spans="1:16">
      <c r="A25" s="12"/>
      <c r="B25" s="25">
        <v>337.3</v>
      </c>
      <c r="C25" s="20" t="s">
        <v>27</v>
      </c>
      <c r="D25" s="46">
        <v>29368</v>
      </c>
      <c r="E25" s="46">
        <v>72237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101605</v>
      </c>
      <c r="O25" s="47">
        <f t="shared" si="1"/>
        <v>14.420238433153562</v>
      </c>
      <c r="P25" s="9"/>
    </row>
    <row r="26" spans="1:16">
      <c r="A26" s="12"/>
      <c r="B26" s="25">
        <v>337.7</v>
      </c>
      <c r="C26" s="20" t="s">
        <v>28</v>
      </c>
      <c r="D26" s="46">
        <v>190823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190823</v>
      </c>
      <c r="O26" s="47">
        <f t="shared" si="1"/>
        <v>27.082458132273629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SUM(D28:D33)</f>
        <v>18779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5066333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5085112</v>
      </c>
      <c r="O27" s="45">
        <f t="shared" si="1"/>
        <v>721.70195855804707</v>
      </c>
      <c r="P27" s="10"/>
    </row>
    <row r="28" spans="1:16">
      <c r="A28" s="12"/>
      <c r="B28" s="25">
        <v>341.3</v>
      </c>
      <c r="C28" s="20" t="s">
        <v>65</v>
      </c>
      <c r="D28" s="46">
        <v>18779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18779</v>
      </c>
      <c r="O28" s="47">
        <f t="shared" si="1"/>
        <v>2.6652001135395968</v>
      </c>
      <c r="P28" s="9"/>
    </row>
    <row r="29" spans="1:16">
      <c r="A29" s="12"/>
      <c r="B29" s="25">
        <v>343.3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1238571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1238571</v>
      </c>
      <c r="O29" s="47">
        <f t="shared" si="1"/>
        <v>175.78356514334374</v>
      </c>
      <c r="P29" s="9"/>
    </row>
    <row r="30" spans="1:16">
      <c r="A30" s="12"/>
      <c r="B30" s="25">
        <v>343.4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1249581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1249581</v>
      </c>
      <c r="O30" s="47">
        <f t="shared" si="1"/>
        <v>177.34615384615384</v>
      </c>
      <c r="P30" s="9"/>
    </row>
    <row r="31" spans="1:16">
      <c r="A31" s="12"/>
      <c r="B31" s="25">
        <v>343.5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2217213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2217213</v>
      </c>
      <c r="O31" s="47">
        <f t="shared" si="1"/>
        <v>314.67683792222539</v>
      </c>
      <c r="P31" s="9"/>
    </row>
    <row r="32" spans="1:16">
      <c r="A32" s="12"/>
      <c r="B32" s="25">
        <v>343.6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73179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73179</v>
      </c>
      <c r="O32" s="47">
        <f t="shared" si="1"/>
        <v>10.385892705080897</v>
      </c>
      <c r="P32" s="9"/>
    </row>
    <row r="33" spans="1:119">
      <c r="A33" s="12"/>
      <c r="B33" s="25">
        <v>343.7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287789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287789</v>
      </c>
      <c r="O33" s="47">
        <f t="shared" si="1"/>
        <v>40.844308827703664</v>
      </c>
      <c r="P33" s="9"/>
    </row>
    <row r="34" spans="1:119" ht="15.75">
      <c r="A34" s="29" t="s">
        <v>34</v>
      </c>
      <c r="B34" s="30"/>
      <c r="C34" s="31"/>
      <c r="D34" s="32">
        <f t="shared" ref="D34:M34" si="8">SUM(D35:D36)</f>
        <v>67171</v>
      </c>
      <c r="E34" s="32">
        <f t="shared" si="8"/>
        <v>24724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>SUM(D34:M34)</f>
        <v>91895</v>
      </c>
      <c r="O34" s="45">
        <f t="shared" si="1"/>
        <v>13.042151575361908</v>
      </c>
      <c r="P34" s="10"/>
    </row>
    <row r="35" spans="1:119">
      <c r="A35" s="13"/>
      <c r="B35" s="39">
        <v>351.5</v>
      </c>
      <c r="C35" s="21" t="s">
        <v>45</v>
      </c>
      <c r="D35" s="46">
        <v>28674</v>
      </c>
      <c r="E35" s="46">
        <v>24724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53398</v>
      </c>
      <c r="O35" s="47">
        <f t="shared" si="1"/>
        <v>7.578484246380925</v>
      </c>
      <c r="P35" s="9"/>
    </row>
    <row r="36" spans="1:119">
      <c r="A36" s="13"/>
      <c r="B36" s="39">
        <v>354</v>
      </c>
      <c r="C36" s="21" t="s">
        <v>46</v>
      </c>
      <c r="D36" s="46">
        <v>38497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38497</v>
      </c>
      <c r="O36" s="47">
        <f t="shared" si="1"/>
        <v>5.4636673289809821</v>
      </c>
      <c r="P36" s="9"/>
    </row>
    <row r="37" spans="1:119" ht="15.75">
      <c r="A37" s="29" t="s">
        <v>3</v>
      </c>
      <c r="B37" s="30"/>
      <c r="C37" s="31"/>
      <c r="D37" s="32">
        <f t="shared" ref="D37:M37" si="9">SUM(D38:D44)</f>
        <v>138433</v>
      </c>
      <c r="E37" s="32">
        <f t="shared" si="9"/>
        <v>29288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17470</v>
      </c>
      <c r="J37" s="32">
        <f t="shared" si="9"/>
        <v>0</v>
      </c>
      <c r="K37" s="32">
        <f t="shared" si="9"/>
        <v>433653</v>
      </c>
      <c r="L37" s="32">
        <f t="shared" si="9"/>
        <v>0</v>
      </c>
      <c r="M37" s="32">
        <f t="shared" si="9"/>
        <v>0</v>
      </c>
      <c r="N37" s="32">
        <f>SUM(D37:M37)</f>
        <v>618844</v>
      </c>
      <c r="O37" s="45">
        <f t="shared" si="1"/>
        <v>87.829122906613676</v>
      </c>
      <c r="P37" s="10"/>
    </row>
    <row r="38" spans="1:119">
      <c r="A38" s="12"/>
      <c r="B38" s="25">
        <v>361.1</v>
      </c>
      <c r="C38" s="20" t="s">
        <v>47</v>
      </c>
      <c r="D38" s="46">
        <v>5475</v>
      </c>
      <c r="E38" s="46">
        <v>200</v>
      </c>
      <c r="F38" s="46">
        <v>0</v>
      </c>
      <c r="G38" s="46">
        <v>0</v>
      </c>
      <c r="H38" s="46">
        <v>0</v>
      </c>
      <c r="I38" s="46">
        <v>415</v>
      </c>
      <c r="J38" s="46">
        <v>0</v>
      </c>
      <c r="K38" s="46">
        <v>158526</v>
      </c>
      <c r="L38" s="46">
        <v>0</v>
      </c>
      <c r="M38" s="46">
        <v>0</v>
      </c>
      <c r="N38" s="46">
        <f>SUM(D38:M38)</f>
        <v>164616</v>
      </c>
      <c r="O38" s="47">
        <f t="shared" si="1"/>
        <v>23.363042861197844</v>
      </c>
      <c r="P38" s="9"/>
    </row>
    <row r="39" spans="1:119">
      <c r="A39" s="12"/>
      <c r="B39" s="25">
        <v>361.3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-100405</v>
      </c>
      <c r="L39" s="46">
        <v>0</v>
      </c>
      <c r="M39" s="46">
        <v>0</v>
      </c>
      <c r="N39" s="46">
        <f t="shared" ref="N39:N44" si="10">SUM(D39:M39)</f>
        <v>-100405</v>
      </c>
      <c r="O39" s="47">
        <f t="shared" si="1"/>
        <v>-14.249929037751915</v>
      </c>
      <c r="P39" s="9"/>
    </row>
    <row r="40" spans="1:119">
      <c r="A40" s="12"/>
      <c r="B40" s="25">
        <v>362</v>
      </c>
      <c r="C40" s="20" t="s">
        <v>49</v>
      </c>
      <c r="D40" s="46">
        <v>86183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86183</v>
      </c>
      <c r="O40" s="47">
        <f t="shared" si="1"/>
        <v>12.231478853250071</v>
      </c>
      <c r="P40" s="9"/>
    </row>
    <row r="41" spans="1:119">
      <c r="A41" s="12"/>
      <c r="B41" s="25">
        <v>364</v>
      </c>
      <c r="C41" s="20" t="s">
        <v>50</v>
      </c>
      <c r="D41" s="46">
        <v>11724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11724</v>
      </c>
      <c r="O41" s="47">
        <f t="shared" si="1"/>
        <v>1.6639227930740845</v>
      </c>
      <c r="P41" s="9"/>
    </row>
    <row r="42" spans="1:119">
      <c r="A42" s="12"/>
      <c r="B42" s="25">
        <v>366</v>
      </c>
      <c r="C42" s="20" t="s">
        <v>51</v>
      </c>
      <c r="D42" s="46">
        <v>0</v>
      </c>
      <c r="E42" s="46">
        <v>28066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28066</v>
      </c>
      <c r="O42" s="47">
        <f t="shared" si="1"/>
        <v>3.9832529094521716</v>
      </c>
      <c r="P42" s="9"/>
    </row>
    <row r="43" spans="1:119">
      <c r="A43" s="12"/>
      <c r="B43" s="25">
        <v>368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370811</v>
      </c>
      <c r="L43" s="46">
        <v>0</v>
      </c>
      <c r="M43" s="46">
        <v>0</v>
      </c>
      <c r="N43" s="46">
        <f t="shared" si="10"/>
        <v>370811</v>
      </c>
      <c r="O43" s="47">
        <f t="shared" si="1"/>
        <v>52.627164348566559</v>
      </c>
      <c r="P43" s="9"/>
    </row>
    <row r="44" spans="1:119">
      <c r="A44" s="12"/>
      <c r="B44" s="25">
        <v>369.9</v>
      </c>
      <c r="C44" s="20" t="s">
        <v>53</v>
      </c>
      <c r="D44" s="46">
        <v>35051</v>
      </c>
      <c r="E44" s="46">
        <v>1022</v>
      </c>
      <c r="F44" s="46">
        <v>0</v>
      </c>
      <c r="G44" s="46">
        <v>0</v>
      </c>
      <c r="H44" s="46">
        <v>0</v>
      </c>
      <c r="I44" s="46">
        <v>17055</v>
      </c>
      <c r="J44" s="46">
        <v>0</v>
      </c>
      <c r="K44" s="46">
        <v>4721</v>
      </c>
      <c r="L44" s="46">
        <v>0</v>
      </c>
      <c r="M44" s="46">
        <v>0</v>
      </c>
      <c r="N44" s="46">
        <f t="shared" si="10"/>
        <v>57849</v>
      </c>
      <c r="O44" s="47">
        <f t="shared" si="1"/>
        <v>8.210190178824865</v>
      </c>
      <c r="P44" s="9"/>
    </row>
    <row r="45" spans="1:119" ht="15.75">
      <c r="A45" s="29" t="s">
        <v>35</v>
      </c>
      <c r="B45" s="30"/>
      <c r="C45" s="31"/>
      <c r="D45" s="32">
        <f t="shared" ref="D45:M45" si="11">SUM(D46:D47)</f>
        <v>275000</v>
      </c>
      <c r="E45" s="32">
        <f t="shared" si="11"/>
        <v>36858</v>
      </c>
      <c r="F45" s="32">
        <f t="shared" si="11"/>
        <v>263622</v>
      </c>
      <c r="G45" s="32">
        <f t="shared" si="11"/>
        <v>0</v>
      </c>
      <c r="H45" s="32">
        <f t="shared" si="11"/>
        <v>0</v>
      </c>
      <c r="I45" s="32">
        <f t="shared" si="11"/>
        <v>950000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>SUM(D45:M45)</f>
        <v>1525480</v>
      </c>
      <c r="O45" s="45">
        <f t="shared" si="1"/>
        <v>216.50298041441954</v>
      </c>
      <c r="P45" s="9"/>
    </row>
    <row r="46" spans="1:119">
      <c r="A46" s="12"/>
      <c r="B46" s="25">
        <v>381</v>
      </c>
      <c r="C46" s="20" t="s">
        <v>54</v>
      </c>
      <c r="D46" s="46">
        <v>275000</v>
      </c>
      <c r="E46" s="46">
        <v>36858</v>
      </c>
      <c r="F46" s="46">
        <v>263622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575480</v>
      </c>
      <c r="O46" s="47">
        <f t="shared" si="1"/>
        <v>81.674709054782852</v>
      </c>
      <c r="P46" s="9"/>
    </row>
    <row r="47" spans="1:119" ht="15.75" thickBot="1">
      <c r="A47" s="12"/>
      <c r="B47" s="25">
        <v>389.7</v>
      </c>
      <c r="C47" s="20" t="s">
        <v>69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950000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950000</v>
      </c>
      <c r="O47" s="47">
        <f t="shared" si="1"/>
        <v>134.82827135963666</v>
      </c>
      <c r="P47" s="9"/>
    </row>
    <row r="48" spans="1:119" ht="16.5" thickBot="1">
      <c r="A48" s="14" t="s">
        <v>43</v>
      </c>
      <c r="B48" s="23"/>
      <c r="C48" s="22"/>
      <c r="D48" s="15">
        <f t="shared" ref="D48:M48" si="12">SUM(D5,D13,D19,D27,D34,D37,D45)</f>
        <v>4653876</v>
      </c>
      <c r="E48" s="15">
        <f t="shared" si="12"/>
        <v>837912</v>
      </c>
      <c r="F48" s="15">
        <f t="shared" si="12"/>
        <v>263622</v>
      </c>
      <c r="G48" s="15">
        <f t="shared" si="12"/>
        <v>0</v>
      </c>
      <c r="H48" s="15">
        <f t="shared" si="12"/>
        <v>0</v>
      </c>
      <c r="I48" s="15">
        <f t="shared" si="12"/>
        <v>6054810</v>
      </c>
      <c r="J48" s="15">
        <f t="shared" si="12"/>
        <v>0</v>
      </c>
      <c r="K48" s="15">
        <f t="shared" si="12"/>
        <v>479977</v>
      </c>
      <c r="L48" s="15">
        <f t="shared" si="12"/>
        <v>0</v>
      </c>
      <c r="M48" s="15">
        <f t="shared" si="12"/>
        <v>0</v>
      </c>
      <c r="N48" s="15">
        <f>SUM(D48:M48)</f>
        <v>12290197</v>
      </c>
      <c r="O48" s="38">
        <f t="shared" si="1"/>
        <v>1744.2800170309395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70</v>
      </c>
      <c r="M50" s="48"/>
      <c r="N50" s="48"/>
      <c r="O50" s="43">
        <v>7046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67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2497895</v>
      </c>
      <c r="E5" s="27">
        <f t="shared" si="0"/>
        <v>609827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48475</v>
      </c>
      <c r="L5" s="27">
        <f t="shared" si="0"/>
        <v>0</v>
      </c>
      <c r="M5" s="27">
        <f t="shared" si="0"/>
        <v>0</v>
      </c>
      <c r="N5" s="28">
        <f>SUM(D5:M5)</f>
        <v>3156197</v>
      </c>
      <c r="O5" s="33">
        <f t="shared" ref="O5:O47" si="1">(N5/O$49)</f>
        <v>448.51456586613614</v>
      </c>
      <c r="P5" s="6"/>
    </row>
    <row r="6" spans="1:133">
      <c r="A6" s="12"/>
      <c r="B6" s="25">
        <v>311</v>
      </c>
      <c r="C6" s="20" t="s">
        <v>2</v>
      </c>
      <c r="D6" s="46">
        <v>2078443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2078443</v>
      </c>
      <c r="O6" s="47">
        <f t="shared" si="1"/>
        <v>295.35924399602101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22835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22835</v>
      </c>
      <c r="O7" s="47">
        <f t="shared" si="1"/>
        <v>3.2449907631092794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244323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244323</v>
      </c>
      <c r="O8" s="47">
        <f t="shared" si="1"/>
        <v>34.719766946141824</v>
      </c>
      <c r="P8" s="9"/>
    </row>
    <row r="9" spans="1:133">
      <c r="A9" s="12"/>
      <c r="B9" s="25">
        <v>312.52</v>
      </c>
      <c r="C9" s="20" t="s">
        <v>62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48475</v>
      </c>
      <c r="L9" s="46">
        <v>0</v>
      </c>
      <c r="M9" s="46">
        <v>0</v>
      </c>
      <c r="N9" s="46">
        <f>SUM(D9:M9)</f>
        <v>48475</v>
      </c>
      <c r="O9" s="47">
        <f t="shared" si="1"/>
        <v>6.8885888873099335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342669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342669</v>
      </c>
      <c r="O10" s="47">
        <f t="shared" si="1"/>
        <v>48.695324712235326</v>
      </c>
      <c r="P10" s="9"/>
    </row>
    <row r="11" spans="1:133">
      <c r="A11" s="12"/>
      <c r="B11" s="25">
        <v>315</v>
      </c>
      <c r="C11" s="20" t="s">
        <v>13</v>
      </c>
      <c r="D11" s="46">
        <v>359143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359143</v>
      </c>
      <c r="O11" s="47">
        <f t="shared" si="1"/>
        <v>51.036379138837574</v>
      </c>
      <c r="P11" s="9"/>
    </row>
    <row r="12" spans="1:133">
      <c r="A12" s="12"/>
      <c r="B12" s="25">
        <v>316</v>
      </c>
      <c r="C12" s="20" t="s">
        <v>14</v>
      </c>
      <c r="D12" s="46">
        <v>60309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60309</v>
      </c>
      <c r="O12" s="47">
        <f t="shared" si="1"/>
        <v>8.5702714224811718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SUM(D14:D18)</f>
        <v>464827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25998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490825</v>
      </c>
      <c r="O13" s="45">
        <f t="shared" si="1"/>
        <v>69.749182890436259</v>
      </c>
      <c r="P13" s="10"/>
    </row>
    <row r="14" spans="1:133">
      <c r="A14" s="12"/>
      <c r="B14" s="25">
        <v>322</v>
      </c>
      <c r="C14" s="20" t="s">
        <v>0</v>
      </c>
      <c r="D14" s="46">
        <v>44565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44565</v>
      </c>
      <c r="O14" s="47">
        <f t="shared" si="1"/>
        <v>6.3329543839704421</v>
      </c>
      <c r="P14" s="9"/>
    </row>
    <row r="15" spans="1:133">
      <c r="A15" s="12"/>
      <c r="B15" s="25">
        <v>323.10000000000002</v>
      </c>
      <c r="C15" s="20" t="s">
        <v>16</v>
      </c>
      <c r="D15" s="46">
        <v>239409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239409</v>
      </c>
      <c r="O15" s="47">
        <f t="shared" si="1"/>
        <v>34.021458007673722</v>
      </c>
      <c r="P15" s="9"/>
    </row>
    <row r="16" spans="1:133">
      <c r="A16" s="12"/>
      <c r="B16" s="25">
        <v>323.7</v>
      </c>
      <c r="C16" s="20" t="s">
        <v>18</v>
      </c>
      <c r="D16" s="46">
        <v>99002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99002</v>
      </c>
      <c r="O16" s="47">
        <f t="shared" si="1"/>
        <v>14.068779309364785</v>
      </c>
      <c r="P16" s="9"/>
    </row>
    <row r="17" spans="1:16">
      <c r="A17" s="12"/>
      <c r="B17" s="25">
        <v>324.70999999999998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25998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25998</v>
      </c>
      <c r="O17" s="47">
        <f t="shared" si="1"/>
        <v>3.6944720761688221</v>
      </c>
      <c r="P17" s="9"/>
    </row>
    <row r="18" spans="1:16">
      <c r="A18" s="12"/>
      <c r="B18" s="25">
        <v>329</v>
      </c>
      <c r="C18" s="20" t="s">
        <v>20</v>
      </c>
      <c r="D18" s="46">
        <v>81851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81851</v>
      </c>
      <c r="O18" s="47">
        <f t="shared" si="1"/>
        <v>11.631519113258491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SUM(D20:D26)</f>
        <v>1445712</v>
      </c>
      <c r="E19" s="32">
        <f t="shared" si="5"/>
        <v>135105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1580817</v>
      </c>
      <c r="O19" s="45">
        <f t="shared" si="1"/>
        <v>224.64359812420065</v>
      </c>
      <c r="P19" s="10"/>
    </row>
    <row r="20" spans="1:16">
      <c r="A20" s="12"/>
      <c r="B20" s="25">
        <v>335.12</v>
      </c>
      <c r="C20" s="20" t="s">
        <v>23</v>
      </c>
      <c r="D20" s="46">
        <v>149360</v>
      </c>
      <c r="E20" s="46">
        <v>61098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210458</v>
      </c>
      <c r="O20" s="47">
        <f t="shared" si="1"/>
        <v>29.907346880773058</v>
      </c>
      <c r="P20" s="9"/>
    </row>
    <row r="21" spans="1:16">
      <c r="A21" s="12"/>
      <c r="B21" s="25">
        <v>335.15</v>
      </c>
      <c r="C21" s="20" t="s">
        <v>24</v>
      </c>
      <c r="D21" s="46">
        <v>6155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6155</v>
      </c>
      <c r="O21" s="47">
        <f t="shared" si="1"/>
        <v>0.87466249822367481</v>
      </c>
      <c r="P21" s="9"/>
    </row>
    <row r="22" spans="1:16">
      <c r="A22" s="12"/>
      <c r="B22" s="25">
        <v>335.18</v>
      </c>
      <c r="C22" s="20" t="s">
        <v>25</v>
      </c>
      <c r="D22" s="46">
        <v>561988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561988</v>
      </c>
      <c r="O22" s="47">
        <f t="shared" si="1"/>
        <v>79.861872957226097</v>
      </c>
      <c r="P22" s="9"/>
    </row>
    <row r="23" spans="1:16">
      <c r="A23" s="12"/>
      <c r="B23" s="25">
        <v>335.19</v>
      </c>
      <c r="C23" s="20" t="s">
        <v>36</v>
      </c>
      <c r="D23" s="46">
        <v>4287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4287</v>
      </c>
      <c r="O23" s="47">
        <f t="shared" si="1"/>
        <v>0.60920846951826058</v>
      </c>
      <c r="P23" s="9"/>
    </row>
    <row r="24" spans="1:16">
      <c r="A24" s="12"/>
      <c r="B24" s="25">
        <v>337.2</v>
      </c>
      <c r="C24" s="20" t="s">
        <v>26</v>
      </c>
      <c r="D24" s="46">
        <v>510142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510142</v>
      </c>
      <c r="O24" s="47">
        <f t="shared" si="1"/>
        <v>72.494244706551086</v>
      </c>
      <c r="P24" s="9"/>
    </row>
    <row r="25" spans="1:16">
      <c r="A25" s="12"/>
      <c r="B25" s="25">
        <v>337.3</v>
      </c>
      <c r="C25" s="20" t="s">
        <v>27</v>
      </c>
      <c r="D25" s="46">
        <v>28515</v>
      </c>
      <c r="E25" s="46">
        <v>74007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102522</v>
      </c>
      <c r="O25" s="47">
        <f t="shared" si="1"/>
        <v>14.568992468381413</v>
      </c>
      <c r="P25" s="9"/>
    </row>
    <row r="26" spans="1:16">
      <c r="A26" s="12"/>
      <c r="B26" s="25">
        <v>337.7</v>
      </c>
      <c r="C26" s="20" t="s">
        <v>28</v>
      </c>
      <c r="D26" s="46">
        <v>185265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185265</v>
      </c>
      <c r="O26" s="47">
        <f t="shared" si="1"/>
        <v>26.32727014352707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SUM(D28:D33)</f>
        <v>19608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4829159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4848767</v>
      </c>
      <c r="O27" s="45">
        <f t="shared" si="1"/>
        <v>689.03893704703705</v>
      </c>
      <c r="P27" s="10"/>
    </row>
    <row r="28" spans="1:16">
      <c r="A28" s="12"/>
      <c r="B28" s="25">
        <v>341.3</v>
      </c>
      <c r="C28" s="20" t="s">
        <v>65</v>
      </c>
      <c r="D28" s="46">
        <v>19608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19608</v>
      </c>
      <c r="O28" s="47">
        <f t="shared" si="1"/>
        <v>2.7864146653403439</v>
      </c>
      <c r="P28" s="9"/>
    </row>
    <row r="29" spans="1:16">
      <c r="A29" s="12"/>
      <c r="B29" s="25">
        <v>343.3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1098650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1098650</v>
      </c>
      <c r="O29" s="47">
        <f t="shared" si="1"/>
        <v>156.124769077732</v>
      </c>
      <c r="P29" s="9"/>
    </row>
    <row r="30" spans="1:16">
      <c r="A30" s="12"/>
      <c r="B30" s="25">
        <v>343.4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1263859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1263859</v>
      </c>
      <c r="O30" s="47">
        <f t="shared" si="1"/>
        <v>179.60196106295297</v>
      </c>
      <c r="P30" s="9"/>
    </row>
    <row r="31" spans="1:16">
      <c r="A31" s="12"/>
      <c r="B31" s="25">
        <v>343.5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2113863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2113863</v>
      </c>
      <c r="O31" s="47">
        <f t="shared" si="1"/>
        <v>300.39263890862583</v>
      </c>
      <c r="P31" s="9"/>
    </row>
    <row r="32" spans="1:16">
      <c r="A32" s="12"/>
      <c r="B32" s="25">
        <v>343.6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70310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70310</v>
      </c>
      <c r="O32" s="47">
        <f t="shared" si="1"/>
        <v>9.9914736393349433</v>
      </c>
      <c r="P32" s="9"/>
    </row>
    <row r="33" spans="1:119">
      <c r="A33" s="12"/>
      <c r="B33" s="25">
        <v>343.7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282477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282477</v>
      </c>
      <c r="O33" s="47">
        <f t="shared" si="1"/>
        <v>40.141679693051017</v>
      </c>
      <c r="P33" s="9"/>
    </row>
    <row r="34" spans="1:119" ht="15.75">
      <c r="A34" s="29" t="s">
        <v>34</v>
      </c>
      <c r="B34" s="30"/>
      <c r="C34" s="31"/>
      <c r="D34" s="32">
        <f t="shared" ref="D34:M34" si="8">SUM(D35:D36)</f>
        <v>73997</v>
      </c>
      <c r="E34" s="32">
        <f t="shared" si="8"/>
        <v>25029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>SUM(D34:M34)</f>
        <v>99026</v>
      </c>
      <c r="O34" s="45">
        <f t="shared" si="1"/>
        <v>14.072189853630809</v>
      </c>
      <c r="P34" s="10"/>
    </row>
    <row r="35" spans="1:119">
      <c r="A35" s="13"/>
      <c r="B35" s="39">
        <v>351.5</v>
      </c>
      <c r="C35" s="21" t="s">
        <v>45</v>
      </c>
      <c r="D35" s="46">
        <v>38076</v>
      </c>
      <c r="E35" s="46">
        <v>25029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63105</v>
      </c>
      <c r="O35" s="47">
        <f t="shared" si="1"/>
        <v>8.9675998294727872</v>
      </c>
      <c r="P35" s="9"/>
    </row>
    <row r="36" spans="1:119">
      <c r="A36" s="13"/>
      <c r="B36" s="39">
        <v>354</v>
      </c>
      <c r="C36" s="21" t="s">
        <v>46</v>
      </c>
      <c r="D36" s="46">
        <v>35921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35921</v>
      </c>
      <c r="O36" s="47">
        <f t="shared" si="1"/>
        <v>5.1045900241580222</v>
      </c>
      <c r="P36" s="9"/>
    </row>
    <row r="37" spans="1:119" ht="15.75">
      <c r="A37" s="29" t="s">
        <v>3</v>
      </c>
      <c r="B37" s="30"/>
      <c r="C37" s="31"/>
      <c r="D37" s="32">
        <f t="shared" ref="D37:M37" si="9">SUM(D38:D44)</f>
        <v>127925</v>
      </c>
      <c r="E37" s="32">
        <f t="shared" si="9"/>
        <v>21507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3670</v>
      </c>
      <c r="J37" s="32">
        <f t="shared" si="9"/>
        <v>0</v>
      </c>
      <c r="K37" s="32">
        <f t="shared" si="9"/>
        <v>783730</v>
      </c>
      <c r="L37" s="32">
        <f t="shared" si="9"/>
        <v>0</v>
      </c>
      <c r="M37" s="32">
        <f t="shared" si="9"/>
        <v>0</v>
      </c>
      <c r="N37" s="32">
        <f>SUM(D37:M37)</f>
        <v>936832</v>
      </c>
      <c r="O37" s="45">
        <f t="shared" si="1"/>
        <v>133.12945857609776</v>
      </c>
      <c r="P37" s="10"/>
    </row>
    <row r="38" spans="1:119">
      <c r="A38" s="12"/>
      <c r="B38" s="25">
        <v>361.1</v>
      </c>
      <c r="C38" s="20" t="s">
        <v>47</v>
      </c>
      <c r="D38" s="46">
        <v>7932</v>
      </c>
      <c r="E38" s="46">
        <v>221</v>
      </c>
      <c r="F38" s="46">
        <v>0</v>
      </c>
      <c r="G38" s="46">
        <v>0</v>
      </c>
      <c r="H38" s="46">
        <v>0</v>
      </c>
      <c r="I38" s="46">
        <v>403</v>
      </c>
      <c r="J38" s="46">
        <v>0</v>
      </c>
      <c r="K38" s="46">
        <v>137738</v>
      </c>
      <c r="L38" s="46">
        <v>0</v>
      </c>
      <c r="M38" s="46">
        <v>0</v>
      </c>
      <c r="N38" s="46">
        <f>SUM(D38:M38)</f>
        <v>146294</v>
      </c>
      <c r="O38" s="47">
        <f t="shared" si="1"/>
        <v>20.789256785562028</v>
      </c>
      <c r="P38" s="9"/>
    </row>
    <row r="39" spans="1:119">
      <c r="A39" s="12"/>
      <c r="B39" s="25">
        <v>361.3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294240</v>
      </c>
      <c r="L39" s="46">
        <v>0</v>
      </c>
      <c r="M39" s="46">
        <v>0</v>
      </c>
      <c r="N39" s="46">
        <f t="shared" ref="N39:N44" si="10">SUM(D39:M39)</f>
        <v>294240</v>
      </c>
      <c r="O39" s="47">
        <f t="shared" si="1"/>
        <v>41.813272701435274</v>
      </c>
      <c r="P39" s="9"/>
    </row>
    <row r="40" spans="1:119">
      <c r="A40" s="12"/>
      <c r="B40" s="25">
        <v>362</v>
      </c>
      <c r="C40" s="20" t="s">
        <v>49</v>
      </c>
      <c r="D40" s="46">
        <v>85712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85712</v>
      </c>
      <c r="O40" s="47">
        <f t="shared" si="1"/>
        <v>12.180190422054853</v>
      </c>
      <c r="P40" s="9"/>
    </row>
    <row r="41" spans="1:119">
      <c r="A41" s="12"/>
      <c r="B41" s="25">
        <v>364</v>
      </c>
      <c r="C41" s="20" t="s">
        <v>50</v>
      </c>
      <c r="D41" s="46">
        <v>28248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28248</v>
      </c>
      <c r="O41" s="47">
        <f t="shared" si="1"/>
        <v>4.0142106011084273</v>
      </c>
      <c r="P41" s="9"/>
    </row>
    <row r="42" spans="1:119">
      <c r="A42" s="12"/>
      <c r="B42" s="25">
        <v>366</v>
      </c>
      <c r="C42" s="20" t="s">
        <v>51</v>
      </c>
      <c r="D42" s="46">
        <v>0</v>
      </c>
      <c r="E42" s="46">
        <v>21286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21286</v>
      </c>
      <c r="O42" s="47">
        <f t="shared" si="1"/>
        <v>3.0248685519397469</v>
      </c>
      <c r="P42" s="9"/>
    </row>
    <row r="43" spans="1:119">
      <c r="A43" s="12"/>
      <c r="B43" s="25">
        <v>368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350544</v>
      </c>
      <c r="L43" s="46">
        <v>0</v>
      </c>
      <c r="M43" s="46">
        <v>0</v>
      </c>
      <c r="N43" s="46">
        <f t="shared" si="10"/>
        <v>350544</v>
      </c>
      <c r="O43" s="47">
        <f t="shared" si="1"/>
        <v>49.814409549523944</v>
      </c>
      <c r="P43" s="9"/>
    </row>
    <row r="44" spans="1:119">
      <c r="A44" s="12"/>
      <c r="B44" s="25">
        <v>369.9</v>
      </c>
      <c r="C44" s="20" t="s">
        <v>53</v>
      </c>
      <c r="D44" s="46">
        <v>6033</v>
      </c>
      <c r="E44" s="46">
        <v>0</v>
      </c>
      <c r="F44" s="46">
        <v>0</v>
      </c>
      <c r="G44" s="46">
        <v>0</v>
      </c>
      <c r="H44" s="46">
        <v>0</v>
      </c>
      <c r="I44" s="46">
        <v>3267</v>
      </c>
      <c r="J44" s="46">
        <v>0</v>
      </c>
      <c r="K44" s="46">
        <v>1208</v>
      </c>
      <c r="L44" s="46">
        <v>0</v>
      </c>
      <c r="M44" s="46">
        <v>0</v>
      </c>
      <c r="N44" s="46">
        <f t="shared" si="10"/>
        <v>10508</v>
      </c>
      <c r="O44" s="47">
        <f t="shared" si="1"/>
        <v>1.4932499644734973</v>
      </c>
      <c r="P44" s="9"/>
    </row>
    <row r="45" spans="1:119" ht="15.75">
      <c r="A45" s="29" t="s">
        <v>35</v>
      </c>
      <c r="B45" s="30"/>
      <c r="C45" s="31"/>
      <c r="D45" s="32">
        <f t="shared" ref="D45:M45" si="11">SUM(D46:D46)</f>
        <v>263576</v>
      </c>
      <c r="E45" s="32">
        <f t="shared" si="11"/>
        <v>15000</v>
      </c>
      <c r="F45" s="32">
        <f t="shared" si="11"/>
        <v>263576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>SUM(D45:M45)</f>
        <v>542152</v>
      </c>
      <c r="O45" s="45">
        <f t="shared" si="1"/>
        <v>77.043058121358527</v>
      </c>
      <c r="P45" s="9"/>
    </row>
    <row r="46" spans="1:119" ht="15.75" thickBot="1">
      <c r="A46" s="12"/>
      <c r="B46" s="25">
        <v>381</v>
      </c>
      <c r="C46" s="20" t="s">
        <v>54</v>
      </c>
      <c r="D46" s="46">
        <v>263576</v>
      </c>
      <c r="E46" s="46">
        <v>15000</v>
      </c>
      <c r="F46" s="46">
        <v>263576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542152</v>
      </c>
      <c r="O46" s="47">
        <f t="shared" si="1"/>
        <v>77.043058121358527</v>
      </c>
      <c r="P46" s="9"/>
    </row>
    <row r="47" spans="1:119" ht="16.5" thickBot="1">
      <c r="A47" s="14" t="s">
        <v>43</v>
      </c>
      <c r="B47" s="23"/>
      <c r="C47" s="22"/>
      <c r="D47" s="15">
        <f t="shared" ref="D47:M47" si="12">SUM(D5,D13,D19,D27,D34,D37,D45)</f>
        <v>4893540</v>
      </c>
      <c r="E47" s="15">
        <f t="shared" si="12"/>
        <v>806468</v>
      </c>
      <c r="F47" s="15">
        <f t="shared" si="12"/>
        <v>263576</v>
      </c>
      <c r="G47" s="15">
        <f t="shared" si="12"/>
        <v>0</v>
      </c>
      <c r="H47" s="15">
        <f t="shared" si="12"/>
        <v>0</v>
      </c>
      <c r="I47" s="15">
        <f t="shared" si="12"/>
        <v>4858827</v>
      </c>
      <c r="J47" s="15">
        <f t="shared" si="12"/>
        <v>0</v>
      </c>
      <c r="K47" s="15">
        <f t="shared" si="12"/>
        <v>832205</v>
      </c>
      <c r="L47" s="15">
        <f t="shared" si="12"/>
        <v>0</v>
      </c>
      <c r="M47" s="15">
        <f t="shared" si="12"/>
        <v>0</v>
      </c>
      <c r="N47" s="15">
        <f>SUM(D47:M47)</f>
        <v>11654616</v>
      </c>
      <c r="O47" s="38">
        <f t="shared" si="1"/>
        <v>1656.1909904788972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66</v>
      </c>
      <c r="M49" s="48"/>
      <c r="N49" s="48"/>
      <c r="O49" s="43">
        <v>7037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thickBot="1">
      <c r="A51" s="52" t="s">
        <v>67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2402673</v>
      </c>
      <c r="E5" s="27">
        <f t="shared" si="0"/>
        <v>619215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49137</v>
      </c>
      <c r="L5" s="27">
        <f t="shared" si="0"/>
        <v>0</v>
      </c>
      <c r="M5" s="27">
        <f t="shared" si="0"/>
        <v>0</v>
      </c>
      <c r="N5" s="28">
        <f>SUM(D5:M5)</f>
        <v>3071025</v>
      </c>
      <c r="O5" s="33">
        <f t="shared" ref="O5:O49" si="1">(N5/O$51)</f>
        <v>417.14547677261612</v>
      </c>
      <c r="P5" s="6"/>
    </row>
    <row r="6" spans="1:133">
      <c r="A6" s="12"/>
      <c r="B6" s="25">
        <v>311</v>
      </c>
      <c r="C6" s="20" t="s">
        <v>2</v>
      </c>
      <c r="D6" s="46">
        <v>1952072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1952072</v>
      </c>
      <c r="O6" s="47">
        <f t="shared" si="1"/>
        <v>265.15512089106221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22699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22699</v>
      </c>
      <c r="O7" s="47">
        <f t="shared" si="1"/>
        <v>3.0832654170062481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244859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244859</v>
      </c>
      <c r="O8" s="47">
        <f t="shared" si="1"/>
        <v>33.259847867427332</v>
      </c>
      <c r="P8" s="9"/>
    </row>
    <row r="9" spans="1:133">
      <c r="A9" s="12"/>
      <c r="B9" s="25">
        <v>312.52</v>
      </c>
      <c r="C9" s="20" t="s">
        <v>62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49137</v>
      </c>
      <c r="L9" s="46">
        <v>0</v>
      </c>
      <c r="M9" s="46">
        <v>0</v>
      </c>
      <c r="N9" s="46">
        <f>SUM(D9:M9)</f>
        <v>49137</v>
      </c>
      <c r="O9" s="47">
        <f t="shared" si="1"/>
        <v>6.6744091279543598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351657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351657</v>
      </c>
      <c r="O10" s="47">
        <f t="shared" si="1"/>
        <v>47.766503667481665</v>
      </c>
      <c r="P10" s="9"/>
    </row>
    <row r="11" spans="1:133">
      <c r="A11" s="12"/>
      <c r="B11" s="25">
        <v>315</v>
      </c>
      <c r="C11" s="20" t="s">
        <v>13</v>
      </c>
      <c r="D11" s="46">
        <v>379988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379988</v>
      </c>
      <c r="O11" s="47">
        <f t="shared" si="1"/>
        <v>51.614778592773703</v>
      </c>
      <c r="P11" s="9"/>
    </row>
    <row r="12" spans="1:133">
      <c r="A12" s="12"/>
      <c r="B12" s="25">
        <v>316</v>
      </c>
      <c r="C12" s="20" t="s">
        <v>14</v>
      </c>
      <c r="D12" s="46">
        <v>70613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70613</v>
      </c>
      <c r="O12" s="47">
        <f t="shared" si="1"/>
        <v>9.591551208910623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SUM(D14:D19)</f>
        <v>434885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28889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9" si="4">SUM(D13:M13)</f>
        <v>463774</v>
      </c>
      <c r="O13" s="45">
        <f t="shared" si="1"/>
        <v>62.995653355066558</v>
      </c>
      <c r="P13" s="10"/>
    </row>
    <row r="14" spans="1:133">
      <c r="A14" s="12"/>
      <c r="B14" s="25">
        <v>322</v>
      </c>
      <c r="C14" s="20" t="s">
        <v>0</v>
      </c>
      <c r="D14" s="46">
        <v>43507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43507</v>
      </c>
      <c r="O14" s="47">
        <f t="shared" si="1"/>
        <v>5.9096712849769082</v>
      </c>
      <c r="P14" s="9"/>
    </row>
    <row r="15" spans="1:133">
      <c r="A15" s="12"/>
      <c r="B15" s="25">
        <v>323.10000000000002</v>
      </c>
      <c r="C15" s="20" t="s">
        <v>16</v>
      </c>
      <c r="D15" s="46">
        <v>227387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227387</v>
      </c>
      <c r="O15" s="47">
        <f t="shared" si="1"/>
        <v>30.886579733767999</v>
      </c>
      <c r="P15" s="9"/>
    </row>
    <row r="16" spans="1:133">
      <c r="A16" s="12"/>
      <c r="B16" s="25">
        <v>323.39999999999998</v>
      </c>
      <c r="C16" s="20" t="s">
        <v>17</v>
      </c>
      <c r="D16" s="46">
        <v>667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667</v>
      </c>
      <c r="O16" s="47">
        <f t="shared" si="1"/>
        <v>9.0600380331431682E-2</v>
      </c>
      <c r="P16" s="9"/>
    </row>
    <row r="17" spans="1:16">
      <c r="A17" s="12"/>
      <c r="B17" s="25">
        <v>323.7</v>
      </c>
      <c r="C17" s="20" t="s">
        <v>18</v>
      </c>
      <c r="D17" s="46">
        <v>99476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99476</v>
      </c>
      <c r="O17" s="47">
        <f t="shared" si="1"/>
        <v>13.512089106221136</v>
      </c>
      <c r="P17" s="9"/>
    </row>
    <row r="18" spans="1:16">
      <c r="A18" s="12"/>
      <c r="B18" s="25">
        <v>324.70999999999998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28889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28889</v>
      </c>
      <c r="O18" s="47">
        <f t="shared" si="1"/>
        <v>3.9240695463189352</v>
      </c>
      <c r="P18" s="9"/>
    </row>
    <row r="19" spans="1:16">
      <c r="A19" s="12"/>
      <c r="B19" s="25">
        <v>329</v>
      </c>
      <c r="C19" s="20" t="s">
        <v>20</v>
      </c>
      <c r="D19" s="46">
        <v>63848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63848</v>
      </c>
      <c r="O19" s="47">
        <f t="shared" si="1"/>
        <v>8.6726433034501493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SUM(D21:D28)</f>
        <v>1204485</v>
      </c>
      <c r="E20" s="32">
        <f t="shared" si="5"/>
        <v>125945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1330430</v>
      </c>
      <c r="O20" s="45">
        <f t="shared" si="1"/>
        <v>180.71583808747624</v>
      </c>
      <c r="P20" s="10"/>
    </row>
    <row r="21" spans="1:16">
      <c r="A21" s="12"/>
      <c r="B21" s="25">
        <v>331.1</v>
      </c>
      <c r="C21" s="20" t="s">
        <v>21</v>
      </c>
      <c r="D21" s="46">
        <v>65794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65794</v>
      </c>
      <c r="O21" s="47">
        <f t="shared" si="1"/>
        <v>8.9369736484650915</v>
      </c>
      <c r="P21" s="9"/>
    </row>
    <row r="22" spans="1:16">
      <c r="A22" s="12"/>
      <c r="B22" s="25">
        <v>335.12</v>
      </c>
      <c r="C22" s="20" t="s">
        <v>23</v>
      </c>
      <c r="D22" s="46">
        <v>151771</v>
      </c>
      <c r="E22" s="46">
        <v>59293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211064</v>
      </c>
      <c r="O22" s="47">
        <f t="shared" si="1"/>
        <v>28.669383319750068</v>
      </c>
      <c r="P22" s="9"/>
    </row>
    <row r="23" spans="1:16">
      <c r="A23" s="12"/>
      <c r="B23" s="25">
        <v>335.15</v>
      </c>
      <c r="C23" s="20" t="s">
        <v>24</v>
      </c>
      <c r="D23" s="46">
        <v>4833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4833</v>
      </c>
      <c r="O23" s="47">
        <f t="shared" si="1"/>
        <v>0.65647921760391204</v>
      </c>
      <c r="P23" s="9"/>
    </row>
    <row r="24" spans="1:16">
      <c r="A24" s="12"/>
      <c r="B24" s="25">
        <v>335.18</v>
      </c>
      <c r="C24" s="20" t="s">
        <v>25</v>
      </c>
      <c r="D24" s="46">
        <v>586490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586490</v>
      </c>
      <c r="O24" s="47">
        <f t="shared" si="1"/>
        <v>79.66449334419994</v>
      </c>
      <c r="P24" s="9"/>
    </row>
    <row r="25" spans="1:16">
      <c r="A25" s="12"/>
      <c r="B25" s="25">
        <v>335.19</v>
      </c>
      <c r="C25" s="20" t="s">
        <v>36</v>
      </c>
      <c r="D25" s="46">
        <v>11608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11608</v>
      </c>
      <c r="O25" s="47">
        <f t="shared" si="1"/>
        <v>1.5767454496060853</v>
      </c>
      <c r="P25" s="9"/>
    </row>
    <row r="26" spans="1:16">
      <c r="A26" s="12"/>
      <c r="B26" s="25">
        <v>337.2</v>
      </c>
      <c r="C26" s="20" t="s">
        <v>26</v>
      </c>
      <c r="D26" s="46">
        <v>176437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176437</v>
      </c>
      <c r="O26" s="47">
        <f t="shared" si="1"/>
        <v>23.965906003803315</v>
      </c>
      <c r="P26" s="9"/>
    </row>
    <row r="27" spans="1:16">
      <c r="A27" s="12"/>
      <c r="B27" s="25">
        <v>337.3</v>
      </c>
      <c r="C27" s="20" t="s">
        <v>27</v>
      </c>
      <c r="D27" s="46">
        <v>27683</v>
      </c>
      <c r="E27" s="46">
        <v>66652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94335</v>
      </c>
      <c r="O27" s="47">
        <f t="shared" si="1"/>
        <v>12.813773431132844</v>
      </c>
      <c r="P27" s="9"/>
    </row>
    <row r="28" spans="1:16">
      <c r="A28" s="12"/>
      <c r="B28" s="25">
        <v>337.7</v>
      </c>
      <c r="C28" s="20" t="s">
        <v>28</v>
      </c>
      <c r="D28" s="46">
        <v>179869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179869</v>
      </c>
      <c r="O28" s="47">
        <f t="shared" si="1"/>
        <v>24.43208367291497</v>
      </c>
      <c r="P28" s="9"/>
    </row>
    <row r="29" spans="1:16" ht="15.75">
      <c r="A29" s="29" t="s">
        <v>33</v>
      </c>
      <c r="B29" s="30"/>
      <c r="C29" s="31"/>
      <c r="D29" s="32">
        <f t="shared" ref="D29:M29" si="6">SUM(D30:D35)</f>
        <v>23660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4089404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4113064</v>
      </c>
      <c r="O29" s="45">
        <f t="shared" si="1"/>
        <v>558.68839989133392</v>
      </c>
      <c r="P29" s="10"/>
    </row>
    <row r="30" spans="1:16">
      <c r="A30" s="12"/>
      <c r="B30" s="25">
        <v>341.9</v>
      </c>
      <c r="C30" s="20" t="s">
        <v>37</v>
      </c>
      <c r="D30" s="46">
        <v>23660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23660</v>
      </c>
      <c r="O30" s="47">
        <f t="shared" si="1"/>
        <v>3.2138005976636785</v>
      </c>
      <c r="P30" s="9"/>
    </row>
    <row r="31" spans="1:16">
      <c r="A31" s="12"/>
      <c r="B31" s="25">
        <v>343.3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855825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855825</v>
      </c>
      <c r="O31" s="47">
        <f t="shared" si="1"/>
        <v>116.24898125509372</v>
      </c>
      <c r="P31" s="9"/>
    </row>
    <row r="32" spans="1:16">
      <c r="A32" s="12"/>
      <c r="B32" s="25">
        <v>343.4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1091201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1091201</v>
      </c>
      <c r="O32" s="47">
        <f t="shared" si="1"/>
        <v>148.22072806302634</v>
      </c>
      <c r="P32" s="9"/>
    </row>
    <row r="33" spans="1:16">
      <c r="A33" s="12"/>
      <c r="B33" s="25">
        <v>343.5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1913758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1913758</v>
      </c>
      <c r="O33" s="47">
        <f t="shared" si="1"/>
        <v>259.95082857919044</v>
      </c>
      <c r="P33" s="9"/>
    </row>
    <row r="34" spans="1:16">
      <c r="A34" s="12"/>
      <c r="B34" s="25">
        <v>343.6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53220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53220</v>
      </c>
      <c r="O34" s="47">
        <f t="shared" si="1"/>
        <v>7.2290138549307255</v>
      </c>
      <c r="P34" s="9"/>
    </row>
    <row r="35" spans="1:16">
      <c r="A35" s="12"/>
      <c r="B35" s="25">
        <v>343.7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175400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175400</v>
      </c>
      <c r="O35" s="47">
        <f t="shared" si="1"/>
        <v>23.825047541428958</v>
      </c>
      <c r="P35" s="9"/>
    </row>
    <row r="36" spans="1:16" ht="15.75">
      <c r="A36" s="29" t="s">
        <v>34</v>
      </c>
      <c r="B36" s="30"/>
      <c r="C36" s="31"/>
      <c r="D36" s="32">
        <f t="shared" ref="D36:M36" si="8">SUM(D37:D38)</f>
        <v>62959</v>
      </c>
      <c r="E36" s="32">
        <f t="shared" si="8"/>
        <v>29820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>SUM(D36:M36)</f>
        <v>92779</v>
      </c>
      <c r="O36" s="45">
        <f t="shared" si="1"/>
        <v>12.602417821244227</v>
      </c>
      <c r="P36" s="10"/>
    </row>
    <row r="37" spans="1:16">
      <c r="A37" s="13"/>
      <c r="B37" s="39">
        <v>351.5</v>
      </c>
      <c r="C37" s="21" t="s">
        <v>45</v>
      </c>
      <c r="D37" s="46">
        <v>25311</v>
      </c>
      <c r="E37" s="46">
        <v>29820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55131</v>
      </c>
      <c r="O37" s="47">
        <f t="shared" si="1"/>
        <v>7.4885900570497146</v>
      </c>
      <c r="P37" s="9"/>
    </row>
    <row r="38" spans="1:16">
      <c r="A38" s="13"/>
      <c r="B38" s="39">
        <v>354</v>
      </c>
      <c r="C38" s="21" t="s">
        <v>46</v>
      </c>
      <c r="D38" s="46">
        <v>37648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37648</v>
      </c>
      <c r="O38" s="47">
        <f t="shared" si="1"/>
        <v>5.1138277641945127</v>
      </c>
      <c r="P38" s="9"/>
    </row>
    <row r="39" spans="1:16" ht="15.75">
      <c r="A39" s="29" t="s">
        <v>3</v>
      </c>
      <c r="B39" s="30"/>
      <c r="C39" s="31"/>
      <c r="D39" s="32">
        <f t="shared" ref="D39:M39" si="9">SUM(D40:D46)</f>
        <v>256321</v>
      </c>
      <c r="E39" s="32">
        <f t="shared" si="9"/>
        <v>30247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6022</v>
      </c>
      <c r="J39" s="32">
        <f t="shared" si="9"/>
        <v>0</v>
      </c>
      <c r="K39" s="32">
        <f t="shared" si="9"/>
        <v>416216</v>
      </c>
      <c r="L39" s="32">
        <f t="shared" si="9"/>
        <v>24</v>
      </c>
      <c r="M39" s="32">
        <f t="shared" si="9"/>
        <v>0</v>
      </c>
      <c r="N39" s="32">
        <f>SUM(D39:M39)</f>
        <v>708830</v>
      </c>
      <c r="O39" s="45">
        <f t="shared" si="1"/>
        <v>96.282260255365387</v>
      </c>
      <c r="P39" s="10"/>
    </row>
    <row r="40" spans="1:16">
      <c r="A40" s="12"/>
      <c r="B40" s="25">
        <v>361.1</v>
      </c>
      <c r="C40" s="20" t="s">
        <v>47</v>
      </c>
      <c r="D40" s="46">
        <v>11273</v>
      </c>
      <c r="E40" s="46">
        <v>2126</v>
      </c>
      <c r="F40" s="46">
        <v>0</v>
      </c>
      <c r="G40" s="46">
        <v>0</v>
      </c>
      <c r="H40" s="46">
        <v>0</v>
      </c>
      <c r="I40" s="46">
        <v>2251</v>
      </c>
      <c r="J40" s="46">
        <v>0</v>
      </c>
      <c r="K40" s="46">
        <v>124991</v>
      </c>
      <c r="L40" s="46">
        <v>24</v>
      </c>
      <c r="M40" s="46">
        <v>0</v>
      </c>
      <c r="N40" s="46">
        <f>SUM(D40:M40)</f>
        <v>140665</v>
      </c>
      <c r="O40" s="47">
        <f t="shared" si="1"/>
        <v>19.106900298831839</v>
      </c>
      <c r="P40" s="9"/>
    </row>
    <row r="41" spans="1:16">
      <c r="A41" s="12"/>
      <c r="B41" s="25">
        <v>361.3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-61218</v>
      </c>
      <c r="L41" s="46">
        <v>0</v>
      </c>
      <c r="M41" s="46">
        <v>0</v>
      </c>
      <c r="N41" s="46">
        <f t="shared" ref="N41:N46" si="10">SUM(D41:M41)</f>
        <v>-61218</v>
      </c>
      <c r="O41" s="47">
        <f t="shared" si="1"/>
        <v>-8.3154034229828859</v>
      </c>
      <c r="P41" s="9"/>
    </row>
    <row r="42" spans="1:16">
      <c r="A42" s="12"/>
      <c r="B42" s="25">
        <v>362</v>
      </c>
      <c r="C42" s="20" t="s">
        <v>49</v>
      </c>
      <c r="D42" s="46">
        <v>83963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83963</v>
      </c>
      <c r="O42" s="47">
        <f t="shared" si="1"/>
        <v>11.404917142080956</v>
      </c>
      <c r="P42" s="9"/>
    </row>
    <row r="43" spans="1:16">
      <c r="A43" s="12"/>
      <c r="B43" s="25">
        <v>364</v>
      </c>
      <c r="C43" s="20" t="s">
        <v>50</v>
      </c>
      <c r="D43" s="46">
        <v>9226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9226</v>
      </c>
      <c r="O43" s="47">
        <f t="shared" si="1"/>
        <v>1.2531920673729964</v>
      </c>
      <c r="P43" s="9"/>
    </row>
    <row r="44" spans="1:16">
      <c r="A44" s="12"/>
      <c r="B44" s="25">
        <v>366</v>
      </c>
      <c r="C44" s="20" t="s">
        <v>51</v>
      </c>
      <c r="D44" s="46">
        <v>0</v>
      </c>
      <c r="E44" s="46">
        <v>28121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28121</v>
      </c>
      <c r="O44" s="47">
        <f t="shared" si="1"/>
        <v>3.8197500679163272</v>
      </c>
      <c r="P44" s="9"/>
    </row>
    <row r="45" spans="1:16">
      <c r="A45" s="12"/>
      <c r="B45" s="25">
        <v>368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349500</v>
      </c>
      <c r="L45" s="46">
        <v>0</v>
      </c>
      <c r="M45" s="46">
        <v>0</v>
      </c>
      <c r="N45" s="46">
        <f t="shared" si="10"/>
        <v>349500</v>
      </c>
      <c r="O45" s="47">
        <f t="shared" si="1"/>
        <v>47.473512632436837</v>
      </c>
      <c r="P45" s="9"/>
    </row>
    <row r="46" spans="1:16">
      <c r="A46" s="12"/>
      <c r="B46" s="25">
        <v>369.9</v>
      </c>
      <c r="C46" s="20" t="s">
        <v>53</v>
      </c>
      <c r="D46" s="46">
        <v>151859</v>
      </c>
      <c r="E46" s="46">
        <v>0</v>
      </c>
      <c r="F46" s="46">
        <v>0</v>
      </c>
      <c r="G46" s="46">
        <v>0</v>
      </c>
      <c r="H46" s="46">
        <v>0</v>
      </c>
      <c r="I46" s="46">
        <v>3771</v>
      </c>
      <c r="J46" s="46">
        <v>0</v>
      </c>
      <c r="K46" s="46">
        <v>2943</v>
      </c>
      <c r="L46" s="46">
        <v>0</v>
      </c>
      <c r="M46" s="46">
        <v>0</v>
      </c>
      <c r="N46" s="46">
        <f t="shared" si="10"/>
        <v>158573</v>
      </c>
      <c r="O46" s="47">
        <f t="shared" si="1"/>
        <v>21.539391469709319</v>
      </c>
      <c r="P46" s="9"/>
    </row>
    <row r="47" spans="1:16" ht="15.75">
      <c r="A47" s="29" t="s">
        <v>35</v>
      </c>
      <c r="B47" s="30"/>
      <c r="C47" s="31"/>
      <c r="D47" s="32">
        <f t="shared" ref="D47:M47" si="11">SUM(D48:D48)</f>
        <v>268655</v>
      </c>
      <c r="E47" s="32">
        <f t="shared" si="11"/>
        <v>26109</v>
      </c>
      <c r="F47" s="32">
        <f t="shared" si="11"/>
        <v>263346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>SUM(D47:M47)</f>
        <v>558110</v>
      </c>
      <c r="O47" s="45">
        <f t="shared" si="1"/>
        <v>75.809562618853576</v>
      </c>
      <c r="P47" s="9"/>
    </row>
    <row r="48" spans="1:16" ht="15.75" thickBot="1">
      <c r="A48" s="12"/>
      <c r="B48" s="25">
        <v>381</v>
      </c>
      <c r="C48" s="20" t="s">
        <v>54</v>
      </c>
      <c r="D48" s="46">
        <v>268655</v>
      </c>
      <c r="E48" s="46">
        <v>26109</v>
      </c>
      <c r="F48" s="46">
        <v>263346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558110</v>
      </c>
      <c r="O48" s="47">
        <f t="shared" si="1"/>
        <v>75.809562618853576</v>
      </c>
      <c r="P48" s="9"/>
    </row>
    <row r="49" spans="1:119" ht="16.5" thickBot="1">
      <c r="A49" s="14" t="s">
        <v>43</v>
      </c>
      <c r="B49" s="23"/>
      <c r="C49" s="22"/>
      <c r="D49" s="15">
        <f t="shared" ref="D49:M49" si="12">SUM(D5,D13,D20,D29,D36,D39,D47)</f>
        <v>4653638</v>
      </c>
      <c r="E49" s="15">
        <f t="shared" si="12"/>
        <v>831336</v>
      </c>
      <c r="F49" s="15">
        <f t="shared" si="12"/>
        <v>263346</v>
      </c>
      <c r="G49" s="15">
        <f t="shared" si="12"/>
        <v>0</v>
      </c>
      <c r="H49" s="15">
        <f t="shared" si="12"/>
        <v>0</v>
      </c>
      <c r="I49" s="15">
        <f t="shared" si="12"/>
        <v>4124315</v>
      </c>
      <c r="J49" s="15">
        <f t="shared" si="12"/>
        <v>0</v>
      </c>
      <c r="K49" s="15">
        <f t="shared" si="12"/>
        <v>465353</v>
      </c>
      <c r="L49" s="15">
        <f t="shared" si="12"/>
        <v>24</v>
      </c>
      <c r="M49" s="15">
        <f t="shared" si="12"/>
        <v>0</v>
      </c>
      <c r="N49" s="15">
        <f>SUM(D49:M49)</f>
        <v>10338012</v>
      </c>
      <c r="O49" s="38">
        <f t="shared" si="1"/>
        <v>1404.2396088019559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61</v>
      </c>
      <c r="M51" s="48"/>
      <c r="N51" s="48"/>
      <c r="O51" s="43">
        <v>7362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thickBot="1">
      <c r="A53" s="52" t="s">
        <v>67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A53:O53"/>
    <mergeCell ref="A52:O52"/>
    <mergeCell ref="L51:N5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2326997</v>
      </c>
      <c r="E5" s="27">
        <f t="shared" si="0"/>
        <v>662330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50018</v>
      </c>
      <c r="L5" s="27">
        <f t="shared" si="0"/>
        <v>0</v>
      </c>
      <c r="M5" s="27">
        <f t="shared" si="0"/>
        <v>0</v>
      </c>
      <c r="N5" s="28">
        <f>SUM(D5:M5)</f>
        <v>3039345</v>
      </c>
      <c r="O5" s="33">
        <f t="shared" ref="O5:O49" si="1">(N5/O$51)</f>
        <v>412.00284668564456</v>
      </c>
      <c r="P5" s="6"/>
    </row>
    <row r="6" spans="1:133">
      <c r="A6" s="12"/>
      <c r="B6" s="25">
        <v>311</v>
      </c>
      <c r="C6" s="20" t="s">
        <v>2</v>
      </c>
      <c r="D6" s="46">
        <v>1952817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1952817</v>
      </c>
      <c r="O6" s="47">
        <f t="shared" si="1"/>
        <v>264.71695811305409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23736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23736</v>
      </c>
      <c r="O7" s="47">
        <f t="shared" si="1"/>
        <v>3.2175681171207806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254320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254320</v>
      </c>
      <c r="O8" s="47">
        <f t="shared" si="1"/>
        <v>34.474718720347028</v>
      </c>
      <c r="P8" s="9"/>
    </row>
    <row r="9" spans="1:133">
      <c r="A9" s="12"/>
      <c r="B9" s="25">
        <v>312.52</v>
      </c>
      <c r="C9" s="20" t="s">
        <v>62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50018</v>
      </c>
      <c r="L9" s="46">
        <v>0</v>
      </c>
      <c r="M9" s="46">
        <v>0</v>
      </c>
      <c r="N9" s="46">
        <f>SUM(D9:M9)</f>
        <v>50018</v>
      </c>
      <c r="O9" s="47">
        <f t="shared" si="1"/>
        <v>6.780262979530975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384274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384274</v>
      </c>
      <c r="O10" s="47">
        <f t="shared" si="1"/>
        <v>52.09082282770774</v>
      </c>
      <c r="P10" s="9"/>
    </row>
    <row r="11" spans="1:133">
      <c r="A11" s="12"/>
      <c r="B11" s="25">
        <v>315</v>
      </c>
      <c r="C11" s="20" t="s">
        <v>13</v>
      </c>
      <c r="D11" s="46">
        <v>342960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342960</v>
      </c>
      <c r="O11" s="47">
        <f t="shared" si="1"/>
        <v>46.4904432696218</v>
      </c>
      <c r="P11" s="9"/>
    </row>
    <row r="12" spans="1:133">
      <c r="A12" s="12"/>
      <c r="B12" s="25">
        <v>316</v>
      </c>
      <c r="C12" s="20" t="s">
        <v>14</v>
      </c>
      <c r="D12" s="46">
        <v>31220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31220</v>
      </c>
      <c r="O12" s="47">
        <f t="shared" si="1"/>
        <v>4.2320726582621662</v>
      </c>
      <c r="P12" s="9"/>
    </row>
    <row r="13" spans="1:133" ht="15.75">
      <c r="A13" s="29" t="s">
        <v>77</v>
      </c>
      <c r="B13" s="30"/>
      <c r="C13" s="31"/>
      <c r="D13" s="32">
        <f t="shared" ref="D13:M13" si="3">SUM(D14:D17)</f>
        <v>418054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418054</v>
      </c>
      <c r="O13" s="45">
        <f t="shared" si="1"/>
        <v>56.66992002168903</v>
      </c>
      <c r="P13" s="10"/>
    </row>
    <row r="14" spans="1:133">
      <c r="A14" s="12"/>
      <c r="B14" s="25">
        <v>322</v>
      </c>
      <c r="C14" s="20" t="s">
        <v>0</v>
      </c>
      <c r="D14" s="46">
        <v>36120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36120</v>
      </c>
      <c r="O14" s="47">
        <f t="shared" si="1"/>
        <v>4.8962993086620576</v>
      </c>
      <c r="P14" s="9"/>
    </row>
    <row r="15" spans="1:133">
      <c r="A15" s="12"/>
      <c r="B15" s="25">
        <v>323.10000000000002</v>
      </c>
      <c r="C15" s="20" t="s">
        <v>16</v>
      </c>
      <c r="D15" s="46">
        <v>233985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233985</v>
      </c>
      <c r="O15" s="47">
        <f t="shared" si="1"/>
        <v>31.718178121187474</v>
      </c>
      <c r="P15" s="9"/>
    </row>
    <row r="16" spans="1:133">
      <c r="A16" s="12"/>
      <c r="B16" s="25">
        <v>323.7</v>
      </c>
      <c r="C16" s="20" t="s">
        <v>18</v>
      </c>
      <c r="D16" s="46">
        <v>90295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90295</v>
      </c>
      <c r="O16" s="47">
        <f t="shared" si="1"/>
        <v>12.240070489358818</v>
      </c>
      <c r="P16" s="9"/>
    </row>
    <row r="17" spans="1:16">
      <c r="A17" s="12"/>
      <c r="B17" s="25">
        <v>329</v>
      </c>
      <c r="C17" s="20" t="s">
        <v>78</v>
      </c>
      <c r="D17" s="46">
        <v>57654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57654</v>
      </c>
      <c r="O17" s="47">
        <f t="shared" si="1"/>
        <v>7.8153721024806835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SUM(D19:D26)</f>
        <v>1330404</v>
      </c>
      <c r="E18" s="32">
        <f t="shared" si="5"/>
        <v>179986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1510390</v>
      </c>
      <c r="O18" s="45">
        <f t="shared" si="1"/>
        <v>204.74312050969229</v>
      </c>
      <c r="P18" s="10"/>
    </row>
    <row r="19" spans="1:16">
      <c r="A19" s="12"/>
      <c r="B19" s="25">
        <v>331.9</v>
      </c>
      <c r="C19" s="20" t="s">
        <v>72</v>
      </c>
      <c r="D19" s="46">
        <v>8626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8626</v>
      </c>
      <c r="O19" s="47">
        <f t="shared" si="1"/>
        <v>1.1693100176223397</v>
      </c>
      <c r="P19" s="9"/>
    </row>
    <row r="20" spans="1:16">
      <c r="A20" s="12"/>
      <c r="B20" s="25">
        <v>335.12</v>
      </c>
      <c r="C20" s="20" t="s">
        <v>23</v>
      </c>
      <c r="D20" s="46">
        <v>158757</v>
      </c>
      <c r="E20" s="46">
        <v>59227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217984</v>
      </c>
      <c r="O20" s="47">
        <f t="shared" si="1"/>
        <v>29.549139216483667</v>
      </c>
      <c r="P20" s="9"/>
    </row>
    <row r="21" spans="1:16">
      <c r="A21" s="12"/>
      <c r="B21" s="25">
        <v>335.15</v>
      </c>
      <c r="C21" s="20" t="s">
        <v>24</v>
      </c>
      <c r="D21" s="46">
        <v>5375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5375</v>
      </c>
      <c r="O21" s="47">
        <f t="shared" si="1"/>
        <v>0.72861596855090149</v>
      </c>
      <c r="P21" s="9"/>
    </row>
    <row r="22" spans="1:16">
      <c r="A22" s="12"/>
      <c r="B22" s="25">
        <v>335.18</v>
      </c>
      <c r="C22" s="20" t="s">
        <v>25</v>
      </c>
      <c r="D22" s="46">
        <v>663184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663184</v>
      </c>
      <c r="O22" s="47">
        <f t="shared" si="1"/>
        <v>89.898874881388096</v>
      </c>
      <c r="P22" s="9"/>
    </row>
    <row r="23" spans="1:16">
      <c r="A23" s="12"/>
      <c r="B23" s="25">
        <v>335.19</v>
      </c>
      <c r="C23" s="20" t="s">
        <v>36</v>
      </c>
      <c r="D23" s="46">
        <v>11919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11919</v>
      </c>
      <c r="O23" s="47">
        <f t="shared" si="1"/>
        <v>1.6156974379829199</v>
      </c>
      <c r="P23" s="9"/>
    </row>
    <row r="24" spans="1:16">
      <c r="A24" s="12"/>
      <c r="B24" s="25">
        <v>337.2</v>
      </c>
      <c r="C24" s="20" t="s">
        <v>26</v>
      </c>
      <c r="D24" s="46">
        <v>281035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281035</v>
      </c>
      <c r="O24" s="47">
        <f t="shared" si="1"/>
        <v>38.096109529619085</v>
      </c>
      <c r="P24" s="9"/>
    </row>
    <row r="25" spans="1:16">
      <c r="A25" s="12"/>
      <c r="B25" s="25">
        <v>337.3</v>
      </c>
      <c r="C25" s="20" t="s">
        <v>27</v>
      </c>
      <c r="D25" s="46">
        <v>26878</v>
      </c>
      <c r="E25" s="46">
        <v>120759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147637</v>
      </c>
      <c r="O25" s="47">
        <f t="shared" si="1"/>
        <v>20.013148976548731</v>
      </c>
      <c r="P25" s="9"/>
    </row>
    <row r="26" spans="1:16">
      <c r="A26" s="12"/>
      <c r="B26" s="25">
        <v>337.7</v>
      </c>
      <c r="C26" s="20" t="s">
        <v>28</v>
      </c>
      <c r="D26" s="46">
        <v>174630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174630</v>
      </c>
      <c r="O26" s="47">
        <f t="shared" si="1"/>
        <v>23.672224481496542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SUM(D28:D34)</f>
        <v>23511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3900945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3924456</v>
      </c>
      <c r="O27" s="45">
        <f t="shared" si="1"/>
        <v>531.9853599023993</v>
      </c>
      <c r="P27" s="10"/>
    </row>
    <row r="28" spans="1:16">
      <c r="A28" s="12"/>
      <c r="B28" s="25">
        <v>341.55</v>
      </c>
      <c r="C28" s="20" t="s">
        <v>74</v>
      </c>
      <c r="D28" s="46">
        <v>748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7">SUM(D28:M28)</f>
        <v>748</v>
      </c>
      <c r="O28" s="47">
        <f t="shared" si="1"/>
        <v>0.10139623153043242</v>
      </c>
      <c r="P28" s="9"/>
    </row>
    <row r="29" spans="1:16">
      <c r="A29" s="12"/>
      <c r="B29" s="25">
        <v>341.9</v>
      </c>
      <c r="C29" s="20" t="s">
        <v>37</v>
      </c>
      <c r="D29" s="46">
        <v>22763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22763</v>
      </c>
      <c r="O29" s="47">
        <f t="shared" si="1"/>
        <v>3.0856716822556596</v>
      </c>
      <c r="P29" s="9"/>
    </row>
    <row r="30" spans="1:16">
      <c r="A30" s="12"/>
      <c r="B30" s="25">
        <v>343.3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768830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768830</v>
      </c>
      <c r="O30" s="47">
        <f t="shared" si="1"/>
        <v>104.2198725769283</v>
      </c>
      <c r="P30" s="9"/>
    </row>
    <row r="31" spans="1:16">
      <c r="A31" s="12"/>
      <c r="B31" s="25">
        <v>343.4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1106892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1106892</v>
      </c>
      <c r="O31" s="47">
        <f t="shared" si="1"/>
        <v>150.04636030906872</v>
      </c>
      <c r="P31" s="9"/>
    </row>
    <row r="32" spans="1:16">
      <c r="A32" s="12"/>
      <c r="B32" s="25">
        <v>343.5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1802746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1802746</v>
      </c>
      <c r="O32" s="47">
        <f t="shared" si="1"/>
        <v>244.37386471465365</v>
      </c>
      <c r="P32" s="9"/>
    </row>
    <row r="33" spans="1:16">
      <c r="A33" s="12"/>
      <c r="B33" s="25">
        <v>343.6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57805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57805</v>
      </c>
      <c r="O33" s="47">
        <f t="shared" si="1"/>
        <v>7.8358411278297408</v>
      </c>
      <c r="P33" s="9"/>
    </row>
    <row r="34" spans="1:16">
      <c r="A34" s="12"/>
      <c r="B34" s="25">
        <v>343.7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164672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164672</v>
      </c>
      <c r="O34" s="47">
        <f t="shared" si="1"/>
        <v>22.322353260132846</v>
      </c>
      <c r="P34" s="9"/>
    </row>
    <row r="35" spans="1:16" ht="15.75">
      <c r="A35" s="29" t="s">
        <v>34</v>
      </c>
      <c r="B35" s="30"/>
      <c r="C35" s="31"/>
      <c r="D35" s="32">
        <f t="shared" ref="D35:M35" si="8">SUM(D36:D37)</f>
        <v>226809</v>
      </c>
      <c r="E35" s="32">
        <f t="shared" si="8"/>
        <v>77046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7"/>
        <v>303855</v>
      </c>
      <c r="O35" s="45">
        <f t="shared" si="1"/>
        <v>41.189507930052869</v>
      </c>
      <c r="P35" s="10"/>
    </row>
    <row r="36" spans="1:16">
      <c r="A36" s="13"/>
      <c r="B36" s="39">
        <v>351.5</v>
      </c>
      <c r="C36" s="21" t="s">
        <v>45</v>
      </c>
      <c r="D36" s="46">
        <v>189014</v>
      </c>
      <c r="E36" s="46">
        <v>77046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266060</v>
      </c>
      <c r="O36" s="47">
        <f t="shared" si="1"/>
        <v>36.066151552121461</v>
      </c>
      <c r="P36" s="9"/>
    </row>
    <row r="37" spans="1:16">
      <c r="A37" s="13"/>
      <c r="B37" s="39">
        <v>354</v>
      </c>
      <c r="C37" s="21" t="s">
        <v>46</v>
      </c>
      <c r="D37" s="46">
        <v>37795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37795</v>
      </c>
      <c r="O37" s="47">
        <f t="shared" si="1"/>
        <v>5.1233563779314082</v>
      </c>
      <c r="P37" s="9"/>
    </row>
    <row r="38" spans="1:16" ht="15.75">
      <c r="A38" s="29" t="s">
        <v>3</v>
      </c>
      <c r="B38" s="30"/>
      <c r="C38" s="31"/>
      <c r="D38" s="32">
        <f t="shared" ref="D38:M38" si="9">SUM(D39:D46)</f>
        <v>160730</v>
      </c>
      <c r="E38" s="32">
        <f t="shared" si="9"/>
        <v>18362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19188</v>
      </c>
      <c r="J38" s="32">
        <f t="shared" si="9"/>
        <v>0</v>
      </c>
      <c r="K38" s="32">
        <f t="shared" si="9"/>
        <v>-292799</v>
      </c>
      <c r="L38" s="32">
        <f t="shared" si="9"/>
        <v>52</v>
      </c>
      <c r="M38" s="32">
        <f t="shared" si="9"/>
        <v>0</v>
      </c>
      <c r="N38" s="32">
        <f>SUM(D38:M38)</f>
        <v>-94467</v>
      </c>
      <c r="O38" s="45">
        <f t="shared" si="1"/>
        <v>-12.805612037413583</v>
      </c>
      <c r="P38" s="10"/>
    </row>
    <row r="39" spans="1:16">
      <c r="A39" s="12"/>
      <c r="B39" s="25">
        <v>361.1</v>
      </c>
      <c r="C39" s="20" t="s">
        <v>47</v>
      </c>
      <c r="D39" s="46">
        <v>28355</v>
      </c>
      <c r="E39" s="46">
        <v>4511</v>
      </c>
      <c r="F39" s="46">
        <v>0</v>
      </c>
      <c r="G39" s="46">
        <v>0</v>
      </c>
      <c r="H39" s="46">
        <v>0</v>
      </c>
      <c r="I39" s="46">
        <v>3168</v>
      </c>
      <c r="J39" s="46">
        <v>0</v>
      </c>
      <c r="K39" s="46">
        <v>138708</v>
      </c>
      <c r="L39" s="46">
        <v>52</v>
      </c>
      <c r="M39" s="46">
        <v>0</v>
      </c>
      <c r="N39" s="46">
        <f>SUM(D39:M39)</f>
        <v>174794</v>
      </c>
      <c r="O39" s="47">
        <f t="shared" si="1"/>
        <v>23.69445574081605</v>
      </c>
      <c r="P39" s="9"/>
    </row>
    <row r="40" spans="1:16">
      <c r="A40" s="12"/>
      <c r="B40" s="25">
        <v>361.3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-744872</v>
      </c>
      <c r="L40" s="46">
        <v>0</v>
      </c>
      <c r="M40" s="46">
        <v>0</v>
      </c>
      <c r="N40" s="46">
        <f t="shared" ref="N40:N46" si="10">SUM(D40:M40)</f>
        <v>-744872</v>
      </c>
      <c r="O40" s="47">
        <f t="shared" si="1"/>
        <v>-100.97221092585062</v>
      </c>
      <c r="P40" s="9"/>
    </row>
    <row r="41" spans="1:16">
      <c r="A41" s="12"/>
      <c r="B41" s="25">
        <v>362</v>
      </c>
      <c r="C41" s="20" t="s">
        <v>49</v>
      </c>
      <c r="D41" s="46">
        <v>74650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74650</v>
      </c>
      <c r="O41" s="47">
        <f t="shared" si="1"/>
        <v>10.119289684153451</v>
      </c>
      <c r="P41" s="9"/>
    </row>
    <row r="42" spans="1:16">
      <c r="A42" s="12"/>
      <c r="B42" s="25">
        <v>363.23</v>
      </c>
      <c r="C42" s="20" t="s">
        <v>79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14961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14961</v>
      </c>
      <c r="O42" s="47">
        <f t="shared" si="1"/>
        <v>2.0280601870679136</v>
      </c>
      <c r="P42" s="9"/>
    </row>
    <row r="43" spans="1:16">
      <c r="A43" s="12"/>
      <c r="B43" s="25">
        <v>364</v>
      </c>
      <c r="C43" s="20" t="s">
        <v>50</v>
      </c>
      <c r="D43" s="46">
        <v>6053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6053</v>
      </c>
      <c r="O43" s="47">
        <f t="shared" si="1"/>
        <v>0.82052324793276399</v>
      </c>
      <c r="P43" s="9"/>
    </row>
    <row r="44" spans="1:16">
      <c r="A44" s="12"/>
      <c r="B44" s="25">
        <v>366</v>
      </c>
      <c r="C44" s="20" t="s">
        <v>51</v>
      </c>
      <c r="D44" s="46">
        <v>0</v>
      </c>
      <c r="E44" s="46">
        <v>13851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13851</v>
      </c>
      <c r="O44" s="47">
        <f t="shared" si="1"/>
        <v>1.8775925172834484</v>
      </c>
      <c r="P44" s="9"/>
    </row>
    <row r="45" spans="1:16">
      <c r="A45" s="12"/>
      <c r="B45" s="25">
        <v>368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304187</v>
      </c>
      <c r="L45" s="46">
        <v>0</v>
      </c>
      <c r="M45" s="46">
        <v>0</v>
      </c>
      <c r="N45" s="46">
        <f t="shared" si="10"/>
        <v>304187</v>
      </c>
      <c r="O45" s="47">
        <f t="shared" si="1"/>
        <v>41.234512674528943</v>
      </c>
      <c r="P45" s="9"/>
    </row>
    <row r="46" spans="1:16">
      <c r="A46" s="12"/>
      <c r="B46" s="25">
        <v>369.9</v>
      </c>
      <c r="C46" s="20" t="s">
        <v>53</v>
      </c>
      <c r="D46" s="46">
        <v>51672</v>
      </c>
      <c r="E46" s="46">
        <v>0</v>
      </c>
      <c r="F46" s="46">
        <v>0</v>
      </c>
      <c r="G46" s="46">
        <v>0</v>
      </c>
      <c r="H46" s="46">
        <v>0</v>
      </c>
      <c r="I46" s="46">
        <v>1059</v>
      </c>
      <c r="J46" s="46">
        <v>0</v>
      </c>
      <c r="K46" s="46">
        <v>9178</v>
      </c>
      <c r="L46" s="46">
        <v>0</v>
      </c>
      <c r="M46" s="46">
        <v>0</v>
      </c>
      <c r="N46" s="46">
        <f t="shared" si="10"/>
        <v>61909</v>
      </c>
      <c r="O46" s="47">
        <f t="shared" si="1"/>
        <v>8.3921648366544659</v>
      </c>
      <c r="P46" s="9"/>
    </row>
    <row r="47" spans="1:16" ht="15.75">
      <c r="A47" s="29" t="s">
        <v>35</v>
      </c>
      <c r="B47" s="30"/>
      <c r="C47" s="31"/>
      <c r="D47" s="32">
        <f t="shared" ref="D47:M47" si="11">SUM(D48:D48)</f>
        <v>270000</v>
      </c>
      <c r="E47" s="32">
        <f t="shared" si="11"/>
        <v>45000</v>
      </c>
      <c r="F47" s="32">
        <f t="shared" si="11"/>
        <v>263165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>SUM(D47:M47)</f>
        <v>578165</v>
      </c>
      <c r="O47" s="45">
        <f t="shared" si="1"/>
        <v>78.374000271112919</v>
      </c>
      <c r="P47" s="9"/>
    </row>
    <row r="48" spans="1:16" ht="15.75" thickBot="1">
      <c r="A48" s="12"/>
      <c r="B48" s="25">
        <v>381</v>
      </c>
      <c r="C48" s="20" t="s">
        <v>54</v>
      </c>
      <c r="D48" s="46">
        <v>270000</v>
      </c>
      <c r="E48" s="46">
        <v>45000</v>
      </c>
      <c r="F48" s="46">
        <v>263165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578165</v>
      </c>
      <c r="O48" s="47">
        <f t="shared" si="1"/>
        <v>78.374000271112919</v>
      </c>
      <c r="P48" s="9"/>
    </row>
    <row r="49" spans="1:119" ht="16.5" thickBot="1">
      <c r="A49" s="14" t="s">
        <v>43</v>
      </c>
      <c r="B49" s="23"/>
      <c r="C49" s="22"/>
      <c r="D49" s="15">
        <f t="shared" ref="D49:M49" si="12">SUM(D5,D13,D18,D27,D35,D38,D47)</f>
        <v>4756505</v>
      </c>
      <c r="E49" s="15">
        <f t="shared" si="12"/>
        <v>982724</v>
      </c>
      <c r="F49" s="15">
        <f t="shared" si="12"/>
        <v>263165</v>
      </c>
      <c r="G49" s="15">
        <f t="shared" si="12"/>
        <v>0</v>
      </c>
      <c r="H49" s="15">
        <f t="shared" si="12"/>
        <v>0</v>
      </c>
      <c r="I49" s="15">
        <f t="shared" si="12"/>
        <v>3920133</v>
      </c>
      <c r="J49" s="15">
        <f t="shared" si="12"/>
        <v>0</v>
      </c>
      <c r="K49" s="15">
        <f t="shared" si="12"/>
        <v>-242781</v>
      </c>
      <c r="L49" s="15">
        <f t="shared" si="12"/>
        <v>52</v>
      </c>
      <c r="M49" s="15">
        <f t="shared" si="12"/>
        <v>0</v>
      </c>
      <c r="N49" s="15">
        <f>SUM(D49:M49)</f>
        <v>9679798</v>
      </c>
      <c r="O49" s="38">
        <f t="shared" si="1"/>
        <v>1312.1591432831774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80</v>
      </c>
      <c r="M51" s="48"/>
      <c r="N51" s="48"/>
      <c r="O51" s="43">
        <v>7377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67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55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130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131</v>
      </c>
      <c r="N4" s="35" t="s">
        <v>9</v>
      </c>
      <c r="O4" s="35" t="s">
        <v>132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133</v>
      </c>
      <c r="B5" s="26"/>
      <c r="C5" s="26"/>
      <c r="D5" s="27">
        <f t="shared" ref="D5:N5" si="0">SUM(D6:D10)</f>
        <v>3188713</v>
      </c>
      <c r="E5" s="27">
        <f t="shared" si="0"/>
        <v>832202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4020915</v>
      </c>
      <c r="P5" s="33">
        <f t="shared" ref="P5:P51" si="1">(O5/P$53)</f>
        <v>553.92133902741421</v>
      </c>
      <c r="Q5" s="6"/>
    </row>
    <row r="6" spans="1:134">
      <c r="A6" s="12"/>
      <c r="B6" s="25">
        <v>311</v>
      </c>
      <c r="C6" s="20" t="s">
        <v>2</v>
      </c>
      <c r="D6" s="46">
        <v>3153804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3153804</v>
      </c>
      <c r="P6" s="47">
        <f t="shared" si="1"/>
        <v>434.46810855489736</v>
      </c>
      <c r="Q6" s="9"/>
    </row>
    <row r="7" spans="1:134">
      <c r="A7" s="12"/>
      <c r="B7" s="25">
        <v>312.13</v>
      </c>
      <c r="C7" s="20" t="s">
        <v>134</v>
      </c>
      <c r="D7" s="46">
        <v>0</v>
      </c>
      <c r="E7" s="46">
        <v>13293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13293</v>
      </c>
      <c r="P7" s="47">
        <f t="shared" si="1"/>
        <v>1.8312439729990357</v>
      </c>
      <c r="Q7" s="9"/>
    </row>
    <row r="8" spans="1:134">
      <c r="A8" s="12"/>
      <c r="B8" s="25">
        <v>312.41000000000003</v>
      </c>
      <c r="C8" s="20" t="s">
        <v>135</v>
      </c>
      <c r="D8" s="46">
        <v>0</v>
      </c>
      <c r="E8" s="46">
        <v>242705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242705</v>
      </c>
      <c r="P8" s="47">
        <f t="shared" si="1"/>
        <v>33.435046149607381</v>
      </c>
      <c r="Q8" s="9"/>
    </row>
    <row r="9" spans="1:134">
      <c r="A9" s="12"/>
      <c r="B9" s="25">
        <v>312.43</v>
      </c>
      <c r="C9" s="20" t="s">
        <v>136</v>
      </c>
      <c r="D9" s="46">
        <v>0</v>
      </c>
      <c r="E9" s="46">
        <v>576204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576204</v>
      </c>
      <c r="P9" s="47">
        <f t="shared" si="1"/>
        <v>79.377875740460112</v>
      </c>
      <c r="Q9" s="9"/>
    </row>
    <row r="10" spans="1:134">
      <c r="A10" s="12"/>
      <c r="B10" s="25">
        <v>316</v>
      </c>
      <c r="C10" s="20" t="s">
        <v>84</v>
      </c>
      <c r="D10" s="46">
        <v>34909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34909</v>
      </c>
      <c r="P10" s="47">
        <f t="shared" si="1"/>
        <v>4.8090646094503375</v>
      </c>
      <c r="Q10" s="9"/>
    </row>
    <row r="11" spans="1:134" ht="15.75">
      <c r="A11" s="29" t="s">
        <v>15</v>
      </c>
      <c r="B11" s="30"/>
      <c r="C11" s="31"/>
      <c r="D11" s="32">
        <f t="shared" ref="D11:N11" si="3">SUM(D12:D17)</f>
        <v>795987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795987</v>
      </c>
      <c r="P11" s="45">
        <f t="shared" si="1"/>
        <v>109.65518666482987</v>
      </c>
      <c r="Q11" s="10"/>
    </row>
    <row r="12" spans="1:134">
      <c r="A12" s="12"/>
      <c r="B12" s="25">
        <v>322</v>
      </c>
      <c r="C12" s="20" t="s">
        <v>137</v>
      </c>
      <c r="D12" s="46">
        <v>204285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204285</v>
      </c>
      <c r="P12" s="47">
        <f t="shared" si="1"/>
        <v>28.142306102768977</v>
      </c>
      <c r="Q12" s="9"/>
    </row>
    <row r="13" spans="1:134">
      <c r="A13" s="12"/>
      <c r="B13" s="25">
        <v>323.10000000000002</v>
      </c>
      <c r="C13" s="20" t="s">
        <v>16</v>
      </c>
      <c r="D13" s="46">
        <v>216311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7" si="4">SUM(D13:N13)</f>
        <v>216311</v>
      </c>
      <c r="P13" s="47">
        <f t="shared" si="1"/>
        <v>29.799008127841301</v>
      </c>
      <c r="Q13" s="9"/>
    </row>
    <row r="14" spans="1:134">
      <c r="A14" s="12"/>
      <c r="B14" s="25">
        <v>323.2</v>
      </c>
      <c r="C14" s="20" t="s">
        <v>138</v>
      </c>
      <c r="D14" s="46">
        <v>244723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244723</v>
      </c>
      <c r="P14" s="47">
        <f t="shared" si="1"/>
        <v>33.713045874087342</v>
      </c>
      <c r="Q14" s="9"/>
    </row>
    <row r="15" spans="1:134">
      <c r="A15" s="12"/>
      <c r="B15" s="25">
        <v>323.39999999999998</v>
      </c>
      <c r="C15" s="20" t="s">
        <v>17</v>
      </c>
      <c r="D15" s="46">
        <v>1426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1426</v>
      </c>
      <c r="P15" s="47">
        <f t="shared" si="1"/>
        <v>0.19644579143132662</v>
      </c>
      <c r="Q15" s="9"/>
    </row>
    <row r="16" spans="1:134">
      <c r="A16" s="12"/>
      <c r="B16" s="25">
        <v>323.7</v>
      </c>
      <c r="C16" s="20" t="s">
        <v>18</v>
      </c>
      <c r="D16" s="46">
        <v>128657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128657</v>
      </c>
      <c r="P16" s="47">
        <f t="shared" si="1"/>
        <v>17.723791155806584</v>
      </c>
      <c r="Q16" s="9"/>
    </row>
    <row r="17" spans="1:17">
      <c r="A17" s="12"/>
      <c r="B17" s="25">
        <v>329.1</v>
      </c>
      <c r="C17" s="20" t="s">
        <v>139</v>
      </c>
      <c r="D17" s="46">
        <v>585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585</v>
      </c>
      <c r="P17" s="47">
        <f t="shared" si="1"/>
        <v>8.0589612894338067E-2</v>
      </c>
      <c r="Q17" s="9"/>
    </row>
    <row r="18" spans="1:17" ht="15.75">
      <c r="A18" s="29" t="s">
        <v>140</v>
      </c>
      <c r="B18" s="30"/>
      <c r="C18" s="31"/>
      <c r="D18" s="32">
        <f t="shared" ref="D18:N18" si="5">SUM(D19:D30)</f>
        <v>1560022</v>
      </c>
      <c r="E18" s="32">
        <f t="shared" si="5"/>
        <v>91116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1651138</v>
      </c>
      <c r="P18" s="45">
        <f t="shared" si="1"/>
        <v>227.46080727372916</v>
      </c>
      <c r="Q18" s="10"/>
    </row>
    <row r="19" spans="1:17">
      <c r="A19" s="12"/>
      <c r="B19" s="25">
        <v>331.2</v>
      </c>
      <c r="C19" s="20" t="s">
        <v>111</v>
      </c>
      <c r="D19" s="46">
        <v>75144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75144</v>
      </c>
      <c r="P19" s="47">
        <f t="shared" si="1"/>
        <v>10.351839096294256</v>
      </c>
      <c r="Q19" s="9"/>
    </row>
    <row r="20" spans="1:17">
      <c r="A20" s="12"/>
      <c r="B20" s="25">
        <v>331.7</v>
      </c>
      <c r="C20" s="20" t="s">
        <v>126</v>
      </c>
      <c r="D20" s="46">
        <v>0</v>
      </c>
      <c r="E20" s="46">
        <v>18970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6" si="6">SUM(D20:N20)</f>
        <v>18970</v>
      </c>
      <c r="P20" s="47">
        <f t="shared" si="1"/>
        <v>2.6133076181292187</v>
      </c>
      <c r="Q20" s="9"/>
    </row>
    <row r="21" spans="1:17">
      <c r="A21" s="12"/>
      <c r="B21" s="25">
        <v>334.49</v>
      </c>
      <c r="C21" s="20" t="s">
        <v>113</v>
      </c>
      <c r="D21" s="46">
        <v>0</v>
      </c>
      <c r="E21" s="46">
        <v>72146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72146</v>
      </c>
      <c r="P21" s="47">
        <f t="shared" si="1"/>
        <v>9.938834550213528</v>
      </c>
      <c r="Q21" s="9"/>
    </row>
    <row r="22" spans="1:17">
      <c r="A22" s="12"/>
      <c r="B22" s="25">
        <v>334.9</v>
      </c>
      <c r="C22" s="20" t="s">
        <v>141</v>
      </c>
      <c r="D22" s="46">
        <v>3685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3685</v>
      </c>
      <c r="P22" s="47">
        <f t="shared" si="1"/>
        <v>0.507645681223309</v>
      </c>
      <c r="Q22" s="9"/>
    </row>
    <row r="23" spans="1:17">
      <c r="A23" s="12"/>
      <c r="B23" s="25">
        <v>335.125</v>
      </c>
      <c r="C23" s="20" t="s">
        <v>142</v>
      </c>
      <c r="D23" s="46">
        <v>210877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210877</v>
      </c>
      <c r="P23" s="47">
        <f t="shared" si="1"/>
        <v>29.050420168067227</v>
      </c>
      <c r="Q23" s="9"/>
    </row>
    <row r="24" spans="1:17">
      <c r="A24" s="12"/>
      <c r="B24" s="25">
        <v>335.15</v>
      </c>
      <c r="C24" s="20" t="s">
        <v>86</v>
      </c>
      <c r="D24" s="46">
        <v>17938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17938</v>
      </c>
      <c r="P24" s="47">
        <f t="shared" si="1"/>
        <v>2.4711392753822841</v>
      </c>
      <c r="Q24" s="9"/>
    </row>
    <row r="25" spans="1:17">
      <c r="A25" s="12"/>
      <c r="B25" s="25">
        <v>335.18</v>
      </c>
      <c r="C25" s="20" t="s">
        <v>143</v>
      </c>
      <c r="D25" s="46">
        <v>859700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859700</v>
      </c>
      <c r="P25" s="47">
        <f t="shared" si="1"/>
        <v>118.43229094916656</v>
      </c>
      <c r="Q25" s="9"/>
    </row>
    <row r="26" spans="1:17">
      <c r="A26" s="12"/>
      <c r="B26" s="25">
        <v>335.19</v>
      </c>
      <c r="C26" s="20" t="s">
        <v>88</v>
      </c>
      <c r="D26" s="46">
        <v>2741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2741</v>
      </c>
      <c r="P26" s="47">
        <f t="shared" si="1"/>
        <v>0.37760022041603525</v>
      </c>
      <c r="Q26" s="9"/>
    </row>
    <row r="27" spans="1:17">
      <c r="A27" s="12"/>
      <c r="B27" s="25">
        <v>337.2</v>
      </c>
      <c r="C27" s="20" t="s">
        <v>26</v>
      </c>
      <c r="D27" s="46">
        <v>151006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0" si="7">SUM(D27:N27)</f>
        <v>151006</v>
      </c>
      <c r="P27" s="47">
        <f t="shared" si="1"/>
        <v>20.802589888414381</v>
      </c>
      <c r="Q27" s="9"/>
    </row>
    <row r="28" spans="1:17">
      <c r="A28" s="12"/>
      <c r="B28" s="25">
        <v>337.3</v>
      </c>
      <c r="C28" s="20" t="s">
        <v>27</v>
      </c>
      <c r="D28" s="46">
        <v>29612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29612</v>
      </c>
      <c r="P28" s="47">
        <f t="shared" si="1"/>
        <v>4.0793497726959638</v>
      </c>
      <c r="Q28" s="9"/>
    </row>
    <row r="29" spans="1:17">
      <c r="A29" s="12"/>
      <c r="B29" s="25">
        <v>337.7</v>
      </c>
      <c r="C29" s="20" t="s">
        <v>28</v>
      </c>
      <c r="D29" s="46">
        <v>198114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198114</v>
      </c>
      <c r="P29" s="47">
        <f t="shared" si="1"/>
        <v>27.292189006750242</v>
      </c>
      <c r="Q29" s="9"/>
    </row>
    <row r="30" spans="1:17">
      <c r="A30" s="12"/>
      <c r="B30" s="25">
        <v>338</v>
      </c>
      <c r="C30" s="20" t="s">
        <v>115</v>
      </c>
      <c r="D30" s="46">
        <v>11205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11205</v>
      </c>
      <c r="P30" s="47">
        <f t="shared" si="1"/>
        <v>1.5436010469761676</v>
      </c>
      <c r="Q30" s="9"/>
    </row>
    <row r="31" spans="1:17" ht="15.75">
      <c r="A31" s="29" t="s">
        <v>33</v>
      </c>
      <c r="B31" s="30"/>
      <c r="C31" s="31"/>
      <c r="D31" s="32">
        <f t="shared" ref="D31:N31" si="8">SUM(D32:D38)</f>
        <v>23348</v>
      </c>
      <c r="E31" s="32">
        <f t="shared" si="8"/>
        <v>5035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8155555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8"/>
        <v>0</v>
      </c>
      <c r="O31" s="32">
        <f>SUM(D31:N31)</f>
        <v>8183938</v>
      </c>
      <c r="P31" s="45">
        <f t="shared" si="1"/>
        <v>1127.4194792671167</v>
      </c>
      <c r="Q31" s="10"/>
    </row>
    <row r="32" spans="1:17">
      <c r="A32" s="12"/>
      <c r="B32" s="25">
        <v>341.9</v>
      </c>
      <c r="C32" s="20" t="s">
        <v>116</v>
      </c>
      <c r="D32" s="46">
        <v>16288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8" si="9">SUM(D32:N32)</f>
        <v>16288</v>
      </c>
      <c r="P32" s="47">
        <f t="shared" si="1"/>
        <v>2.2438352390136385</v>
      </c>
      <c r="Q32" s="9"/>
    </row>
    <row r="33" spans="1:17">
      <c r="A33" s="12"/>
      <c r="B33" s="25">
        <v>342.2</v>
      </c>
      <c r="C33" s="20" t="s">
        <v>144</v>
      </c>
      <c r="D33" s="46">
        <v>7060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7060</v>
      </c>
      <c r="P33" s="47">
        <f t="shared" si="1"/>
        <v>0.97258575561372085</v>
      </c>
      <c r="Q33" s="9"/>
    </row>
    <row r="34" spans="1:17">
      <c r="A34" s="12"/>
      <c r="B34" s="25">
        <v>343.4</v>
      </c>
      <c r="C34" s="20" t="s">
        <v>39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1401675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1401675</v>
      </c>
      <c r="P34" s="47">
        <f t="shared" si="1"/>
        <v>193.09477889516464</v>
      </c>
      <c r="Q34" s="9"/>
    </row>
    <row r="35" spans="1:17">
      <c r="A35" s="12"/>
      <c r="B35" s="25">
        <v>343.5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1311910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1311910</v>
      </c>
      <c r="P35" s="47">
        <f t="shared" si="1"/>
        <v>180.72875051660009</v>
      </c>
      <c r="Q35" s="9"/>
    </row>
    <row r="36" spans="1:17">
      <c r="A36" s="12"/>
      <c r="B36" s="25">
        <v>343.6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4877459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4877459</v>
      </c>
      <c r="P36" s="47">
        <f t="shared" si="1"/>
        <v>671.91885934701747</v>
      </c>
      <c r="Q36" s="9"/>
    </row>
    <row r="37" spans="1:17">
      <c r="A37" s="12"/>
      <c r="B37" s="25">
        <v>343.9</v>
      </c>
      <c r="C37" s="20" t="s">
        <v>145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564511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564511</v>
      </c>
      <c r="P37" s="47">
        <f t="shared" si="1"/>
        <v>77.767047802727646</v>
      </c>
      <c r="Q37" s="9"/>
    </row>
    <row r="38" spans="1:17">
      <c r="A38" s="12"/>
      <c r="B38" s="25">
        <v>347.9</v>
      </c>
      <c r="C38" s="20" t="s">
        <v>146</v>
      </c>
      <c r="D38" s="46">
        <v>0</v>
      </c>
      <c r="E38" s="46">
        <v>5035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5035</v>
      </c>
      <c r="P38" s="47">
        <f t="shared" si="1"/>
        <v>0.69362171097947378</v>
      </c>
      <c r="Q38" s="9"/>
    </row>
    <row r="39" spans="1:17" ht="15.75">
      <c r="A39" s="29" t="s">
        <v>34</v>
      </c>
      <c r="B39" s="30"/>
      <c r="C39" s="31"/>
      <c r="D39" s="32">
        <f t="shared" ref="D39:N39" si="10">SUM(D40:D42)</f>
        <v>64484</v>
      </c>
      <c r="E39" s="32">
        <f t="shared" si="10"/>
        <v>24615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10"/>
        <v>0</v>
      </c>
      <c r="O39" s="32">
        <f>SUM(D39:N39)</f>
        <v>89099</v>
      </c>
      <c r="P39" s="45">
        <f t="shared" si="1"/>
        <v>12.274280203884832</v>
      </c>
      <c r="Q39" s="10"/>
    </row>
    <row r="40" spans="1:17">
      <c r="A40" s="13"/>
      <c r="B40" s="39">
        <v>351.1</v>
      </c>
      <c r="C40" s="21" t="s">
        <v>147</v>
      </c>
      <c r="D40" s="46">
        <v>35862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35862</v>
      </c>
      <c r="P40" s="47">
        <f t="shared" si="1"/>
        <v>4.9403499104559856</v>
      </c>
      <c r="Q40" s="9"/>
    </row>
    <row r="41" spans="1:17">
      <c r="A41" s="13"/>
      <c r="B41" s="39">
        <v>354</v>
      </c>
      <c r="C41" s="21" t="s">
        <v>46</v>
      </c>
      <c r="D41" s="46">
        <v>28622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2" si="11">SUM(D41:N41)</f>
        <v>28622</v>
      </c>
      <c r="P41" s="47">
        <f t="shared" si="1"/>
        <v>3.9429673508747762</v>
      </c>
      <c r="Q41" s="9"/>
    </row>
    <row r="42" spans="1:17">
      <c r="A42" s="13"/>
      <c r="B42" s="39">
        <v>359</v>
      </c>
      <c r="C42" s="21" t="s">
        <v>121</v>
      </c>
      <c r="D42" s="46">
        <v>0</v>
      </c>
      <c r="E42" s="46">
        <v>24615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24615</v>
      </c>
      <c r="P42" s="47">
        <f t="shared" si="1"/>
        <v>3.3909629425540708</v>
      </c>
      <c r="Q42" s="9"/>
    </row>
    <row r="43" spans="1:17" ht="15.75">
      <c r="A43" s="29" t="s">
        <v>3</v>
      </c>
      <c r="B43" s="30"/>
      <c r="C43" s="31"/>
      <c r="D43" s="32">
        <f t="shared" ref="D43:N43" si="12">SUM(D44:D48)</f>
        <v>272099</v>
      </c>
      <c r="E43" s="32">
        <f t="shared" si="12"/>
        <v>76073</v>
      </c>
      <c r="F43" s="32">
        <f t="shared" si="12"/>
        <v>0</v>
      </c>
      <c r="G43" s="32">
        <f t="shared" si="12"/>
        <v>20000</v>
      </c>
      <c r="H43" s="32">
        <f t="shared" si="12"/>
        <v>0</v>
      </c>
      <c r="I43" s="32">
        <f t="shared" si="12"/>
        <v>132520</v>
      </c>
      <c r="J43" s="32">
        <f t="shared" si="12"/>
        <v>0</v>
      </c>
      <c r="K43" s="32">
        <f t="shared" si="12"/>
        <v>2570477</v>
      </c>
      <c r="L43" s="32">
        <f t="shared" si="12"/>
        <v>0</v>
      </c>
      <c r="M43" s="32">
        <f t="shared" si="12"/>
        <v>0</v>
      </c>
      <c r="N43" s="32">
        <f t="shared" si="12"/>
        <v>0</v>
      </c>
      <c r="O43" s="32">
        <f>SUM(D43:N43)</f>
        <v>3071169</v>
      </c>
      <c r="P43" s="45">
        <f t="shared" si="1"/>
        <v>423.08430913348946</v>
      </c>
      <c r="Q43" s="10"/>
    </row>
    <row r="44" spans="1:17">
      <c r="A44" s="12"/>
      <c r="B44" s="25">
        <v>361.1</v>
      </c>
      <c r="C44" s="20" t="s">
        <v>47</v>
      </c>
      <c r="D44" s="46">
        <v>2544</v>
      </c>
      <c r="E44" s="46">
        <v>0</v>
      </c>
      <c r="F44" s="46">
        <v>0</v>
      </c>
      <c r="G44" s="46">
        <v>0</v>
      </c>
      <c r="H44" s="46">
        <v>0</v>
      </c>
      <c r="I44" s="46">
        <v>132520</v>
      </c>
      <c r="J44" s="46">
        <v>0</v>
      </c>
      <c r="K44" s="46">
        <v>258206</v>
      </c>
      <c r="L44" s="46">
        <v>0</v>
      </c>
      <c r="M44" s="46">
        <v>0</v>
      </c>
      <c r="N44" s="46">
        <v>0</v>
      </c>
      <c r="O44" s="46">
        <f>SUM(D44:N44)</f>
        <v>393270</v>
      </c>
      <c r="P44" s="47">
        <f t="shared" si="1"/>
        <v>54.176883868301417</v>
      </c>
      <c r="Q44" s="9"/>
    </row>
    <row r="45" spans="1:17">
      <c r="A45" s="12"/>
      <c r="B45" s="25">
        <v>361.2</v>
      </c>
      <c r="C45" s="20" t="s">
        <v>148</v>
      </c>
      <c r="D45" s="46">
        <v>0</v>
      </c>
      <c r="E45" s="46">
        <v>388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48" si="13">SUM(D45:N45)</f>
        <v>388</v>
      </c>
      <c r="P45" s="47">
        <f t="shared" si="1"/>
        <v>5.3450888552142167E-2</v>
      </c>
      <c r="Q45" s="9"/>
    </row>
    <row r="46" spans="1:17">
      <c r="A46" s="12"/>
      <c r="B46" s="25">
        <v>362</v>
      </c>
      <c r="C46" s="20" t="s">
        <v>49</v>
      </c>
      <c r="D46" s="46">
        <v>111729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111729</v>
      </c>
      <c r="P46" s="47">
        <f t="shared" si="1"/>
        <v>15.39178950268632</v>
      </c>
      <c r="Q46" s="9"/>
    </row>
    <row r="47" spans="1:17">
      <c r="A47" s="12"/>
      <c r="B47" s="25">
        <v>368</v>
      </c>
      <c r="C47" s="20" t="s">
        <v>52</v>
      </c>
      <c r="D47" s="46">
        <v>20000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762003</v>
      </c>
      <c r="L47" s="46">
        <v>0</v>
      </c>
      <c r="M47" s="46">
        <v>0</v>
      </c>
      <c r="N47" s="46">
        <v>0</v>
      </c>
      <c r="O47" s="46">
        <f t="shared" si="13"/>
        <v>782003</v>
      </c>
      <c r="P47" s="47">
        <f t="shared" si="1"/>
        <v>107.72875051660009</v>
      </c>
      <c r="Q47" s="9"/>
    </row>
    <row r="48" spans="1:17">
      <c r="A48" s="12"/>
      <c r="B48" s="25">
        <v>369.9</v>
      </c>
      <c r="C48" s="20" t="s">
        <v>53</v>
      </c>
      <c r="D48" s="46">
        <v>137826</v>
      </c>
      <c r="E48" s="46">
        <v>75685</v>
      </c>
      <c r="F48" s="46">
        <v>0</v>
      </c>
      <c r="G48" s="46">
        <v>20000</v>
      </c>
      <c r="H48" s="46">
        <v>0</v>
      </c>
      <c r="I48" s="46">
        <v>0</v>
      </c>
      <c r="J48" s="46">
        <v>0</v>
      </c>
      <c r="K48" s="46">
        <v>1550268</v>
      </c>
      <c r="L48" s="46">
        <v>0</v>
      </c>
      <c r="M48" s="46">
        <v>0</v>
      </c>
      <c r="N48" s="46">
        <v>0</v>
      </c>
      <c r="O48" s="46">
        <f t="shared" si="13"/>
        <v>1783779</v>
      </c>
      <c r="P48" s="47">
        <f t="shared" si="1"/>
        <v>245.73343435734949</v>
      </c>
      <c r="Q48" s="9"/>
    </row>
    <row r="49" spans="1:120" ht="15.75">
      <c r="A49" s="29" t="s">
        <v>35</v>
      </c>
      <c r="B49" s="30"/>
      <c r="C49" s="31"/>
      <c r="D49" s="32">
        <f t="shared" ref="D49:N49" si="14">SUM(D50:D50)</f>
        <v>130000</v>
      </c>
      <c r="E49" s="32">
        <f t="shared" si="14"/>
        <v>1252</v>
      </c>
      <c r="F49" s="32">
        <f t="shared" si="14"/>
        <v>0</v>
      </c>
      <c r="G49" s="32">
        <f t="shared" si="14"/>
        <v>1382883</v>
      </c>
      <c r="H49" s="32">
        <f t="shared" si="14"/>
        <v>0</v>
      </c>
      <c r="I49" s="32">
        <f t="shared" si="14"/>
        <v>0</v>
      </c>
      <c r="J49" s="32">
        <f t="shared" si="14"/>
        <v>0</v>
      </c>
      <c r="K49" s="32">
        <f t="shared" si="14"/>
        <v>0</v>
      </c>
      <c r="L49" s="32">
        <f t="shared" si="14"/>
        <v>0</v>
      </c>
      <c r="M49" s="32">
        <f t="shared" si="14"/>
        <v>0</v>
      </c>
      <c r="N49" s="32">
        <f t="shared" si="14"/>
        <v>0</v>
      </c>
      <c r="O49" s="32">
        <f>SUM(D49:N49)</f>
        <v>1514135</v>
      </c>
      <c r="P49" s="45">
        <f t="shared" si="1"/>
        <v>208.58727097396334</v>
      </c>
      <c r="Q49" s="9"/>
    </row>
    <row r="50" spans="1:120" ht="15.75" thickBot="1">
      <c r="A50" s="12"/>
      <c r="B50" s="25">
        <v>381</v>
      </c>
      <c r="C50" s="20" t="s">
        <v>54</v>
      </c>
      <c r="D50" s="46">
        <v>130000</v>
      </c>
      <c r="E50" s="46">
        <v>1252</v>
      </c>
      <c r="F50" s="46">
        <v>0</v>
      </c>
      <c r="G50" s="46">
        <v>1382883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1514135</v>
      </c>
      <c r="P50" s="47">
        <f t="shared" si="1"/>
        <v>208.58727097396334</v>
      </c>
      <c r="Q50" s="9"/>
    </row>
    <row r="51" spans="1:120" ht="16.5" thickBot="1">
      <c r="A51" s="14" t="s">
        <v>43</v>
      </c>
      <c r="B51" s="23"/>
      <c r="C51" s="22"/>
      <c r="D51" s="15">
        <f t="shared" ref="D51:N51" si="15">SUM(D5,D11,D18,D31,D39,D43,D49)</f>
        <v>6034653</v>
      </c>
      <c r="E51" s="15">
        <f t="shared" si="15"/>
        <v>1030293</v>
      </c>
      <c r="F51" s="15">
        <f t="shared" si="15"/>
        <v>0</v>
      </c>
      <c r="G51" s="15">
        <f t="shared" si="15"/>
        <v>1402883</v>
      </c>
      <c r="H51" s="15">
        <f t="shared" si="15"/>
        <v>0</v>
      </c>
      <c r="I51" s="15">
        <f t="shared" si="15"/>
        <v>8288075</v>
      </c>
      <c r="J51" s="15">
        <f t="shared" si="15"/>
        <v>0</v>
      </c>
      <c r="K51" s="15">
        <f t="shared" si="15"/>
        <v>2570477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>SUM(D51:N51)</f>
        <v>19326381</v>
      </c>
      <c r="P51" s="38">
        <f t="shared" si="1"/>
        <v>2662.4026725444278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8" t="s">
        <v>149</v>
      </c>
      <c r="N53" s="48"/>
      <c r="O53" s="48"/>
      <c r="P53" s="43">
        <v>7259</v>
      </c>
    </row>
    <row r="54" spans="1:120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</row>
    <row r="55" spans="1:120" ht="15.75" customHeight="1" thickBot="1">
      <c r="A55" s="52" t="s">
        <v>67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4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3230264</v>
      </c>
      <c r="E5" s="27">
        <f t="shared" si="0"/>
        <v>792029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67065</v>
      </c>
      <c r="L5" s="27">
        <f t="shared" si="0"/>
        <v>0</v>
      </c>
      <c r="M5" s="27">
        <f t="shared" si="0"/>
        <v>0</v>
      </c>
      <c r="N5" s="28">
        <f t="shared" ref="N5:N21" si="1">SUM(D5:M5)</f>
        <v>4089358</v>
      </c>
      <c r="O5" s="33">
        <f t="shared" ref="O5:O36" si="2">(N5/O$58)</f>
        <v>568.51911580703461</v>
      </c>
      <c r="P5" s="6"/>
    </row>
    <row r="6" spans="1:133">
      <c r="A6" s="12"/>
      <c r="B6" s="25">
        <v>311</v>
      </c>
      <c r="C6" s="20" t="s">
        <v>2</v>
      </c>
      <c r="D6" s="46">
        <v>2970991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2970991</v>
      </c>
      <c r="O6" s="47">
        <f t="shared" si="2"/>
        <v>413.03920478242736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47566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47566</v>
      </c>
      <c r="O7" s="47">
        <f t="shared" si="2"/>
        <v>6.6128180175170304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239401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239401</v>
      </c>
      <c r="O8" s="47">
        <f t="shared" si="2"/>
        <v>33.282496871958848</v>
      </c>
      <c r="P8" s="9"/>
    </row>
    <row r="9" spans="1:133">
      <c r="A9" s="12"/>
      <c r="B9" s="25">
        <v>312.52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67065</v>
      </c>
      <c r="L9" s="46">
        <v>0</v>
      </c>
      <c r="M9" s="46">
        <v>0</v>
      </c>
      <c r="N9" s="46">
        <f t="shared" si="1"/>
        <v>67065</v>
      </c>
      <c r="O9" s="47">
        <f t="shared" si="2"/>
        <v>9.3236479911024599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505062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505062</v>
      </c>
      <c r="O10" s="47">
        <f t="shared" si="2"/>
        <v>70.215765327401641</v>
      </c>
      <c r="P10" s="9"/>
    </row>
    <row r="11" spans="1:133">
      <c r="A11" s="12"/>
      <c r="B11" s="25">
        <v>315</v>
      </c>
      <c r="C11" s="20" t="s">
        <v>83</v>
      </c>
      <c r="D11" s="46">
        <v>259273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259273</v>
      </c>
      <c r="O11" s="47">
        <f t="shared" si="2"/>
        <v>36.045182816627275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581281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28799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610080</v>
      </c>
      <c r="O12" s="45">
        <f t="shared" si="2"/>
        <v>84.815793132211866</v>
      </c>
      <c r="P12" s="10"/>
    </row>
    <row r="13" spans="1:133">
      <c r="A13" s="12"/>
      <c r="B13" s="25">
        <v>322</v>
      </c>
      <c r="C13" s="20" t="s">
        <v>0</v>
      </c>
      <c r="D13" s="46">
        <v>232810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232810</v>
      </c>
      <c r="O13" s="47">
        <f t="shared" si="2"/>
        <v>32.366189350757679</v>
      </c>
      <c r="P13" s="9"/>
    </row>
    <row r="14" spans="1:133">
      <c r="A14" s="12"/>
      <c r="B14" s="25">
        <v>323.10000000000002</v>
      </c>
      <c r="C14" s="20" t="s">
        <v>16</v>
      </c>
      <c r="D14" s="46">
        <v>219348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219348</v>
      </c>
      <c r="O14" s="47">
        <f t="shared" si="2"/>
        <v>30.494647574030306</v>
      </c>
      <c r="P14" s="9"/>
    </row>
    <row r="15" spans="1:133">
      <c r="A15" s="12"/>
      <c r="B15" s="25">
        <v>323.39999999999998</v>
      </c>
      <c r="C15" s="20" t="s">
        <v>17</v>
      </c>
      <c r="D15" s="46">
        <v>1889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1889</v>
      </c>
      <c r="O15" s="47">
        <f t="shared" si="2"/>
        <v>0.26261643264284723</v>
      </c>
      <c r="P15" s="9"/>
    </row>
    <row r="16" spans="1:133">
      <c r="A16" s="12"/>
      <c r="B16" s="25">
        <v>323.7</v>
      </c>
      <c r="C16" s="20" t="s">
        <v>18</v>
      </c>
      <c r="D16" s="46">
        <v>125719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125719</v>
      </c>
      <c r="O16" s="47">
        <f t="shared" si="2"/>
        <v>17.477964687891006</v>
      </c>
      <c r="P16" s="9"/>
    </row>
    <row r="17" spans="1:16">
      <c r="A17" s="12"/>
      <c r="B17" s="25">
        <v>329</v>
      </c>
      <c r="C17" s="20" t="s">
        <v>20</v>
      </c>
      <c r="D17" s="46">
        <v>1515</v>
      </c>
      <c r="E17" s="46">
        <v>0</v>
      </c>
      <c r="F17" s="46">
        <v>0</v>
      </c>
      <c r="G17" s="46">
        <v>0</v>
      </c>
      <c r="H17" s="46">
        <v>0</v>
      </c>
      <c r="I17" s="46">
        <v>28799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30314</v>
      </c>
      <c r="O17" s="47">
        <f t="shared" si="2"/>
        <v>4.2143750868900316</v>
      </c>
      <c r="P17" s="9"/>
    </row>
    <row r="18" spans="1:16" ht="15.75">
      <c r="A18" s="29" t="s">
        <v>22</v>
      </c>
      <c r="B18" s="30"/>
      <c r="C18" s="31"/>
      <c r="D18" s="32">
        <f t="shared" ref="D18:M18" si="4">SUM(D19:D30)</f>
        <v>1443351</v>
      </c>
      <c r="E18" s="32">
        <f t="shared" si="4"/>
        <v>87689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1531040</v>
      </c>
      <c r="O18" s="45">
        <f t="shared" si="2"/>
        <v>212.85138328930904</v>
      </c>
      <c r="P18" s="10"/>
    </row>
    <row r="19" spans="1:16">
      <c r="A19" s="12"/>
      <c r="B19" s="25">
        <v>331.2</v>
      </c>
      <c r="C19" s="20" t="s">
        <v>111</v>
      </c>
      <c r="D19" s="46">
        <v>16837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16837</v>
      </c>
      <c r="O19" s="47">
        <f t="shared" si="2"/>
        <v>2.3407479493952454</v>
      </c>
      <c r="P19" s="9"/>
    </row>
    <row r="20" spans="1:16">
      <c r="A20" s="12"/>
      <c r="B20" s="25">
        <v>331.39</v>
      </c>
      <c r="C20" s="20" t="s">
        <v>112</v>
      </c>
      <c r="D20" s="46">
        <v>49396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49396</v>
      </c>
      <c r="O20" s="47">
        <f t="shared" si="2"/>
        <v>6.8672320311413877</v>
      </c>
      <c r="P20" s="9"/>
    </row>
    <row r="21" spans="1:16">
      <c r="A21" s="12"/>
      <c r="B21" s="25">
        <v>331.7</v>
      </c>
      <c r="C21" s="20" t="s">
        <v>126</v>
      </c>
      <c r="D21" s="46">
        <v>0</v>
      </c>
      <c r="E21" s="46">
        <v>1085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1085</v>
      </c>
      <c r="O21" s="47">
        <f t="shared" si="2"/>
        <v>0.15084109550952315</v>
      </c>
      <c r="P21" s="9"/>
    </row>
    <row r="22" spans="1:16">
      <c r="A22" s="12"/>
      <c r="B22" s="25">
        <v>334.49</v>
      </c>
      <c r="C22" s="20" t="s">
        <v>113</v>
      </c>
      <c r="D22" s="46">
        <v>34612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34612</v>
      </c>
      <c r="O22" s="47">
        <f t="shared" si="2"/>
        <v>4.8119004587793688</v>
      </c>
      <c r="P22" s="9"/>
    </row>
    <row r="23" spans="1:16">
      <c r="A23" s="12"/>
      <c r="B23" s="25">
        <v>335.12</v>
      </c>
      <c r="C23" s="20" t="s">
        <v>85</v>
      </c>
      <c r="D23" s="46">
        <v>189961</v>
      </c>
      <c r="E23" s="46">
        <v>54627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244588</v>
      </c>
      <c r="O23" s="47">
        <f t="shared" si="2"/>
        <v>34.003614625330179</v>
      </c>
      <c r="P23" s="9"/>
    </row>
    <row r="24" spans="1:16">
      <c r="A24" s="12"/>
      <c r="B24" s="25">
        <v>335.15</v>
      </c>
      <c r="C24" s="20" t="s">
        <v>86</v>
      </c>
      <c r="D24" s="46">
        <v>9153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9153</v>
      </c>
      <c r="O24" s="47">
        <f t="shared" si="2"/>
        <v>1.2724871402752675</v>
      </c>
      <c r="P24" s="9"/>
    </row>
    <row r="25" spans="1:16">
      <c r="A25" s="12"/>
      <c r="B25" s="25">
        <v>335.18</v>
      </c>
      <c r="C25" s="20" t="s">
        <v>87</v>
      </c>
      <c r="D25" s="46">
        <v>758345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758345</v>
      </c>
      <c r="O25" s="47">
        <f t="shared" si="2"/>
        <v>105.42819407757543</v>
      </c>
      <c r="P25" s="9"/>
    </row>
    <row r="26" spans="1:16">
      <c r="A26" s="12"/>
      <c r="B26" s="25">
        <v>335.19</v>
      </c>
      <c r="C26" s="20" t="s">
        <v>88</v>
      </c>
      <c r="D26" s="46">
        <v>2218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2218</v>
      </c>
      <c r="O26" s="47">
        <f t="shared" si="2"/>
        <v>0.30835534547476712</v>
      </c>
      <c r="P26" s="9"/>
    </row>
    <row r="27" spans="1:16">
      <c r="A27" s="12"/>
      <c r="B27" s="25">
        <v>335.23</v>
      </c>
      <c r="C27" s="20" t="s">
        <v>127</v>
      </c>
      <c r="D27" s="46">
        <v>90486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90486</v>
      </c>
      <c r="O27" s="47">
        <f t="shared" si="2"/>
        <v>12.579730293340749</v>
      </c>
      <c r="P27" s="9"/>
    </row>
    <row r="28" spans="1:16">
      <c r="A28" s="12"/>
      <c r="B28" s="25">
        <v>337.2</v>
      </c>
      <c r="C28" s="20" t="s">
        <v>26</v>
      </c>
      <c r="D28" s="46">
        <v>281754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281754</v>
      </c>
      <c r="O28" s="47">
        <f t="shared" si="2"/>
        <v>39.170582510774366</v>
      </c>
      <c r="P28" s="9"/>
    </row>
    <row r="29" spans="1:16">
      <c r="A29" s="12"/>
      <c r="B29" s="25">
        <v>337.7</v>
      </c>
      <c r="C29" s="20" t="s">
        <v>28</v>
      </c>
      <c r="D29" s="46">
        <v>0</v>
      </c>
      <c r="E29" s="46">
        <v>31977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31977</v>
      </c>
      <c r="O29" s="47">
        <f t="shared" si="2"/>
        <v>4.4455720839705268</v>
      </c>
      <c r="P29" s="9"/>
    </row>
    <row r="30" spans="1:16">
      <c r="A30" s="12"/>
      <c r="B30" s="25">
        <v>338</v>
      </c>
      <c r="C30" s="20" t="s">
        <v>115</v>
      </c>
      <c r="D30" s="46">
        <v>10589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10589</v>
      </c>
      <c r="O30" s="47">
        <f t="shared" si="2"/>
        <v>1.4721256777422493</v>
      </c>
      <c r="P30" s="9"/>
    </row>
    <row r="31" spans="1:16" ht="15.75">
      <c r="A31" s="29" t="s">
        <v>33</v>
      </c>
      <c r="B31" s="30"/>
      <c r="C31" s="31"/>
      <c r="D31" s="32">
        <f t="shared" ref="D31:M31" si="6">SUM(D32:D40)</f>
        <v>15026</v>
      </c>
      <c r="E31" s="32">
        <f t="shared" si="6"/>
        <v>32721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7675197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>SUM(D31:M31)</f>
        <v>7722944</v>
      </c>
      <c r="O31" s="45">
        <f t="shared" si="2"/>
        <v>1073.6749617683859</v>
      </c>
      <c r="P31" s="10"/>
    </row>
    <row r="32" spans="1:16">
      <c r="A32" s="12"/>
      <c r="B32" s="25">
        <v>341.9</v>
      </c>
      <c r="C32" s="20" t="s">
        <v>116</v>
      </c>
      <c r="D32" s="46">
        <v>15017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15017</v>
      </c>
      <c r="O32" s="47">
        <f t="shared" si="2"/>
        <v>2.0877241762824967</v>
      </c>
      <c r="P32" s="9"/>
    </row>
    <row r="33" spans="1:16">
      <c r="A33" s="12"/>
      <c r="B33" s="25">
        <v>342.1</v>
      </c>
      <c r="C33" s="20" t="s">
        <v>117</v>
      </c>
      <c r="D33" s="46">
        <v>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</v>
      </c>
      <c r="O33" s="47">
        <f t="shared" si="2"/>
        <v>1.2512164604476575E-3</v>
      </c>
      <c r="P33" s="9"/>
    </row>
    <row r="34" spans="1:16">
      <c r="A34" s="12"/>
      <c r="B34" s="25">
        <v>343.3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1676681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1676681</v>
      </c>
      <c r="O34" s="47">
        <f t="shared" si="2"/>
        <v>233.09898512442652</v>
      </c>
      <c r="P34" s="9"/>
    </row>
    <row r="35" spans="1:16">
      <c r="A35" s="12"/>
      <c r="B35" s="25">
        <v>343.4</v>
      </c>
      <c r="C35" s="20" t="s">
        <v>39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1374138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1374138</v>
      </c>
      <c r="O35" s="47">
        <f t="shared" si="2"/>
        <v>191.03823161406925</v>
      </c>
      <c r="P35" s="9"/>
    </row>
    <row r="36" spans="1:16">
      <c r="A36" s="12"/>
      <c r="B36" s="25">
        <v>343.5</v>
      </c>
      <c r="C36" s="20" t="s">
        <v>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3006005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3006005</v>
      </c>
      <c r="O36" s="47">
        <f t="shared" si="2"/>
        <v>417.90699290977341</v>
      </c>
      <c r="P36" s="9"/>
    </row>
    <row r="37" spans="1:16">
      <c r="A37" s="12"/>
      <c r="B37" s="25">
        <v>343.6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76625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76625</v>
      </c>
      <c r="O37" s="47">
        <f t="shared" ref="O37:O56" si="8">(N37/O$58)</f>
        <v>10.652717920200194</v>
      </c>
      <c r="P37" s="9"/>
    </row>
    <row r="38" spans="1:16">
      <c r="A38" s="12"/>
      <c r="B38" s="25">
        <v>343.7</v>
      </c>
      <c r="C38" s="20" t="s">
        <v>42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1159097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1159097</v>
      </c>
      <c r="O38" s="47">
        <f t="shared" si="8"/>
        <v>161.1423606283887</v>
      </c>
      <c r="P38" s="9"/>
    </row>
    <row r="39" spans="1:16">
      <c r="A39" s="12"/>
      <c r="B39" s="25">
        <v>344.5</v>
      </c>
      <c r="C39" s="20" t="s">
        <v>118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382651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382651</v>
      </c>
      <c r="O39" s="47">
        <f t="shared" si="8"/>
        <v>53.19769220075073</v>
      </c>
      <c r="P39" s="9"/>
    </row>
    <row r="40" spans="1:16">
      <c r="A40" s="12"/>
      <c r="B40" s="25">
        <v>347.4</v>
      </c>
      <c r="C40" s="20" t="s">
        <v>119</v>
      </c>
      <c r="D40" s="46">
        <v>0</v>
      </c>
      <c r="E40" s="46">
        <v>32721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32721</v>
      </c>
      <c r="O40" s="47">
        <f t="shared" si="8"/>
        <v>4.5490059780341996</v>
      </c>
      <c r="P40" s="9"/>
    </row>
    <row r="41" spans="1:16" ht="15.75">
      <c r="A41" s="29" t="s">
        <v>34</v>
      </c>
      <c r="B41" s="30"/>
      <c r="C41" s="31"/>
      <c r="D41" s="32">
        <f t="shared" ref="D41:M41" si="9">SUM(D42:D45)</f>
        <v>45513</v>
      </c>
      <c r="E41" s="32">
        <f t="shared" si="9"/>
        <v>13059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47" si="10">SUM(D41:M41)</f>
        <v>58572</v>
      </c>
      <c r="O41" s="45">
        <f t="shared" si="8"/>
        <v>8.1429167245933538</v>
      </c>
      <c r="P41" s="10"/>
    </row>
    <row r="42" spans="1:16">
      <c r="A42" s="13"/>
      <c r="B42" s="39">
        <v>351.2</v>
      </c>
      <c r="C42" s="21" t="s">
        <v>120</v>
      </c>
      <c r="D42" s="46">
        <v>0</v>
      </c>
      <c r="E42" s="46">
        <v>1617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1617</v>
      </c>
      <c r="O42" s="47">
        <f t="shared" si="8"/>
        <v>0.22480189072709578</v>
      </c>
      <c r="P42" s="9"/>
    </row>
    <row r="43" spans="1:16">
      <c r="A43" s="13"/>
      <c r="B43" s="39">
        <v>351.5</v>
      </c>
      <c r="C43" s="21" t="s">
        <v>45</v>
      </c>
      <c r="D43" s="46">
        <v>17219</v>
      </c>
      <c r="E43" s="46">
        <v>3541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20760</v>
      </c>
      <c r="O43" s="47">
        <f t="shared" si="8"/>
        <v>2.8861393020992634</v>
      </c>
      <c r="P43" s="9"/>
    </row>
    <row r="44" spans="1:16">
      <c r="A44" s="13"/>
      <c r="B44" s="39">
        <v>354</v>
      </c>
      <c r="C44" s="21" t="s">
        <v>46</v>
      </c>
      <c r="D44" s="46">
        <v>28294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28294</v>
      </c>
      <c r="O44" s="47">
        <f t="shared" si="8"/>
        <v>3.9335465035451134</v>
      </c>
      <c r="P44" s="9"/>
    </row>
    <row r="45" spans="1:16">
      <c r="A45" s="13"/>
      <c r="B45" s="39">
        <v>359</v>
      </c>
      <c r="C45" s="21" t="s">
        <v>121</v>
      </c>
      <c r="D45" s="46">
        <v>0</v>
      </c>
      <c r="E45" s="46">
        <v>7901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7901</v>
      </c>
      <c r="O45" s="47">
        <f t="shared" si="8"/>
        <v>1.0984290282218825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SUM(D47:D53)</f>
        <v>182206</v>
      </c>
      <c r="E46" s="32">
        <f t="shared" si="11"/>
        <v>139776</v>
      </c>
      <c r="F46" s="32">
        <f t="shared" si="11"/>
        <v>0</v>
      </c>
      <c r="G46" s="32">
        <f t="shared" si="11"/>
        <v>30000</v>
      </c>
      <c r="H46" s="32">
        <f t="shared" si="11"/>
        <v>0</v>
      </c>
      <c r="I46" s="32">
        <f t="shared" si="11"/>
        <v>39440</v>
      </c>
      <c r="J46" s="32">
        <f t="shared" si="11"/>
        <v>0</v>
      </c>
      <c r="K46" s="32">
        <f t="shared" si="11"/>
        <v>1554570</v>
      </c>
      <c r="L46" s="32">
        <f t="shared" si="11"/>
        <v>0</v>
      </c>
      <c r="M46" s="32">
        <f t="shared" si="11"/>
        <v>0</v>
      </c>
      <c r="N46" s="32">
        <f t="shared" si="10"/>
        <v>1945992</v>
      </c>
      <c r="O46" s="45">
        <f t="shared" si="8"/>
        <v>270.53969136660641</v>
      </c>
      <c r="P46" s="10"/>
    </row>
    <row r="47" spans="1:16">
      <c r="A47" s="12"/>
      <c r="B47" s="25">
        <v>361.1</v>
      </c>
      <c r="C47" s="20" t="s">
        <v>47</v>
      </c>
      <c r="D47" s="46">
        <v>15460</v>
      </c>
      <c r="E47" s="46">
        <v>8790</v>
      </c>
      <c r="F47" s="46">
        <v>0</v>
      </c>
      <c r="G47" s="46">
        <v>0</v>
      </c>
      <c r="H47" s="46">
        <v>0</v>
      </c>
      <c r="I47" s="46">
        <v>39440</v>
      </c>
      <c r="J47" s="46">
        <v>0</v>
      </c>
      <c r="K47" s="46">
        <v>248733</v>
      </c>
      <c r="L47" s="46">
        <v>0</v>
      </c>
      <c r="M47" s="46">
        <v>0</v>
      </c>
      <c r="N47" s="46">
        <f t="shared" si="10"/>
        <v>312423</v>
      </c>
      <c r="O47" s="47">
        <f t="shared" si="8"/>
        <v>43.434311135826498</v>
      </c>
      <c r="P47" s="9"/>
    </row>
    <row r="48" spans="1:16">
      <c r="A48" s="12"/>
      <c r="B48" s="25">
        <v>361.3</v>
      </c>
      <c r="C48" s="20" t="s">
        <v>48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684864</v>
      </c>
      <c r="L48" s="46">
        <v>0</v>
      </c>
      <c r="M48" s="46">
        <v>0</v>
      </c>
      <c r="N48" s="46">
        <f t="shared" ref="N48:N53" si="12">SUM(D48:M48)</f>
        <v>684864</v>
      </c>
      <c r="O48" s="47">
        <f t="shared" si="8"/>
        <v>95.212567774224937</v>
      </c>
      <c r="P48" s="9"/>
    </row>
    <row r="49" spans="1:119">
      <c r="A49" s="12"/>
      <c r="B49" s="25">
        <v>362</v>
      </c>
      <c r="C49" s="20" t="s">
        <v>49</v>
      </c>
      <c r="D49" s="46">
        <v>107922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107922</v>
      </c>
      <c r="O49" s="47">
        <f t="shared" si="8"/>
        <v>15.003753649381343</v>
      </c>
      <c r="P49" s="9"/>
    </row>
    <row r="50" spans="1:119">
      <c r="A50" s="12"/>
      <c r="B50" s="25">
        <v>364</v>
      </c>
      <c r="C50" s="20" t="s">
        <v>91</v>
      </c>
      <c r="D50" s="46">
        <v>25844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25844</v>
      </c>
      <c r="O50" s="47">
        <f t="shared" si="8"/>
        <v>3.5929375782010289</v>
      </c>
      <c r="P50" s="9"/>
    </row>
    <row r="51" spans="1:119">
      <c r="A51" s="12"/>
      <c r="B51" s="25">
        <v>366</v>
      </c>
      <c r="C51" s="20" t="s">
        <v>51</v>
      </c>
      <c r="D51" s="46">
        <v>0</v>
      </c>
      <c r="E51" s="46">
        <v>117986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117986</v>
      </c>
      <c r="O51" s="47">
        <f t="shared" si="8"/>
        <v>16.402891700264146</v>
      </c>
      <c r="P51" s="9"/>
    </row>
    <row r="52" spans="1:119">
      <c r="A52" s="12"/>
      <c r="B52" s="25">
        <v>368</v>
      </c>
      <c r="C52" s="20" t="s">
        <v>52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620973</v>
      </c>
      <c r="L52" s="46">
        <v>0</v>
      </c>
      <c r="M52" s="46">
        <v>0</v>
      </c>
      <c r="N52" s="46">
        <f t="shared" si="12"/>
        <v>620973</v>
      </c>
      <c r="O52" s="47">
        <f t="shared" si="8"/>
        <v>86.330182121507022</v>
      </c>
      <c r="P52" s="9"/>
    </row>
    <row r="53" spans="1:119">
      <c r="A53" s="12"/>
      <c r="B53" s="25">
        <v>369.9</v>
      </c>
      <c r="C53" s="20" t="s">
        <v>53</v>
      </c>
      <c r="D53" s="46">
        <v>32980</v>
      </c>
      <c r="E53" s="46">
        <v>13000</v>
      </c>
      <c r="F53" s="46">
        <v>0</v>
      </c>
      <c r="G53" s="46">
        <v>30000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75980</v>
      </c>
      <c r="O53" s="47">
        <f t="shared" si="8"/>
        <v>10.563047407201445</v>
      </c>
      <c r="P53" s="9"/>
    </row>
    <row r="54" spans="1:119" ht="15.75">
      <c r="A54" s="29" t="s">
        <v>35</v>
      </c>
      <c r="B54" s="30"/>
      <c r="C54" s="31"/>
      <c r="D54" s="32">
        <f t="shared" ref="D54:M54" si="13">SUM(D55:D55)</f>
        <v>250000</v>
      </c>
      <c r="E54" s="32">
        <f t="shared" si="13"/>
        <v>40201</v>
      </c>
      <c r="F54" s="32">
        <f t="shared" si="13"/>
        <v>0</v>
      </c>
      <c r="G54" s="32">
        <f t="shared" si="13"/>
        <v>215654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>SUM(D54:M54)</f>
        <v>505855</v>
      </c>
      <c r="O54" s="45">
        <f t="shared" si="8"/>
        <v>70.326011399972188</v>
      </c>
      <c r="P54" s="9"/>
    </row>
    <row r="55" spans="1:119" ht="15.75" thickBot="1">
      <c r="A55" s="12"/>
      <c r="B55" s="25">
        <v>381</v>
      </c>
      <c r="C55" s="20" t="s">
        <v>54</v>
      </c>
      <c r="D55" s="46">
        <v>250000</v>
      </c>
      <c r="E55" s="46">
        <v>40201</v>
      </c>
      <c r="F55" s="46">
        <v>0</v>
      </c>
      <c r="G55" s="46">
        <v>215654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505855</v>
      </c>
      <c r="O55" s="47">
        <f t="shared" si="8"/>
        <v>70.326011399972188</v>
      </c>
      <c r="P55" s="9"/>
    </row>
    <row r="56" spans="1:119" ht="16.5" thickBot="1">
      <c r="A56" s="14" t="s">
        <v>43</v>
      </c>
      <c r="B56" s="23"/>
      <c r="C56" s="22"/>
      <c r="D56" s="15">
        <f t="shared" ref="D56:M56" si="14">SUM(D5,D12,D18,D31,D41,D46,D54)</f>
        <v>5747641</v>
      </c>
      <c r="E56" s="15">
        <f t="shared" si="14"/>
        <v>1105475</v>
      </c>
      <c r="F56" s="15">
        <f t="shared" si="14"/>
        <v>0</v>
      </c>
      <c r="G56" s="15">
        <f t="shared" si="14"/>
        <v>245654</v>
      </c>
      <c r="H56" s="15">
        <f t="shared" si="14"/>
        <v>0</v>
      </c>
      <c r="I56" s="15">
        <f t="shared" si="14"/>
        <v>7743436</v>
      </c>
      <c r="J56" s="15">
        <f t="shared" si="14"/>
        <v>0</v>
      </c>
      <c r="K56" s="15">
        <f t="shared" si="14"/>
        <v>1621635</v>
      </c>
      <c r="L56" s="15">
        <f t="shared" si="14"/>
        <v>0</v>
      </c>
      <c r="M56" s="15">
        <f t="shared" si="14"/>
        <v>0</v>
      </c>
      <c r="N56" s="15">
        <f>SUM(D56:M56)</f>
        <v>16463841</v>
      </c>
      <c r="O56" s="38">
        <f t="shared" si="8"/>
        <v>2288.8698734881136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128</v>
      </c>
      <c r="M58" s="48"/>
      <c r="N58" s="48"/>
      <c r="O58" s="43">
        <v>7193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67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3111780</v>
      </c>
      <c r="E5" s="27">
        <f t="shared" si="0"/>
        <v>818110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63500</v>
      </c>
      <c r="L5" s="27">
        <f t="shared" si="0"/>
        <v>0</v>
      </c>
      <c r="M5" s="27">
        <f t="shared" si="0"/>
        <v>0</v>
      </c>
      <c r="N5" s="28">
        <f t="shared" ref="N5:N30" si="1">SUM(D5:M5)</f>
        <v>3993390</v>
      </c>
      <c r="O5" s="33">
        <f t="shared" ref="O5:O36" si="2">(N5/O$59)</f>
        <v>553.63787605711912</v>
      </c>
      <c r="P5" s="6"/>
    </row>
    <row r="6" spans="1:133">
      <c r="A6" s="12"/>
      <c r="B6" s="25">
        <v>311</v>
      </c>
      <c r="C6" s="20" t="s">
        <v>2</v>
      </c>
      <c r="D6" s="46">
        <v>2846128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2846128</v>
      </c>
      <c r="O6" s="47">
        <f t="shared" si="2"/>
        <v>394.58311382226537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37230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37230</v>
      </c>
      <c r="O7" s="47">
        <f t="shared" si="2"/>
        <v>5.1615139331762094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264885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264885</v>
      </c>
      <c r="O8" s="47">
        <f t="shared" si="2"/>
        <v>36.723277415777069</v>
      </c>
      <c r="P8" s="9"/>
    </row>
    <row r="9" spans="1:133">
      <c r="A9" s="12"/>
      <c r="B9" s="25">
        <v>312.52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63500</v>
      </c>
      <c r="L9" s="46">
        <v>0</v>
      </c>
      <c r="M9" s="46">
        <v>0</v>
      </c>
      <c r="N9" s="46">
        <f t="shared" si="1"/>
        <v>63500</v>
      </c>
      <c r="O9" s="47">
        <f t="shared" si="2"/>
        <v>8.8035491473727987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515995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515995</v>
      </c>
      <c r="O10" s="47">
        <f t="shared" si="2"/>
        <v>71.536808540135866</v>
      </c>
      <c r="P10" s="9"/>
    </row>
    <row r="11" spans="1:133">
      <c r="A11" s="12"/>
      <c r="B11" s="25">
        <v>315</v>
      </c>
      <c r="C11" s="20" t="s">
        <v>83</v>
      </c>
      <c r="D11" s="46">
        <v>265652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265652</v>
      </c>
      <c r="O11" s="47">
        <f t="shared" si="2"/>
        <v>36.82961319839179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589814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589814</v>
      </c>
      <c r="O12" s="45">
        <f t="shared" si="2"/>
        <v>81.770969083599056</v>
      </c>
      <c r="P12" s="10"/>
    </row>
    <row r="13" spans="1:133">
      <c r="A13" s="12"/>
      <c r="B13" s="25">
        <v>322</v>
      </c>
      <c r="C13" s="20" t="s">
        <v>0</v>
      </c>
      <c r="D13" s="46">
        <v>197571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197571</v>
      </c>
      <c r="O13" s="47">
        <f t="shared" si="2"/>
        <v>27.390960765284902</v>
      </c>
      <c r="P13" s="9"/>
    </row>
    <row r="14" spans="1:133">
      <c r="A14" s="12"/>
      <c r="B14" s="25">
        <v>323.10000000000002</v>
      </c>
      <c r="C14" s="20" t="s">
        <v>16</v>
      </c>
      <c r="D14" s="46">
        <v>225700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225700</v>
      </c>
      <c r="O14" s="47">
        <f t="shared" si="2"/>
        <v>31.290725079717177</v>
      </c>
      <c r="P14" s="9"/>
    </row>
    <row r="15" spans="1:133">
      <c r="A15" s="12"/>
      <c r="B15" s="25">
        <v>323.39999999999998</v>
      </c>
      <c r="C15" s="20" t="s">
        <v>17</v>
      </c>
      <c r="D15" s="46">
        <v>1449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1449</v>
      </c>
      <c r="O15" s="47">
        <f t="shared" si="2"/>
        <v>0.20088728684319979</v>
      </c>
      <c r="P15" s="9"/>
    </row>
    <row r="16" spans="1:133">
      <c r="A16" s="12"/>
      <c r="B16" s="25">
        <v>323.7</v>
      </c>
      <c r="C16" s="20" t="s">
        <v>18</v>
      </c>
      <c r="D16" s="46">
        <v>127908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127908</v>
      </c>
      <c r="O16" s="47">
        <f t="shared" si="2"/>
        <v>17.732982115624566</v>
      </c>
      <c r="P16" s="9"/>
    </row>
    <row r="17" spans="1:16">
      <c r="A17" s="12"/>
      <c r="B17" s="25">
        <v>329</v>
      </c>
      <c r="C17" s="20" t="s">
        <v>20</v>
      </c>
      <c r="D17" s="46">
        <v>37186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37186</v>
      </c>
      <c r="O17" s="47">
        <f t="shared" si="2"/>
        <v>5.1554138361292114</v>
      </c>
      <c r="P17" s="9"/>
    </row>
    <row r="18" spans="1:16" ht="15.75">
      <c r="A18" s="29" t="s">
        <v>22</v>
      </c>
      <c r="B18" s="30"/>
      <c r="C18" s="31"/>
      <c r="D18" s="32">
        <f t="shared" ref="D18:M18" si="4">SUM(D19:D29)</f>
        <v>1976328</v>
      </c>
      <c r="E18" s="32">
        <f t="shared" si="4"/>
        <v>108431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2084759</v>
      </c>
      <c r="O18" s="45">
        <f t="shared" si="2"/>
        <v>289.02800499098851</v>
      </c>
      <c r="P18" s="10"/>
    </row>
    <row r="19" spans="1:16">
      <c r="A19" s="12"/>
      <c r="B19" s="25">
        <v>331.2</v>
      </c>
      <c r="C19" s="20" t="s">
        <v>111</v>
      </c>
      <c r="D19" s="46">
        <v>56427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56427</v>
      </c>
      <c r="O19" s="47">
        <f t="shared" si="2"/>
        <v>7.8229585470677945</v>
      </c>
      <c r="P19" s="9"/>
    </row>
    <row r="20" spans="1:16">
      <c r="A20" s="12"/>
      <c r="B20" s="25">
        <v>331.39</v>
      </c>
      <c r="C20" s="20" t="s">
        <v>112</v>
      </c>
      <c r="D20" s="46">
        <v>470772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470772</v>
      </c>
      <c r="O20" s="47">
        <f t="shared" si="2"/>
        <v>65.267156522944688</v>
      </c>
      <c r="P20" s="9"/>
    </row>
    <row r="21" spans="1:16">
      <c r="A21" s="12"/>
      <c r="B21" s="25">
        <v>334.49</v>
      </c>
      <c r="C21" s="20" t="s">
        <v>113</v>
      </c>
      <c r="D21" s="46">
        <v>36301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36301</v>
      </c>
      <c r="O21" s="47">
        <f t="shared" si="2"/>
        <v>5.0327187023429918</v>
      </c>
      <c r="P21" s="9"/>
    </row>
    <row r="22" spans="1:16">
      <c r="A22" s="12"/>
      <c r="B22" s="25">
        <v>335.12</v>
      </c>
      <c r="C22" s="20" t="s">
        <v>85</v>
      </c>
      <c r="D22" s="46">
        <v>206234</v>
      </c>
      <c r="E22" s="46">
        <v>63536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269770</v>
      </c>
      <c r="O22" s="47">
        <f t="shared" si="2"/>
        <v>37.400526826563151</v>
      </c>
      <c r="P22" s="9"/>
    </row>
    <row r="23" spans="1:16">
      <c r="A23" s="12"/>
      <c r="B23" s="25">
        <v>335.15</v>
      </c>
      <c r="C23" s="20" t="s">
        <v>86</v>
      </c>
      <c r="D23" s="46">
        <v>9392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9392</v>
      </c>
      <c r="O23" s="47">
        <f t="shared" si="2"/>
        <v>1.3020934423956745</v>
      </c>
      <c r="P23" s="9"/>
    </row>
    <row r="24" spans="1:16">
      <c r="A24" s="12"/>
      <c r="B24" s="25">
        <v>335.18</v>
      </c>
      <c r="C24" s="20" t="s">
        <v>87</v>
      </c>
      <c r="D24" s="46">
        <v>803250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803250</v>
      </c>
      <c r="O24" s="47">
        <f t="shared" si="2"/>
        <v>111.36143075003466</v>
      </c>
      <c r="P24" s="9"/>
    </row>
    <row r="25" spans="1:16">
      <c r="A25" s="12"/>
      <c r="B25" s="25">
        <v>335.19</v>
      </c>
      <c r="C25" s="20" t="s">
        <v>88</v>
      </c>
      <c r="D25" s="46">
        <v>2169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2169</v>
      </c>
      <c r="O25" s="47">
        <f t="shared" si="2"/>
        <v>0.30070705670317482</v>
      </c>
      <c r="P25" s="9"/>
    </row>
    <row r="26" spans="1:16">
      <c r="A26" s="12"/>
      <c r="B26" s="25">
        <v>337.2</v>
      </c>
      <c r="C26" s="20" t="s">
        <v>26</v>
      </c>
      <c r="D26" s="46">
        <v>343375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343375</v>
      </c>
      <c r="O26" s="47">
        <f t="shared" si="2"/>
        <v>47.60501871620685</v>
      </c>
      <c r="P26" s="9"/>
    </row>
    <row r="27" spans="1:16">
      <c r="A27" s="12"/>
      <c r="B27" s="25">
        <v>337.4</v>
      </c>
      <c r="C27" s="20" t="s">
        <v>114</v>
      </c>
      <c r="D27" s="46">
        <v>37203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37203</v>
      </c>
      <c r="O27" s="47">
        <f t="shared" si="2"/>
        <v>5.1577706918064603</v>
      </c>
      <c r="P27" s="9"/>
    </row>
    <row r="28" spans="1:16">
      <c r="A28" s="12"/>
      <c r="B28" s="25">
        <v>337.7</v>
      </c>
      <c r="C28" s="20" t="s">
        <v>28</v>
      </c>
      <c r="D28" s="46">
        <v>0</v>
      </c>
      <c r="E28" s="46">
        <v>44895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44895</v>
      </c>
      <c r="O28" s="47">
        <f t="shared" si="2"/>
        <v>6.2241785664771943</v>
      </c>
      <c r="P28" s="9"/>
    </row>
    <row r="29" spans="1:16">
      <c r="A29" s="12"/>
      <c r="B29" s="25">
        <v>338</v>
      </c>
      <c r="C29" s="20" t="s">
        <v>115</v>
      </c>
      <c r="D29" s="46">
        <v>11205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11205</v>
      </c>
      <c r="O29" s="47">
        <f t="shared" si="2"/>
        <v>1.5534451684458617</v>
      </c>
      <c r="P29" s="9"/>
    </row>
    <row r="30" spans="1:16" ht="15.75">
      <c r="A30" s="29" t="s">
        <v>33</v>
      </c>
      <c r="B30" s="30"/>
      <c r="C30" s="31"/>
      <c r="D30" s="32">
        <f t="shared" ref="D30:M30" si="5">SUM(D31:D39)</f>
        <v>17558</v>
      </c>
      <c r="E30" s="32">
        <f t="shared" si="5"/>
        <v>40226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6674135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1"/>
        <v>6731919</v>
      </c>
      <c r="O30" s="45">
        <f t="shared" si="2"/>
        <v>933.30361846665744</v>
      </c>
      <c r="P30" s="10"/>
    </row>
    <row r="31" spans="1:16">
      <c r="A31" s="12"/>
      <c r="B31" s="25">
        <v>341.9</v>
      </c>
      <c r="C31" s="20" t="s">
        <v>116</v>
      </c>
      <c r="D31" s="46">
        <v>17479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6">SUM(D31:M31)</f>
        <v>17479</v>
      </c>
      <c r="O31" s="47">
        <f t="shared" si="2"/>
        <v>2.4232635519201442</v>
      </c>
      <c r="P31" s="9"/>
    </row>
    <row r="32" spans="1:16">
      <c r="A32" s="12"/>
      <c r="B32" s="25">
        <v>342.1</v>
      </c>
      <c r="C32" s="20" t="s">
        <v>117</v>
      </c>
      <c r="D32" s="46">
        <v>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79</v>
      </c>
      <c r="O32" s="47">
        <f t="shared" si="2"/>
        <v>1.0952446970747261E-2</v>
      </c>
      <c r="P32" s="9"/>
    </row>
    <row r="33" spans="1:16">
      <c r="A33" s="12"/>
      <c r="B33" s="25">
        <v>343.3</v>
      </c>
      <c r="C33" s="20" t="s">
        <v>38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1713469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1713469</v>
      </c>
      <c r="O33" s="47">
        <f t="shared" si="2"/>
        <v>237.55289061416886</v>
      </c>
      <c r="P33" s="9"/>
    </row>
    <row r="34" spans="1:16">
      <c r="A34" s="12"/>
      <c r="B34" s="25">
        <v>343.4</v>
      </c>
      <c r="C34" s="20" t="s">
        <v>39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1371456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1371456</v>
      </c>
      <c r="O34" s="47">
        <f t="shared" si="2"/>
        <v>190.13669762928046</v>
      </c>
      <c r="P34" s="9"/>
    </row>
    <row r="35" spans="1:16">
      <c r="A35" s="12"/>
      <c r="B35" s="25">
        <v>343.5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3032090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3032090</v>
      </c>
      <c r="O35" s="47">
        <f t="shared" si="2"/>
        <v>420.36461943712743</v>
      </c>
      <c r="P35" s="9"/>
    </row>
    <row r="36" spans="1:16">
      <c r="A36" s="12"/>
      <c r="B36" s="25">
        <v>343.6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116342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116342</v>
      </c>
      <c r="O36" s="47">
        <f t="shared" si="2"/>
        <v>16.129488423679469</v>
      </c>
      <c r="P36" s="9"/>
    </row>
    <row r="37" spans="1:16">
      <c r="A37" s="12"/>
      <c r="B37" s="25">
        <v>343.7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440460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440460</v>
      </c>
      <c r="O37" s="47">
        <f t="shared" ref="O37:O57" si="7">(N37/O$59)</f>
        <v>61.064744211839731</v>
      </c>
      <c r="P37" s="9"/>
    </row>
    <row r="38" spans="1:16">
      <c r="A38" s="12"/>
      <c r="B38" s="25">
        <v>344.5</v>
      </c>
      <c r="C38" s="20" t="s">
        <v>118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318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318</v>
      </c>
      <c r="O38" s="47">
        <f t="shared" si="7"/>
        <v>4.4087065021488979E-2</v>
      </c>
      <c r="P38" s="9"/>
    </row>
    <row r="39" spans="1:16">
      <c r="A39" s="12"/>
      <c r="B39" s="25">
        <v>347.4</v>
      </c>
      <c r="C39" s="20" t="s">
        <v>119</v>
      </c>
      <c r="D39" s="46">
        <v>0</v>
      </c>
      <c r="E39" s="46">
        <v>40226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40226</v>
      </c>
      <c r="O39" s="47">
        <f t="shared" si="7"/>
        <v>5.5768750866491059</v>
      </c>
      <c r="P39" s="9"/>
    </row>
    <row r="40" spans="1:16" ht="15.75">
      <c r="A40" s="29" t="s">
        <v>34</v>
      </c>
      <c r="B40" s="30"/>
      <c r="C40" s="31"/>
      <c r="D40" s="32">
        <f t="shared" ref="D40:M40" si="8">SUM(D41:D44)</f>
        <v>51230</v>
      </c>
      <c r="E40" s="32">
        <f t="shared" si="8"/>
        <v>26144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ref="N40:N46" si="9">SUM(D40:M40)</f>
        <v>77374</v>
      </c>
      <c r="O40" s="45">
        <f t="shared" si="7"/>
        <v>10.727020657146818</v>
      </c>
      <c r="P40" s="10"/>
    </row>
    <row r="41" spans="1:16">
      <c r="A41" s="13"/>
      <c r="B41" s="39">
        <v>351.2</v>
      </c>
      <c r="C41" s="21" t="s">
        <v>120</v>
      </c>
      <c r="D41" s="46">
        <v>0</v>
      </c>
      <c r="E41" s="46">
        <v>1100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1100</v>
      </c>
      <c r="O41" s="47">
        <f t="shared" si="7"/>
        <v>0.15250242617496187</v>
      </c>
      <c r="P41" s="9"/>
    </row>
    <row r="42" spans="1:16">
      <c r="A42" s="13"/>
      <c r="B42" s="39">
        <v>351.5</v>
      </c>
      <c r="C42" s="21" t="s">
        <v>45</v>
      </c>
      <c r="D42" s="46">
        <v>30170</v>
      </c>
      <c r="E42" s="46">
        <v>8956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39126</v>
      </c>
      <c r="O42" s="47">
        <f t="shared" si="7"/>
        <v>5.4243726604741438</v>
      </c>
      <c r="P42" s="9"/>
    </row>
    <row r="43" spans="1:16">
      <c r="A43" s="13"/>
      <c r="B43" s="39">
        <v>354</v>
      </c>
      <c r="C43" s="21" t="s">
        <v>46</v>
      </c>
      <c r="D43" s="46">
        <v>21060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21060</v>
      </c>
      <c r="O43" s="47">
        <f t="shared" si="7"/>
        <v>2.91972826840427</v>
      </c>
      <c r="P43" s="9"/>
    </row>
    <row r="44" spans="1:16">
      <c r="A44" s="13"/>
      <c r="B44" s="39">
        <v>359</v>
      </c>
      <c r="C44" s="21" t="s">
        <v>121</v>
      </c>
      <c r="D44" s="46">
        <v>0</v>
      </c>
      <c r="E44" s="46">
        <v>16088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16088</v>
      </c>
      <c r="O44" s="47">
        <f t="shared" si="7"/>
        <v>2.2304173020934424</v>
      </c>
      <c r="P44" s="9"/>
    </row>
    <row r="45" spans="1:16" ht="15.75">
      <c r="A45" s="29" t="s">
        <v>3</v>
      </c>
      <c r="B45" s="30"/>
      <c r="C45" s="31"/>
      <c r="D45" s="32">
        <f t="shared" ref="D45:M45" si="10">SUM(D46:D52)</f>
        <v>292778</v>
      </c>
      <c r="E45" s="32">
        <f t="shared" si="10"/>
        <v>85111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180385</v>
      </c>
      <c r="J45" s="32">
        <f t="shared" si="10"/>
        <v>0</v>
      </c>
      <c r="K45" s="32">
        <f t="shared" si="10"/>
        <v>1139930</v>
      </c>
      <c r="L45" s="32">
        <f t="shared" si="10"/>
        <v>0</v>
      </c>
      <c r="M45" s="32">
        <f t="shared" si="10"/>
        <v>0</v>
      </c>
      <c r="N45" s="32">
        <f t="shared" si="9"/>
        <v>1698204</v>
      </c>
      <c r="O45" s="45">
        <f t="shared" si="7"/>
        <v>235.43657285456814</v>
      </c>
      <c r="P45" s="10"/>
    </row>
    <row r="46" spans="1:16">
      <c r="A46" s="12"/>
      <c r="B46" s="25">
        <v>361.1</v>
      </c>
      <c r="C46" s="20" t="s">
        <v>47</v>
      </c>
      <c r="D46" s="46">
        <v>49087</v>
      </c>
      <c r="E46" s="46">
        <v>11475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273363</v>
      </c>
      <c r="L46" s="46">
        <v>0</v>
      </c>
      <c r="M46" s="46">
        <v>0</v>
      </c>
      <c r="N46" s="46">
        <f t="shared" si="9"/>
        <v>333925</v>
      </c>
      <c r="O46" s="47">
        <f t="shared" si="7"/>
        <v>46.29488423679468</v>
      </c>
      <c r="P46" s="9"/>
    </row>
    <row r="47" spans="1:16">
      <c r="A47" s="12"/>
      <c r="B47" s="25">
        <v>361.3</v>
      </c>
      <c r="C47" s="20" t="s">
        <v>48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328949</v>
      </c>
      <c r="L47" s="46">
        <v>0</v>
      </c>
      <c r="M47" s="46">
        <v>0</v>
      </c>
      <c r="N47" s="46">
        <f t="shared" ref="N47:N52" si="11">SUM(D47:M47)</f>
        <v>328949</v>
      </c>
      <c r="O47" s="47">
        <f t="shared" si="7"/>
        <v>45.60501871620685</v>
      </c>
      <c r="P47" s="9"/>
    </row>
    <row r="48" spans="1:16">
      <c r="A48" s="12"/>
      <c r="B48" s="25">
        <v>362</v>
      </c>
      <c r="C48" s="20" t="s">
        <v>49</v>
      </c>
      <c r="D48" s="46">
        <v>103935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103935</v>
      </c>
      <c r="O48" s="47">
        <f t="shared" si="7"/>
        <v>14.409399694995148</v>
      </c>
      <c r="P48" s="9"/>
    </row>
    <row r="49" spans="1:119">
      <c r="A49" s="12"/>
      <c r="B49" s="25">
        <v>364</v>
      </c>
      <c r="C49" s="20" t="s">
        <v>91</v>
      </c>
      <c r="D49" s="46">
        <v>23614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23614</v>
      </c>
      <c r="O49" s="47">
        <f t="shared" si="7"/>
        <v>3.2738111742686815</v>
      </c>
      <c r="P49" s="9"/>
    </row>
    <row r="50" spans="1:119">
      <c r="A50" s="12"/>
      <c r="B50" s="25">
        <v>366</v>
      </c>
      <c r="C50" s="20" t="s">
        <v>51</v>
      </c>
      <c r="D50" s="46">
        <v>0</v>
      </c>
      <c r="E50" s="46">
        <v>60868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60868</v>
      </c>
      <c r="O50" s="47">
        <f t="shared" si="7"/>
        <v>8.4386524331068902</v>
      </c>
      <c r="P50" s="9"/>
    </row>
    <row r="51" spans="1:119">
      <c r="A51" s="12"/>
      <c r="B51" s="25">
        <v>368</v>
      </c>
      <c r="C51" s="20" t="s">
        <v>52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536870</v>
      </c>
      <c r="L51" s="46">
        <v>0</v>
      </c>
      <c r="M51" s="46">
        <v>0</v>
      </c>
      <c r="N51" s="46">
        <f t="shared" si="11"/>
        <v>536870</v>
      </c>
      <c r="O51" s="47">
        <f t="shared" si="7"/>
        <v>74.430888673228893</v>
      </c>
      <c r="P51" s="9"/>
    </row>
    <row r="52" spans="1:119">
      <c r="A52" s="12"/>
      <c r="B52" s="25">
        <v>369.9</v>
      </c>
      <c r="C52" s="20" t="s">
        <v>53</v>
      </c>
      <c r="D52" s="46">
        <v>116142</v>
      </c>
      <c r="E52" s="46">
        <v>12768</v>
      </c>
      <c r="F52" s="46">
        <v>0</v>
      </c>
      <c r="G52" s="46">
        <v>0</v>
      </c>
      <c r="H52" s="46">
        <v>0</v>
      </c>
      <c r="I52" s="46">
        <v>180385</v>
      </c>
      <c r="J52" s="46">
        <v>0</v>
      </c>
      <c r="K52" s="46">
        <v>748</v>
      </c>
      <c r="L52" s="46">
        <v>0</v>
      </c>
      <c r="M52" s="46">
        <v>0</v>
      </c>
      <c r="N52" s="46">
        <f t="shared" si="11"/>
        <v>310043</v>
      </c>
      <c r="O52" s="47">
        <f t="shared" si="7"/>
        <v>42.983917925967006</v>
      </c>
      <c r="P52" s="9"/>
    </row>
    <row r="53" spans="1:119" ht="15.75">
      <c r="A53" s="29" t="s">
        <v>35</v>
      </c>
      <c r="B53" s="30"/>
      <c r="C53" s="31"/>
      <c r="D53" s="32">
        <f t="shared" ref="D53:M53" si="12">SUM(D54:D56)</f>
        <v>105000</v>
      </c>
      <c r="E53" s="32">
        <f t="shared" si="12"/>
        <v>20000</v>
      </c>
      <c r="F53" s="32">
        <f t="shared" si="12"/>
        <v>0</v>
      </c>
      <c r="G53" s="32">
        <f t="shared" si="12"/>
        <v>167166</v>
      </c>
      <c r="H53" s="32">
        <f t="shared" si="12"/>
        <v>0</v>
      </c>
      <c r="I53" s="32">
        <f t="shared" si="12"/>
        <v>49001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>SUM(D53:M53)</f>
        <v>341167</v>
      </c>
      <c r="O53" s="45">
        <f t="shared" si="7"/>
        <v>47.298904755302928</v>
      </c>
      <c r="P53" s="9"/>
    </row>
    <row r="54" spans="1:119">
      <c r="A54" s="12"/>
      <c r="B54" s="25">
        <v>381</v>
      </c>
      <c r="C54" s="20" t="s">
        <v>54</v>
      </c>
      <c r="D54" s="46">
        <v>10000</v>
      </c>
      <c r="E54" s="46">
        <v>20000</v>
      </c>
      <c r="F54" s="46">
        <v>0</v>
      </c>
      <c r="G54" s="46">
        <v>167166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197166</v>
      </c>
      <c r="O54" s="47">
        <f t="shared" si="7"/>
        <v>27.334812144738667</v>
      </c>
      <c r="P54" s="9"/>
    </row>
    <row r="55" spans="1:119">
      <c r="A55" s="12"/>
      <c r="B55" s="25">
        <v>382</v>
      </c>
      <c r="C55" s="20" t="s">
        <v>122</v>
      </c>
      <c r="D55" s="46">
        <v>95000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95000</v>
      </c>
      <c r="O55" s="47">
        <f t="shared" si="7"/>
        <v>13.170664078746707</v>
      </c>
      <c r="P55" s="9"/>
    </row>
    <row r="56" spans="1:119" ht="15.75" thickBot="1">
      <c r="A56" s="12"/>
      <c r="B56" s="25">
        <v>389.1</v>
      </c>
      <c r="C56" s="20" t="s">
        <v>123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49001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49001</v>
      </c>
      <c r="O56" s="47">
        <f t="shared" si="7"/>
        <v>6.7934285318175514</v>
      </c>
      <c r="P56" s="9"/>
    </row>
    <row r="57" spans="1:119" ht="16.5" thickBot="1">
      <c r="A57" s="14" t="s">
        <v>43</v>
      </c>
      <c r="B57" s="23"/>
      <c r="C57" s="22"/>
      <c r="D57" s="15">
        <f t="shared" ref="D57:M57" si="13">SUM(D5,D12,D18,D30,D40,D45,D53)</f>
        <v>6144488</v>
      </c>
      <c r="E57" s="15">
        <f t="shared" si="13"/>
        <v>1098022</v>
      </c>
      <c r="F57" s="15">
        <f t="shared" si="13"/>
        <v>0</v>
      </c>
      <c r="G57" s="15">
        <f t="shared" si="13"/>
        <v>167166</v>
      </c>
      <c r="H57" s="15">
        <f t="shared" si="13"/>
        <v>0</v>
      </c>
      <c r="I57" s="15">
        <f t="shared" si="13"/>
        <v>6903521</v>
      </c>
      <c r="J57" s="15">
        <f t="shared" si="13"/>
        <v>0</v>
      </c>
      <c r="K57" s="15">
        <f t="shared" si="13"/>
        <v>1203430</v>
      </c>
      <c r="L57" s="15">
        <f t="shared" si="13"/>
        <v>0</v>
      </c>
      <c r="M57" s="15">
        <f t="shared" si="13"/>
        <v>0</v>
      </c>
      <c r="N57" s="15">
        <f>SUM(D57:M57)</f>
        <v>15516627</v>
      </c>
      <c r="O57" s="38">
        <f t="shared" si="7"/>
        <v>2151.2029668653818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124</v>
      </c>
      <c r="M59" s="48"/>
      <c r="N59" s="48"/>
      <c r="O59" s="43">
        <v>7213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67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2983323</v>
      </c>
      <c r="E5" s="27">
        <f t="shared" si="0"/>
        <v>793680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61108</v>
      </c>
      <c r="L5" s="27">
        <f t="shared" si="0"/>
        <v>0</v>
      </c>
      <c r="M5" s="27">
        <f t="shared" si="0"/>
        <v>0</v>
      </c>
      <c r="N5" s="28">
        <f>SUM(D5:M5)</f>
        <v>3838111</v>
      </c>
      <c r="O5" s="33">
        <f t="shared" ref="O5:O47" si="1">(N5/O$49)</f>
        <v>526.85120109814693</v>
      </c>
      <c r="P5" s="6"/>
    </row>
    <row r="6" spans="1:133">
      <c r="A6" s="12"/>
      <c r="B6" s="25">
        <v>311</v>
      </c>
      <c r="C6" s="20" t="s">
        <v>2</v>
      </c>
      <c r="D6" s="46">
        <v>2635631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2635631</v>
      </c>
      <c r="O6" s="47">
        <f t="shared" si="1"/>
        <v>361.78874399450928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36260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36260</v>
      </c>
      <c r="O7" s="47">
        <f t="shared" si="1"/>
        <v>4.9773507206588885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259562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259562</v>
      </c>
      <c r="O8" s="47">
        <f t="shared" si="1"/>
        <v>35.629649965682908</v>
      </c>
      <c r="P8" s="9"/>
    </row>
    <row r="9" spans="1:133">
      <c r="A9" s="12"/>
      <c r="B9" s="25">
        <v>312.52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61108</v>
      </c>
      <c r="L9" s="46">
        <v>0</v>
      </c>
      <c r="M9" s="46">
        <v>0</v>
      </c>
      <c r="N9" s="46">
        <f>SUM(D9:M9)</f>
        <v>61108</v>
      </c>
      <c r="O9" s="47">
        <f t="shared" si="1"/>
        <v>8.3881949210706939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497858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497858</v>
      </c>
      <c r="O10" s="47">
        <f t="shared" si="1"/>
        <v>68.340150995195614</v>
      </c>
      <c r="P10" s="9"/>
    </row>
    <row r="11" spans="1:133">
      <c r="A11" s="12"/>
      <c r="B11" s="25">
        <v>315</v>
      </c>
      <c r="C11" s="20" t="s">
        <v>83</v>
      </c>
      <c r="D11" s="46">
        <v>283325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283325</v>
      </c>
      <c r="O11" s="47">
        <f t="shared" si="1"/>
        <v>38.891557995881946</v>
      </c>
      <c r="P11" s="9"/>
    </row>
    <row r="12" spans="1:133">
      <c r="A12" s="12"/>
      <c r="B12" s="25">
        <v>316</v>
      </c>
      <c r="C12" s="20" t="s">
        <v>84</v>
      </c>
      <c r="D12" s="46">
        <v>64367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64367</v>
      </c>
      <c r="O12" s="47">
        <f t="shared" si="1"/>
        <v>8.8355525051475627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SUM(D14:D18)</f>
        <v>542533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32760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575293</v>
      </c>
      <c r="O13" s="45">
        <f t="shared" si="1"/>
        <v>78.969526424159227</v>
      </c>
      <c r="P13" s="10"/>
    </row>
    <row r="14" spans="1:133">
      <c r="A14" s="12"/>
      <c r="B14" s="25">
        <v>322</v>
      </c>
      <c r="C14" s="20" t="s">
        <v>0</v>
      </c>
      <c r="D14" s="46">
        <v>75466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75466</v>
      </c>
      <c r="O14" s="47">
        <f t="shared" si="1"/>
        <v>10.359094028826355</v>
      </c>
      <c r="P14" s="9"/>
    </row>
    <row r="15" spans="1:133">
      <c r="A15" s="12"/>
      <c r="B15" s="25">
        <v>323.10000000000002</v>
      </c>
      <c r="C15" s="20" t="s">
        <v>16</v>
      </c>
      <c r="D15" s="46">
        <v>224049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224049</v>
      </c>
      <c r="O15" s="47">
        <f t="shared" si="1"/>
        <v>30.754838709677419</v>
      </c>
      <c r="P15" s="9"/>
    </row>
    <row r="16" spans="1:133">
      <c r="A16" s="12"/>
      <c r="B16" s="25">
        <v>323.39999999999998</v>
      </c>
      <c r="C16" s="20" t="s">
        <v>17</v>
      </c>
      <c r="D16" s="46">
        <v>1204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1204</v>
      </c>
      <c r="O16" s="47">
        <f t="shared" si="1"/>
        <v>0.16527110501029513</v>
      </c>
      <c r="P16" s="9"/>
    </row>
    <row r="17" spans="1:16">
      <c r="A17" s="12"/>
      <c r="B17" s="25">
        <v>323.7</v>
      </c>
      <c r="C17" s="20" t="s">
        <v>18</v>
      </c>
      <c r="D17" s="46">
        <v>128098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128098</v>
      </c>
      <c r="O17" s="47">
        <f t="shared" si="1"/>
        <v>17.583802333562115</v>
      </c>
      <c r="P17" s="9"/>
    </row>
    <row r="18" spans="1:16">
      <c r="A18" s="12"/>
      <c r="B18" s="25">
        <v>329</v>
      </c>
      <c r="C18" s="20" t="s">
        <v>20</v>
      </c>
      <c r="D18" s="46">
        <v>113716</v>
      </c>
      <c r="E18" s="46">
        <v>0</v>
      </c>
      <c r="F18" s="46">
        <v>0</v>
      </c>
      <c r="G18" s="46">
        <v>0</v>
      </c>
      <c r="H18" s="46">
        <v>0</v>
      </c>
      <c r="I18" s="46">
        <v>32760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146476</v>
      </c>
      <c r="O18" s="47">
        <f t="shared" si="1"/>
        <v>20.106520247083047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SUM(D20:D26)</f>
        <v>1890436</v>
      </c>
      <c r="E19" s="32">
        <f t="shared" si="5"/>
        <v>106955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1997391</v>
      </c>
      <c r="O19" s="45">
        <f t="shared" si="1"/>
        <v>274.17858613589567</v>
      </c>
      <c r="P19" s="10"/>
    </row>
    <row r="20" spans="1:16">
      <c r="A20" s="12"/>
      <c r="B20" s="25">
        <v>335.12</v>
      </c>
      <c r="C20" s="20" t="s">
        <v>85</v>
      </c>
      <c r="D20" s="46">
        <v>199175</v>
      </c>
      <c r="E20" s="46">
        <v>62060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261235</v>
      </c>
      <c r="O20" s="47">
        <f t="shared" si="1"/>
        <v>35.859299931365818</v>
      </c>
      <c r="P20" s="9"/>
    </row>
    <row r="21" spans="1:16">
      <c r="A21" s="12"/>
      <c r="B21" s="25">
        <v>335.15</v>
      </c>
      <c r="C21" s="20" t="s">
        <v>86</v>
      </c>
      <c r="D21" s="46">
        <v>8223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8223</v>
      </c>
      <c r="O21" s="47">
        <f t="shared" si="1"/>
        <v>1.12875772134523</v>
      </c>
      <c r="P21" s="9"/>
    </row>
    <row r="22" spans="1:16">
      <c r="A22" s="12"/>
      <c r="B22" s="25">
        <v>335.18</v>
      </c>
      <c r="C22" s="20" t="s">
        <v>87</v>
      </c>
      <c r="D22" s="46">
        <v>791343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791343</v>
      </c>
      <c r="O22" s="47">
        <f t="shared" si="1"/>
        <v>108.62635552505148</v>
      </c>
      <c r="P22" s="9"/>
    </row>
    <row r="23" spans="1:16">
      <c r="A23" s="12"/>
      <c r="B23" s="25">
        <v>335.19</v>
      </c>
      <c r="C23" s="20" t="s">
        <v>88</v>
      </c>
      <c r="D23" s="46">
        <v>5023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5023</v>
      </c>
      <c r="O23" s="47">
        <f t="shared" si="1"/>
        <v>0.68949897048730269</v>
      </c>
      <c r="P23" s="9"/>
    </row>
    <row r="24" spans="1:16">
      <c r="A24" s="12"/>
      <c r="B24" s="25">
        <v>337.2</v>
      </c>
      <c r="C24" s="20" t="s">
        <v>26</v>
      </c>
      <c r="D24" s="46">
        <v>621092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621092</v>
      </c>
      <c r="O24" s="47">
        <f t="shared" si="1"/>
        <v>85.25628002745367</v>
      </c>
      <c r="P24" s="9"/>
    </row>
    <row r="25" spans="1:16">
      <c r="A25" s="12"/>
      <c r="B25" s="25">
        <v>337.3</v>
      </c>
      <c r="C25" s="20" t="s">
        <v>27</v>
      </c>
      <c r="D25" s="46">
        <v>36119</v>
      </c>
      <c r="E25" s="46">
        <v>44895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81014</v>
      </c>
      <c r="O25" s="47">
        <f t="shared" si="1"/>
        <v>11.120658888126288</v>
      </c>
      <c r="P25" s="9"/>
    </row>
    <row r="26" spans="1:16">
      <c r="A26" s="12"/>
      <c r="B26" s="25">
        <v>337.7</v>
      </c>
      <c r="C26" s="20" t="s">
        <v>28</v>
      </c>
      <c r="D26" s="46">
        <v>229461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229461</v>
      </c>
      <c r="O26" s="47">
        <f t="shared" si="1"/>
        <v>31.49773507206589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SUM(D28:D33)</f>
        <v>18197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6538788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6556985</v>
      </c>
      <c r="O27" s="45">
        <f t="shared" si="1"/>
        <v>900.06657515442691</v>
      </c>
      <c r="P27" s="10"/>
    </row>
    <row r="28" spans="1:16">
      <c r="A28" s="12"/>
      <c r="B28" s="25">
        <v>341.3</v>
      </c>
      <c r="C28" s="20" t="s">
        <v>89</v>
      </c>
      <c r="D28" s="46">
        <v>18197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18197</v>
      </c>
      <c r="O28" s="47">
        <f t="shared" si="1"/>
        <v>2.4978723404255319</v>
      </c>
      <c r="P28" s="9"/>
    </row>
    <row r="29" spans="1:16">
      <c r="A29" s="12"/>
      <c r="B29" s="25">
        <v>343.3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1711724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1711724</v>
      </c>
      <c r="O29" s="47">
        <f t="shared" si="1"/>
        <v>234.96554564172959</v>
      </c>
      <c r="P29" s="9"/>
    </row>
    <row r="30" spans="1:16">
      <c r="A30" s="12"/>
      <c r="B30" s="25">
        <v>343.4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1437510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1437510</v>
      </c>
      <c r="O30" s="47">
        <f t="shared" si="1"/>
        <v>197.32463967055594</v>
      </c>
      <c r="P30" s="9"/>
    </row>
    <row r="31" spans="1:16">
      <c r="A31" s="12"/>
      <c r="B31" s="25">
        <v>343.5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3017204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3017204</v>
      </c>
      <c r="O31" s="47">
        <f t="shared" si="1"/>
        <v>414.16664378860673</v>
      </c>
      <c r="P31" s="9"/>
    </row>
    <row r="32" spans="1:16">
      <c r="A32" s="12"/>
      <c r="B32" s="25">
        <v>343.6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72870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72870</v>
      </c>
      <c r="O32" s="47">
        <f t="shared" si="1"/>
        <v>10.002745367192862</v>
      </c>
      <c r="P32" s="9"/>
    </row>
    <row r="33" spans="1:119">
      <c r="A33" s="12"/>
      <c r="B33" s="25">
        <v>343.7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299480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299480</v>
      </c>
      <c r="O33" s="47">
        <f t="shared" si="1"/>
        <v>41.109128345916268</v>
      </c>
      <c r="P33" s="9"/>
    </row>
    <row r="34" spans="1:119" ht="15.75">
      <c r="A34" s="29" t="s">
        <v>34</v>
      </c>
      <c r="B34" s="30"/>
      <c r="C34" s="31"/>
      <c r="D34" s="32">
        <f t="shared" ref="D34:M34" si="8">SUM(D35:D36)</f>
        <v>58329</v>
      </c>
      <c r="E34" s="32">
        <f t="shared" si="8"/>
        <v>21032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>SUM(D34:M34)</f>
        <v>79361</v>
      </c>
      <c r="O34" s="45">
        <f t="shared" si="1"/>
        <v>10.893754289636238</v>
      </c>
      <c r="P34" s="10"/>
    </row>
    <row r="35" spans="1:119">
      <c r="A35" s="13"/>
      <c r="B35" s="39">
        <v>351.5</v>
      </c>
      <c r="C35" s="21" t="s">
        <v>45</v>
      </c>
      <c r="D35" s="46">
        <v>0</v>
      </c>
      <c r="E35" s="46">
        <v>21032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21032</v>
      </c>
      <c r="O35" s="47">
        <f t="shared" si="1"/>
        <v>2.8870281400137268</v>
      </c>
      <c r="P35" s="9"/>
    </row>
    <row r="36" spans="1:119">
      <c r="A36" s="13"/>
      <c r="B36" s="39">
        <v>354</v>
      </c>
      <c r="C36" s="21" t="s">
        <v>46</v>
      </c>
      <c r="D36" s="46">
        <v>58329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58329</v>
      </c>
      <c r="O36" s="47">
        <f t="shared" si="1"/>
        <v>8.0067261496225122</v>
      </c>
      <c r="P36" s="9"/>
    </row>
    <row r="37" spans="1:119" ht="15.75">
      <c r="A37" s="29" t="s">
        <v>3</v>
      </c>
      <c r="B37" s="30"/>
      <c r="C37" s="31"/>
      <c r="D37" s="32">
        <f t="shared" ref="D37:M37" si="9">SUM(D38:D44)</f>
        <v>226213</v>
      </c>
      <c r="E37" s="32">
        <f t="shared" si="9"/>
        <v>151281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35813</v>
      </c>
      <c r="J37" s="32">
        <f t="shared" si="9"/>
        <v>0</v>
      </c>
      <c r="K37" s="32">
        <f t="shared" si="9"/>
        <v>1213250</v>
      </c>
      <c r="L37" s="32">
        <f t="shared" si="9"/>
        <v>0</v>
      </c>
      <c r="M37" s="32">
        <f t="shared" si="9"/>
        <v>0</v>
      </c>
      <c r="N37" s="32">
        <f>SUM(D37:M37)</f>
        <v>1626557</v>
      </c>
      <c r="O37" s="45">
        <f t="shared" si="1"/>
        <v>223.27481125600548</v>
      </c>
      <c r="P37" s="10"/>
    </row>
    <row r="38" spans="1:119">
      <c r="A38" s="12"/>
      <c r="B38" s="25">
        <v>361.1</v>
      </c>
      <c r="C38" s="20" t="s">
        <v>47</v>
      </c>
      <c r="D38" s="46">
        <v>28652</v>
      </c>
      <c r="E38" s="46">
        <v>14142</v>
      </c>
      <c r="F38" s="46">
        <v>0</v>
      </c>
      <c r="G38" s="46">
        <v>0</v>
      </c>
      <c r="H38" s="46">
        <v>0</v>
      </c>
      <c r="I38" s="46">
        <v>34048</v>
      </c>
      <c r="J38" s="46">
        <v>0</v>
      </c>
      <c r="K38" s="46">
        <v>276860</v>
      </c>
      <c r="L38" s="46">
        <v>0</v>
      </c>
      <c r="M38" s="46">
        <v>0</v>
      </c>
      <c r="N38" s="46">
        <f>SUM(D38:M38)</f>
        <v>353702</v>
      </c>
      <c r="O38" s="47">
        <f t="shared" si="1"/>
        <v>48.552093342484554</v>
      </c>
      <c r="P38" s="9"/>
    </row>
    <row r="39" spans="1:119">
      <c r="A39" s="12"/>
      <c r="B39" s="25">
        <v>361.3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422794</v>
      </c>
      <c r="L39" s="46">
        <v>0</v>
      </c>
      <c r="M39" s="46">
        <v>0</v>
      </c>
      <c r="N39" s="46">
        <f t="shared" ref="N39:N44" si="10">SUM(D39:M39)</f>
        <v>422794</v>
      </c>
      <c r="O39" s="47">
        <f t="shared" si="1"/>
        <v>58.036238846945778</v>
      </c>
      <c r="P39" s="9"/>
    </row>
    <row r="40" spans="1:119">
      <c r="A40" s="12"/>
      <c r="B40" s="25">
        <v>362</v>
      </c>
      <c r="C40" s="20" t="s">
        <v>49</v>
      </c>
      <c r="D40" s="46">
        <v>96740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96740</v>
      </c>
      <c r="O40" s="47">
        <f t="shared" si="1"/>
        <v>13.279341111873713</v>
      </c>
      <c r="P40" s="9"/>
    </row>
    <row r="41" spans="1:119">
      <c r="A41" s="12"/>
      <c r="B41" s="25">
        <v>364</v>
      </c>
      <c r="C41" s="20" t="s">
        <v>91</v>
      </c>
      <c r="D41" s="46">
        <v>40210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40210</v>
      </c>
      <c r="O41" s="47">
        <f t="shared" si="1"/>
        <v>5.5195607412491423</v>
      </c>
      <c r="P41" s="9"/>
    </row>
    <row r="42" spans="1:119">
      <c r="A42" s="12"/>
      <c r="B42" s="25">
        <v>366</v>
      </c>
      <c r="C42" s="20" t="s">
        <v>51</v>
      </c>
      <c r="D42" s="46">
        <v>0</v>
      </c>
      <c r="E42" s="46">
        <v>22977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22977</v>
      </c>
      <c r="O42" s="47">
        <f t="shared" si="1"/>
        <v>3.1540150995195608</v>
      </c>
      <c r="P42" s="9"/>
    </row>
    <row r="43" spans="1:119">
      <c r="A43" s="12"/>
      <c r="B43" s="25">
        <v>368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513052</v>
      </c>
      <c r="L43" s="46">
        <v>0</v>
      </c>
      <c r="M43" s="46">
        <v>0</v>
      </c>
      <c r="N43" s="46">
        <f t="shared" si="10"/>
        <v>513052</v>
      </c>
      <c r="O43" s="47">
        <f t="shared" si="1"/>
        <v>70.4258064516129</v>
      </c>
      <c r="P43" s="9"/>
    </row>
    <row r="44" spans="1:119">
      <c r="A44" s="12"/>
      <c r="B44" s="25">
        <v>369.9</v>
      </c>
      <c r="C44" s="20" t="s">
        <v>53</v>
      </c>
      <c r="D44" s="46">
        <v>60611</v>
      </c>
      <c r="E44" s="46">
        <v>114162</v>
      </c>
      <c r="F44" s="46">
        <v>0</v>
      </c>
      <c r="G44" s="46">
        <v>0</v>
      </c>
      <c r="H44" s="46">
        <v>0</v>
      </c>
      <c r="I44" s="46">
        <v>1765</v>
      </c>
      <c r="J44" s="46">
        <v>0</v>
      </c>
      <c r="K44" s="46">
        <v>544</v>
      </c>
      <c r="L44" s="46">
        <v>0</v>
      </c>
      <c r="M44" s="46">
        <v>0</v>
      </c>
      <c r="N44" s="46">
        <f t="shared" si="10"/>
        <v>177082</v>
      </c>
      <c r="O44" s="47">
        <f t="shared" si="1"/>
        <v>24.307755662319835</v>
      </c>
      <c r="P44" s="9"/>
    </row>
    <row r="45" spans="1:119" ht="15.75">
      <c r="A45" s="29" t="s">
        <v>35</v>
      </c>
      <c r="B45" s="30"/>
      <c r="C45" s="31"/>
      <c r="D45" s="32">
        <f t="shared" ref="D45:M45" si="11">SUM(D46:D46)</f>
        <v>88797</v>
      </c>
      <c r="E45" s="32">
        <f t="shared" si="11"/>
        <v>117000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>SUM(D45:M45)</f>
        <v>205797</v>
      </c>
      <c r="O45" s="45">
        <f t="shared" si="1"/>
        <v>28.249416609471517</v>
      </c>
      <c r="P45" s="9"/>
    </row>
    <row r="46" spans="1:119" ht="15.75" thickBot="1">
      <c r="A46" s="12"/>
      <c r="B46" s="25">
        <v>381</v>
      </c>
      <c r="C46" s="20" t="s">
        <v>54</v>
      </c>
      <c r="D46" s="46">
        <v>88797</v>
      </c>
      <c r="E46" s="46">
        <v>117000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205797</v>
      </c>
      <c r="O46" s="47">
        <f t="shared" si="1"/>
        <v>28.249416609471517</v>
      </c>
      <c r="P46" s="9"/>
    </row>
    <row r="47" spans="1:119" ht="16.5" thickBot="1">
      <c r="A47" s="14" t="s">
        <v>43</v>
      </c>
      <c r="B47" s="23"/>
      <c r="C47" s="22"/>
      <c r="D47" s="15">
        <f t="shared" ref="D47:M47" si="12">SUM(D5,D13,D19,D27,D34,D37,D45)</f>
        <v>5807828</v>
      </c>
      <c r="E47" s="15">
        <f t="shared" si="12"/>
        <v>1189948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6607361</v>
      </c>
      <c r="J47" s="15">
        <f t="shared" si="12"/>
        <v>0</v>
      </c>
      <c r="K47" s="15">
        <f t="shared" si="12"/>
        <v>1274358</v>
      </c>
      <c r="L47" s="15">
        <f t="shared" si="12"/>
        <v>0</v>
      </c>
      <c r="M47" s="15">
        <f t="shared" si="12"/>
        <v>0</v>
      </c>
      <c r="N47" s="15">
        <f>SUM(D47:M47)</f>
        <v>14879495</v>
      </c>
      <c r="O47" s="38">
        <f t="shared" si="1"/>
        <v>2042.483870967742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109</v>
      </c>
      <c r="M49" s="48"/>
      <c r="N49" s="48"/>
      <c r="O49" s="43">
        <v>7285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67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 xml:space="preserve">&amp;L&amp;14Office of Economic and Demographic Research&amp;R&amp;14Page &amp;P of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2765436</v>
      </c>
      <c r="E5" s="27">
        <f t="shared" si="0"/>
        <v>752128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58873</v>
      </c>
      <c r="L5" s="27">
        <f t="shared" si="0"/>
        <v>0</v>
      </c>
      <c r="M5" s="27">
        <f t="shared" si="0"/>
        <v>0</v>
      </c>
      <c r="N5" s="28">
        <f>SUM(D5:M5)</f>
        <v>3576437</v>
      </c>
      <c r="O5" s="33">
        <f t="shared" ref="O5:O48" si="1">(N5/O$50)</f>
        <v>491.33630993268304</v>
      </c>
      <c r="P5" s="6"/>
    </row>
    <row r="6" spans="1:133">
      <c r="A6" s="12"/>
      <c r="B6" s="25">
        <v>311</v>
      </c>
      <c r="C6" s="20" t="s">
        <v>2</v>
      </c>
      <c r="D6" s="46">
        <v>2437341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2437341</v>
      </c>
      <c r="O6" s="47">
        <f t="shared" si="1"/>
        <v>334.84558318450337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32562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32562</v>
      </c>
      <c r="O7" s="47">
        <f t="shared" si="1"/>
        <v>4.4734166781151261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253261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253261</v>
      </c>
      <c r="O8" s="47">
        <f t="shared" si="1"/>
        <v>34.793378211292762</v>
      </c>
      <c r="P8" s="9"/>
    </row>
    <row r="9" spans="1:133">
      <c r="A9" s="12"/>
      <c r="B9" s="25">
        <v>312.52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58873</v>
      </c>
      <c r="L9" s="46">
        <v>0</v>
      </c>
      <c r="M9" s="46">
        <v>0</v>
      </c>
      <c r="N9" s="46">
        <f>SUM(D9:M9)</f>
        <v>58873</v>
      </c>
      <c r="O9" s="47">
        <f t="shared" si="1"/>
        <v>8.0880615469157853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466305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466305</v>
      </c>
      <c r="O10" s="47">
        <f t="shared" si="1"/>
        <v>64.061684297293581</v>
      </c>
      <c r="P10" s="9"/>
    </row>
    <row r="11" spans="1:133">
      <c r="A11" s="12"/>
      <c r="B11" s="25">
        <v>314.39999999999998</v>
      </c>
      <c r="C11" s="20" t="s">
        <v>95</v>
      </c>
      <c r="D11" s="46">
        <v>754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754</v>
      </c>
      <c r="O11" s="47">
        <f t="shared" si="1"/>
        <v>0.10358565737051793</v>
      </c>
      <c r="P11" s="9"/>
    </row>
    <row r="12" spans="1:133">
      <c r="A12" s="12"/>
      <c r="B12" s="25">
        <v>315</v>
      </c>
      <c r="C12" s="20" t="s">
        <v>83</v>
      </c>
      <c r="D12" s="46">
        <v>264788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264788</v>
      </c>
      <c r="O12" s="47">
        <f t="shared" si="1"/>
        <v>36.376974859183953</v>
      </c>
      <c r="P12" s="9"/>
    </row>
    <row r="13" spans="1:133">
      <c r="A13" s="12"/>
      <c r="B13" s="25">
        <v>316</v>
      </c>
      <c r="C13" s="20" t="s">
        <v>84</v>
      </c>
      <c r="D13" s="46">
        <v>62553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62553</v>
      </c>
      <c r="O13" s="47">
        <f t="shared" si="1"/>
        <v>8.5936254980079685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SUM(D15:D18)</f>
        <v>521242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32552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8" si="4">SUM(D14:M14)</f>
        <v>553794</v>
      </c>
      <c r="O14" s="45">
        <f t="shared" si="1"/>
        <v>76.081055089984886</v>
      </c>
      <c r="P14" s="10"/>
    </row>
    <row r="15" spans="1:133">
      <c r="A15" s="12"/>
      <c r="B15" s="25">
        <v>322</v>
      </c>
      <c r="C15" s="20" t="s">
        <v>0</v>
      </c>
      <c r="D15" s="46">
        <v>75872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75872</v>
      </c>
      <c r="O15" s="47">
        <f t="shared" si="1"/>
        <v>10.423409809039704</v>
      </c>
      <c r="P15" s="9"/>
    </row>
    <row r="16" spans="1:133">
      <c r="A16" s="12"/>
      <c r="B16" s="25">
        <v>323.10000000000002</v>
      </c>
      <c r="C16" s="20" t="s">
        <v>16</v>
      </c>
      <c r="D16" s="46">
        <v>216038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216038</v>
      </c>
      <c r="O16" s="47">
        <f t="shared" si="1"/>
        <v>29.679626322297018</v>
      </c>
      <c r="P16" s="9"/>
    </row>
    <row r="17" spans="1:16">
      <c r="A17" s="12"/>
      <c r="B17" s="25">
        <v>323.7</v>
      </c>
      <c r="C17" s="20" t="s">
        <v>18</v>
      </c>
      <c r="D17" s="46">
        <v>125039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125039</v>
      </c>
      <c r="O17" s="47">
        <f t="shared" si="1"/>
        <v>17.178046434949856</v>
      </c>
      <c r="P17" s="9"/>
    </row>
    <row r="18" spans="1:16">
      <c r="A18" s="12"/>
      <c r="B18" s="25">
        <v>329</v>
      </c>
      <c r="C18" s="20" t="s">
        <v>20</v>
      </c>
      <c r="D18" s="46">
        <v>104293</v>
      </c>
      <c r="E18" s="46">
        <v>0</v>
      </c>
      <c r="F18" s="46">
        <v>0</v>
      </c>
      <c r="G18" s="46">
        <v>0</v>
      </c>
      <c r="H18" s="46">
        <v>0</v>
      </c>
      <c r="I18" s="46">
        <v>32552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136845</v>
      </c>
      <c r="O18" s="47">
        <f t="shared" si="1"/>
        <v>18.799972523698312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SUM(D20:D27)</f>
        <v>1379295</v>
      </c>
      <c r="E19" s="32">
        <f t="shared" si="5"/>
        <v>152367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275550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1807212</v>
      </c>
      <c r="O19" s="45">
        <f t="shared" si="1"/>
        <v>248.27751064706692</v>
      </c>
      <c r="P19" s="10"/>
    </row>
    <row r="20" spans="1:16">
      <c r="A20" s="12"/>
      <c r="B20" s="25">
        <v>334.35</v>
      </c>
      <c r="C20" s="20" t="s">
        <v>106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275550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275550</v>
      </c>
      <c r="O20" s="47">
        <f t="shared" si="1"/>
        <v>37.855474653111692</v>
      </c>
      <c r="P20" s="9"/>
    </row>
    <row r="21" spans="1:16">
      <c r="A21" s="12"/>
      <c r="B21" s="25">
        <v>335.12</v>
      </c>
      <c r="C21" s="20" t="s">
        <v>85</v>
      </c>
      <c r="D21" s="46">
        <v>192281</v>
      </c>
      <c r="E21" s="46">
        <v>60261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252542</v>
      </c>
      <c r="O21" s="47">
        <f t="shared" si="1"/>
        <v>34.694600906717959</v>
      </c>
      <c r="P21" s="9"/>
    </row>
    <row r="22" spans="1:16">
      <c r="A22" s="12"/>
      <c r="B22" s="25">
        <v>335.15</v>
      </c>
      <c r="C22" s="20" t="s">
        <v>86</v>
      </c>
      <c r="D22" s="46">
        <v>8541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8541</v>
      </c>
      <c r="O22" s="47">
        <f t="shared" si="1"/>
        <v>1.173375463662591</v>
      </c>
      <c r="P22" s="9"/>
    </row>
    <row r="23" spans="1:16">
      <c r="A23" s="12"/>
      <c r="B23" s="25">
        <v>335.18</v>
      </c>
      <c r="C23" s="20" t="s">
        <v>87</v>
      </c>
      <c r="D23" s="46">
        <v>744767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744767</v>
      </c>
      <c r="O23" s="47">
        <f t="shared" si="1"/>
        <v>102.31721390300865</v>
      </c>
      <c r="P23" s="9"/>
    </row>
    <row r="24" spans="1:16">
      <c r="A24" s="12"/>
      <c r="B24" s="25">
        <v>335.19</v>
      </c>
      <c r="C24" s="20" t="s">
        <v>88</v>
      </c>
      <c r="D24" s="46">
        <v>6092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6092</v>
      </c>
      <c r="O24" s="47">
        <f t="shared" si="1"/>
        <v>0.83692814947108118</v>
      </c>
      <c r="P24" s="9"/>
    </row>
    <row r="25" spans="1:16">
      <c r="A25" s="12"/>
      <c r="B25" s="25">
        <v>337.2</v>
      </c>
      <c r="C25" s="20" t="s">
        <v>26</v>
      </c>
      <c r="D25" s="46">
        <v>169769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169769</v>
      </c>
      <c r="O25" s="47">
        <f t="shared" si="1"/>
        <v>23.323121307871961</v>
      </c>
      <c r="P25" s="9"/>
    </row>
    <row r="26" spans="1:16">
      <c r="A26" s="12"/>
      <c r="B26" s="25">
        <v>337.3</v>
      </c>
      <c r="C26" s="20" t="s">
        <v>27</v>
      </c>
      <c r="D26" s="46">
        <v>35067</v>
      </c>
      <c r="E26" s="46">
        <v>44895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79962</v>
      </c>
      <c r="O26" s="47">
        <f t="shared" si="1"/>
        <v>10.985300178595962</v>
      </c>
      <c r="P26" s="9"/>
    </row>
    <row r="27" spans="1:16">
      <c r="A27" s="12"/>
      <c r="B27" s="25">
        <v>337.7</v>
      </c>
      <c r="C27" s="20" t="s">
        <v>28</v>
      </c>
      <c r="D27" s="46">
        <v>222778</v>
      </c>
      <c r="E27" s="46">
        <v>47211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269989</v>
      </c>
      <c r="O27" s="47">
        <f t="shared" si="1"/>
        <v>37.091496084627011</v>
      </c>
      <c r="P27" s="9"/>
    </row>
    <row r="28" spans="1:16" ht="15.75">
      <c r="A28" s="29" t="s">
        <v>33</v>
      </c>
      <c r="B28" s="30"/>
      <c r="C28" s="31"/>
      <c r="D28" s="32">
        <f t="shared" ref="D28:M28" si="6">SUM(D29:D34)</f>
        <v>15908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6202701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6218609</v>
      </c>
      <c r="O28" s="45">
        <f t="shared" si="1"/>
        <v>854.32188487429596</v>
      </c>
      <c r="P28" s="10"/>
    </row>
    <row r="29" spans="1:16">
      <c r="A29" s="12"/>
      <c r="B29" s="25">
        <v>341.3</v>
      </c>
      <c r="C29" s="20" t="s">
        <v>89</v>
      </c>
      <c r="D29" s="46">
        <v>15908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7">SUM(D29:M29)</f>
        <v>15908</v>
      </c>
      <c r="O29" s="47">
        <f t="shared" si="1"/>
        <v>2.1854650364060997</v>
      </c>
      <c r="P29" s="9"/>
    </row>
    <row r="30" spans="1:16">
      <c r="A30" s="12"/>
      <c r="B30" s="25">
        <v>343.3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1619801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1619801</v>
      </c>
      <c r="O30" s="47">
        <f t="shared" si="1"/>
        <v>222.53070476713833</v>
      </c>
      <c r="P30" s="9"/>
    </row>
    <row r="31" spans="1:16">
      <c r="A31" s="12"/>
      <c r="B31" s="25">
        <v>343.4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1366510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1366510</v>
      </c>
      <c r="O31" s="47">
        <f t="shared" si="1"/>
        <v>187.73320511059211</v>
      </c>
      <c r="P31" s="9"/>
    </row>
    <row r="32" spans="1:16">
      <c r="A32" s="12"/>
      <c r="B32" s="25">
        <v>343.5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2857106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2857106</v>
      </c>
      <c r="O32" s="47">
        <f t="shared" si="1"/>
        <v>392.51353207858222</v>
      </c>
      <c r="P32" s="9"/>
    </row>
    <row r="33" spans="1:119">
      <c r="A33" s="12"/>
      <c r="B33" s="25">
        <v>343.6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63858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63858</v>
      </c>
      <c r="O33" s="47">
        <f t="shared" si="1"/>
        <v>8.7729083665338639</v>
      </c>
      <c r="P33" s="9"/>
    </row>
    <row r="34" spans="1:119">
      <c r="A34" s="12"/>
      <c r="B34" s="25">
        <v>343.7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295426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295426</v>
      </c>
      <c r="O34" s="47">
        <f t="shared" si="1"/>
        <v>40.586069515043278</v>
      </c>
      <c r="P34" s="9"/>
    </row>
    <row r="35" spans="1:119" ht="15.75">
      <c r="A35" s="29" t="s">
        <v>34</v>
      </c>
      <c r="B35" s="30"/>
      <c r="C35" s="31"/>
      <c r="D35" s="32">
        <f t="shared" ref="D35:M35" si="8">SUM(D36:D37)</f>
        <v>58661</v>
      </c>
      <c r="E35" s="32">
        <f t="shared" si="8"/>
        <v>29170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>SUM(D35:M35)</f>
        <v>87831</v>
      </c>
      <c r="O35" s="45">
        <f t="shared" si="1"/>
        <v>12.06635526858085</v>
      </c>
      <c r="P35" s="10"/>
    </row>
    <row r="36" spans="1:119">
      <c r="A36" s="13"/>
      <c r="B36" s="39">
        <v>351.5</v>
      </c>
      <c r="C36" s="21" t="s">
        <v>45</v>
      </c>
      <c r="D36" s="46">
        <v>0</v>
      </c>
      <c r="E36" s="46">
        <v>29170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29170</v>
      </c>
      <c r="O36" s="47">
        <f t="shared" si="1"/>
        <v>4.0074186014562443</v>
      </c>
      <c r="P36" s="9"/>
    </row>
    <row r="37" spans="1:119">
      <c r="A37" s="13"/>
      <c r="B37" s="39">
        <v>354</v>
      </c>
      <c r="C37" s="21" t="s">
        <v>46</v>
      </c>
      <c r="D37" s="46">
        <v>58661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58661</v>
      </c>
      <c r="O37" s="47">
        <f t="shared" si="1"/>
        <v>8.0589366671246054</v>
      </c>
      <c r="P37" s="9"/>
    </row>
    <row r="38" spans="1:119" ht="15.75">
      <c r="A38" s="29" t="s">
        <v>3</v>
      </c>
      <c r="B38" s="30"/>
      <c r="C38" s="31"/>
      <c r="D38" s="32">
        <f t="shared" ref="D38:M38" si="9">SUM(D39:D45)</f>
        <v>176658</v>
      </c>
      <c r="E38" s="32">
        <f t="shared" si="9"/>
        <v>115990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17156</v>
      </c>
      <c r="J38" s="32">
        <f t="shared" si="9"/>
        <v>0</v>
      </c>
      <c r="K38" s="32">
        <f t="shared" si="9"/>
        <v>1557030</v>
      </c>
      <c r="L38" s="32">
        <f t="shared" si="9"/>
        <v>0</v>
      </c>
      <c r="M38" s="32">
        <f t="shared" si="9"/>
        <v>0</v>
      </c>
      <c r="N38" s="32">
        <f>SUM(D38:M38)</f>
        <v>1866834</v>
      </c>
      <c r="O38" s="45">
        <f t="shared" si="1"/>
        <v>256.46847094381098</v>
      </c>
      <c r="P38" s="10"/>
    </row>
    <row r="39" spans="1:119">
      <c r="A39" s="12"/>
      <c r="B39" s="25">
        <v>361.1</v>
      </c>
      <c r="C39" s="20" t="s">
        <v>47</v>
      </c>
      <c r="D39" s="46">
        <v>13701</v>
      </c>
      <c r="E39" s="46">
        <v>6812</v>
      </c>
      <c r="F39" s="46">
        <v>0</v>
      </c>
      <c r="G39" s="46">
        <v>0</v>
      </c>
      <c r="H39" s="46">
        <v>0</v>
      </c>
      <c r="I39" s="46">
        <v>17156</v>
      </c>
      <c r="J39" s="46">
        <v>0</v>
      </c>
      <c r="K39" s="46">
        <v>239438</v>
      </c>
      <c r="L39" s="46">
        <v>0</v>
      </c>
      <c r="M39" s="46">
        <v>0</v>
      </c>
      <c r="N39" s="46">
        <f>SUM(D39:M39)</f>
        <v>277107</v>
      </c>
      <c r="O39" s="47">
        <f t="shared" si="1"/>
        <v>38.06937766176673</v>
      </c>
      <c r="P39" s="9"/>
    </row>
    <row r="40" spans="1:119">
      <c r="A40" s="12"/>
      <c r="B40" s="25">
        <v>361.3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826954</v>
      </c>
      <c r="L40" s="46">
        <v>0</v>
      </c>
      <c r="M40" s="46">
        <v>0</v>
      </c>
      <c r="N40" s="46">
        <f t="shared" ref="N40:N45" si="10">SUM(D40:M40)</f>
        <v>826954</v>
      </c>
      <c r="O40" s="47">
        <f t="shared" si="1"/>
        <v>113.60818793790355</v>
      </c>
      <c r="P40" s="9"/>
    </row>
    <row r="41" spans="1:119">
      <c r="A41" s="12"/>
      <c r="B41" s="25">
        <v>362</v>
      </c>
      <c r="C41" s="20" t="s">
        <v>49</v>
      </c>
      <c r="D41" s="46">
        <v>89140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89140</v>
      </c>
      <c r="O41" s="47">
        <f t="shared" si="1"/>
        <v>12.246187663140541</v>
      </c>
      <c r="P41" s="9"/>
    </row>
    <row r="42" spans="1:119">
      <c r="A42" s="12"/>
      <c r="B42" s="25">
        <v>364</v>
      </c>
      <c r="C42" s="20" t="s">
        <v>91</v>
      </c>
      <c r="D42" s="46">
        <v>8141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8141</v>
      </c>
      <c r="O42" s="47">
        <f t="shared" si="1"/>
        <v>1.118422860283006</v>
      </c>
      <c r="P42" s="9"/>
    </row>
    <row r="43" spans="1:119">
      <c r="A43" s="12"/>
      <c r="B43" s="25">
        <v>366</v>
      </c>
      <c r="C43" s="20" t="s">
        <v>51</v>
      </c>
      <c r="D43" s="46">
        <v>0</v>
      </c>
      <c r="E43" s="46">
        <v>52585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52585</v>
      </c>
      <c r="O43" s="47">
        <f t="shared" si="1"/>
        <v>7.2242066217887073</v>
      </c>
      <c r="P43" s="9"/>
    </row>
    <row r="44" spans="1:119">
      <c r="A44" s="12"/>
      <c r="B44" s="25">
        <v>368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490571</v>
      </c>
      <c r="L44" s="46">
        <v>0</v>
      </c>
      <c r="M44" s="46">
        <v>0</v>
      </c>
      <c r="N44" s="46">
        <f t="shared" si="10"/>
        <v>490571</v>
      </c>
      <c r="O44" s="47">
        <f t="shared" si="1"/>
        <v>67.395383981316115</v>
      </c>
      <c r="P44" s="9"/>
    </row>
    <row r="45" spans="1:119">
      <c r="A45" s="12"/>
      <c r="B45" s="25">
        <v>369.9</v>
      </c>
      <c r="C45" s="20" t="s">
        <v>53</v>
      </c>
      <c r="D45" s="46">
        <v>65676</v>
      </c>
      <c r="E45" s="46">
        <v>56593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67</v>
      </c>
      <c r="L45" s="46">
        <v>0</v>
      </c>
      <c r="M45" s="46">
        <v>0</v>
      </c>
      <c r="N45" s="46">
        <f t="shared" si="10"/>
        <v>122336</v>
      </c>
      <c r="O45" s="47">
        <f t="shared" si="1"/>
        <v>16.80670421761231</v>
      </c>
      <c r="P45" s="9"/>
    </row>
    <row r="46" spans="1:119" ht="15.75">
      <c r="A46" s="29" t="s">
        <v>35</v>
      </c>
      <c r="B46" s="30"/>
      <c r="C46" s="31"/>
      <c r="D46" s="32">
        <f t="shared" ref="D46:M46" si="11">SUM(D47:D47)</f>
        <v>86875</v>
      </c>
      <c r="E46" s="32">
        <f t="shared" si="11"/>
        <v>212000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>SUM(D46:M46)</f>
        <v>298875</v>
      </c>
      <c r="O46" s="45">
        <f t="shared" si="1"/>
        <v>41.059898337683748</v>
      </c>
      <c r="P46" s="9"/>
    </row>
    <row r="47" spans="1:119" ht="15.75" thickBot="1">
      <c r="A47" s="12"/>
      <c r="B47" s="25">
        <v>381</v>
      </c>
      <c r="C47" s="20" t="s">
        <v>54</v>
      </c>
      <c r="D47" s="46">
        <v>86875</v>
      </c>
      <c r="E47" s="46">
        <v>212000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298875</v>
      </c>
      <c r="O47" s="47">
        <f t="shared" si="1"/>
        <v>41.059898337683748</v>
      </c>
      <c r="P47" s="9"/>
    </row>
    <row r="48" spans="1:119" ht="16.5" thickBot="1">
      <c r="A48" s="14" t="s">
        <v>43</v>
      </c>
      <c r="B48" s="23"/>
      <c r="C48" s="22"/>
      <c r="D48" s="15">
        <f t="shared" ref="D48:M48" si="12">SUM(D5,D14,D19,D28,D35,D38,D46)</f>
        <v>5004075</v>
      </c>
      <c r="E48" s="15">
        <f t="shared" si="12"/>
        <v>1261655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6527959</v>
      </c>
      <c r="J48" s="15">
        <f t="shared" si="12"/>
        <v>0</v>
      </c>
      <c r="K48" s="15">
        <f t="shared" si="12"/>
        <v>1615903</v>
      </c>
      <c r="L48" s="15">
        <f t="shared" si="12"/>
        <v>0</v>
      </c>
      <c r="M48" s="15">
        <f t="shared" si="12"/>
        <v>0</v>
      </c>
      <c r="N48" s="15">
        <f>SUM(D48:M48)</f>
        <v>14409592</v>
      </c>
      <c r="O48" s="38">
        <f t="shared" si="1"/>
        <v>1979.6114850941062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107</v>
      </c>
      <c r="M50" s="48"/>
      <c r="N50" s="48"/>
      <c r="O50" s="43">
        <v>7279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67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2632081</v>
      </c>
      <c r="E5" s="27">
        <f t="shared" si="0"/>
        <v>737378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59112</v>
      </c>
      <c r="L5" s="27">
        <f t="shared" si="0"/>
        <v>0</v>
      </c>
      <c r="M5" s="27">
        <f t="shared" si="0"/>
        <v>0</v>
      </c>
      <c r="N5" s="28">
        <f>SUM(D5:M5)</f>
        <v>3428571</v>
      </c>
      <c r="O5" s="33">
        <f t="shared" ref="O5:O48" si="1">(N5/O$50)</f>
        <v>471.80005504334662</v>
      </c>
      <c r="P5" s="6"/>
    </row>
    <row r="6" spans="1:133">
      <c r="A6" s="12"/>
      <c r="B6" s="25">
        <v>311</v>
      </c>
      <c r="C6" s="20" t="s">
        <v>2</v>
      </c>
      <c r="D6" s="46">
        <v>2286100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2286100</v>
      </c>
      <c r="O6" s="47">
        <f t="shared" si="1"/>
        <v>314.58648685840097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34934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34934</v>
      </c>
      <c r="O7" s="47">
        <f t="shared" si="1"/>
        <v>4.8072106784092474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253997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253997</v>
      </c>
      <c r="O8" s="47">
        <f t="shared" si="1"/>
        <v>34.952112288427138</v>
      </c>
      <c r="P8" s="9"/>
    </row>
    <row r="9" spans="1:133">
      <c r="A9" s="12"/>
      <c r="B9" s="25">
        <v>312.52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59112</v>
      </c>
      <c r="L9" s="46">
        <v>0</v>
      </c>
      <c r="M9" s="46">
        <v>0</v>
      </c>
      <c r="N9" s="46">
        <f>SUM(D9:M9)</f>
        <v>59112</v>
      </c>
      <c r="O9" s="47">
        <f t="shared" si="1"/>
        <v>8.1343057657905593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448447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448447</v>
      </c>
      <c r="O10" s="47">
        <f t="shared" si="1"/>
        <v>61.710059171597635</v>
      </c>
      <c r="P10" s="9"/>
    </row>
    <row r="11" spans="1:133">
      <c r="A11" s="12"/>
      <c r="B11" s="25">
        <v>315</v>
      </c>
      <c r="C11" s="20" t="s">
        <v>83</v>
      </c>
      <c r="D11" s="46">
        <v>281885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281885</v>
      </c>
      <c r="O11" s="47">
        <f t="shared" si="1"/>
        <v>38.789734415852486</v>
      </c>
      <c r="P11" s="9"/>
    </row>
    <row r="12" spans="1:133">
      <c r="A12" s="12"/>
      <c r="B12" s="25">
        <v>316</v>
      </c>
      <c r="C12" s="20" t="s">
        <v>84</v>
      </c>
      <c r="D12" s="46">
        <v>64096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64096</v>
      </c>
      <c r="O12" s="47">
        <f t="shared" si="1"/>
        <v>8.820145864868584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SUM(D14:D18)</f>
        <v>491617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52729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544346</v>
      </c>
      <c r="O13" s="45">
        <f t="shared" si="1"/>
        <v>74.906563919086281</v>
      </c>
      <c r="P13" s="10"/>
    </row>
    <row r="14" spans="1:133">
      <c r="A14" s="12"/>
      <c r="B14" s="25">
        <v>322</v>
      </c>
      <c r="C14" s="20" t="s">
        <v>0</v>
      </c>
      <c r="D14" s="46">
        <v>78085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78085</v>
      </c>
      <c r="O14" s="47">
        <f t="shared" si="1"/>
        <v>10.745149305077749</v>
      </c>
      <c r="P14" s="9"/>
    </row>
    <row r="15" spans="1:133">
      <c r="A15" s="12"/>
      <c r="B15" s="25">
        <v>323.10000000000002</v>
      </c>
      <c r="C15" s="20" t="s">
        <v>16</v>
      </c>
      <c r="D15" s="46">
        <v>224274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224274</v>
      </c>
      <c r="O15" s="47">
        <f t="shared" si="1"/>
        <v>30.861978808311544</v>
      </c>
      <c r="P15" s="9"/>
    </row>
    <row r="16" spans="1:133">
      <c r="A16" s="12"/>
      <c r="B16" s="25">
        <v>323.39999999999998</v>
      </c>
      <c r="C16" s="20" t="s">
        <v>17</v>
      </c>
      <c r="D16" s="46">
        <v>1820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1820</v>
      </c>
      <c r="O16" s="47">
        <f t="shared" si="1"/>
        <v>0.25044722719141321</v>
      </c>
      <c r="P16" s="9"/>
    </row>
    <row r="17" spans="1:16">
      <c r="A17" s="12"/>
      <c r="B17" s="25">
        <v>323.7</v>
      </c>
      <c r="C17" s="20" t="s">
        <v>18</v>
      </c>
      <c r="D17" s="46">
        <v>84516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84516</v>
      </c>
      <c r="O17" s="47">
        <f t="shared" si="1"/>
        <v>11.630108710609605</v>
      </c>
      <c r="P17" s="9"/>
    </row>
    <row r="18" spans="1:16">
      <c r="A18" s="12"/>
      <c r="B18" s="25">
        <v>329</v>
      </c>
      <c r="C18" s="20" t="s">
        <v>20</v>
      </c>
      <c r="D18" s="46">
        <v>102922</v>
      </c>
      <c r="E18" s="46">
        <v>0</v>
      </c>
      <c r="F18" s="46">
        <v>0</v>
      </c>
      <c r="G18" s="46">
        <v>0</v>
      </c>
      <c r="H18" s="46">
        <v>0</v>
      </c>
      <c r="I18" s="46">
        <v>52729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155651</v>
      </c>
      <c r="O18" s="47">
        <f t="shared" si="1"/>
        <v>21.418879867895967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SUM(D20:D26)</f>
        <v>1364279</v>
      </c>
      <c r="E19" s="32">
        <f t="shared" si="5"/>
        <v>104369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1468648</v>
      </c>
      <c r="O19" s="45">
        <f t="shared" si="1"/>
        <v>202.09825237374432</v>
      </c>
      <c r="P19" s="10"/>
    </row>
    <row r="20" spans="1:16">
      <c r="A20" s="12"/>
      <c r="B20" s="25">
        <v>335.12</v>
      </c>
      <c r="C20" s="20" t="s">
        <v>85</v>
      </c>
      <c r="D20" s="46">
        <v>182008</v>
      </c>
      <c r="E20" s="46">
        <v>59474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241482</v>
      </c>
      <c r="O20" s="47">
        <f t="shared" si="1"/>
        <v>33.229943580569696</v>
      </c>
      <c r="P20" s="9"/>
    </row>
    <row r="21" spans="1:16">
      <c r="A21" s="12"/>
      <c r="B21" s="25">
        <v>335.15</v>
      </c>
      <c r="C21" s="20" t="s">
        <v>86</v>
      </c>
      <c r="D21" s="46">
        <v>7856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7856</v>
      </c>
      <c r="O21" s="47">
        <f t="shared" si="1"/>
        <v>1.0810513279207377</v>
      </c>
      <c r="P21" s="9"/>
    </row>
    <row r="22" spans="1:16">
      <c r="A22" s="12"/>
      <c r="B22" s="25">
        <v>335.18</v>
      </c>
      <c r="C22" s="20" t="s">
        <v>87</v>
      </c>
      <c r="D22" s="46">
        <v>729793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729793</v>
      </c>
      <c r="O22" s="47">
        <f t="shared" si="1"/>
        <v>100.42562267785881</v>
      </c>
      <c r="P22" s="9"/>
    </row>
    <row r="23" spans="1:16">
      <c r="A23" s="12"/>
      <c r="B23" s="25">
        <v>335.19</v>
      </c>
      <c r="C23" s="20" t="s">
        <v>88</v>
      </c>
      <c r="D23" s="46">
        <v>4061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4061</v>
      </c>
      <c r="O23" s="47">
        <f t="shared" si="1"/>
        <v>0.55882757671666439</v>
      </c>
      <c r="P23" s="9"/>
    </row>
    <row r="24" spans="1:16">
      <c r="A24" s="12"/>
      <c r="B24" s="25">
        <v>337.2</v>
      </c>
      <c r="C24" s="20" t="s">
        <v>26</v>
      </c>
      <c r="D24" s="46">
        <v>190226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190226</v>
      </c>
      <c r="O24" s="47">
        <f t="shared" si="1"/>
        <v>26.176689142699875</v>
      </c>
      <c r="P24" s="9"/>
    </row>
    <row r="25" spans="1:16">
      <c r="A25" s="12"/>
      <c r="B25" s="25">
        <v>337.3</v>
      </c>
      <c r="C25" s="20" t="s">
        <v>27</v>
      </c>
      <c r="D25" s="46">
        <v>34046</v>
      </c>
      <c r="E25" s="46">
        <v>44895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78941</v>
      </c>
      <c r="O25" s="47">
        <f t="shared" si="1"/>
        <v>10.862942066877666</v>
      </c>
      <c r="P25" s="9"/>
    </row>
    <row r="26" spans="1:16">
      <c r="A26" s="12"/>
      <c r="B26" s="25">
        <v>337.7</v>
      </c>
      <c r="C26" s="20" t="s">
        <v>28</v>
      </c>
      <c r="D26" s="46">
        <v>216289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216289</v>
      </c>
      <c r="O26" s="47">
        <f t="shared" si="1"/>
        <v>29.763176001100867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SUM(D28:D34)</f>
        <v>7473</v>
      </c>
      <c r="E27" s="32">
        <f t="shared" si="6"/>
        <v>69601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5973705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6050779</v>
      </c>
      <c r="O27" s="45">
        <f t="shared" si="1"/>
        <v>832.63781477913858</v>
      </c>
      <c r="P27" s="10"/>
    </row>
    <row r="28" spans="1:16">
      <c r="A28" s="12"/>
      <c r="B28" s="25">
        <v>341.3</v>
      </c>
      <c r="C28" s="20" t="s">
        <v>89</v>
      </c>
      <c r="D28" s="46">
        <v>7473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7">SUM(D28:M28)</f>
        <v>7473</v>
      </c>
      <c r="O28" s="47">
        <f t="shared" si="1"/>
        <v>1.0283473235172698</v>
      </c>
      <c r="P28" s="9"/>
    </row>
    <row r="29" spans="1:16">
      <c r="A29" s="12"/>
      <c r="B29" s="25">
        <v>343.3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1562678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1562678</v>
      </c>
      <c r="O29" s="47">
        <f t="shared" si="1"/>
        <v>215.03756708407872</v>
      </c>
      <c r="P29" s="9"/>
    </row>
    <row r="30" spans="1:16">
      <c r="A30" s="12"/>
      <c r="B30" s="25">
        <v>343.4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1260109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1260109</v>
      </c>
      <c r="O30" s="47">
        <f t="shared" si="1"/>
        <v>173.4015412137058</v>
      </c>
      <c r="P30" s="9"/>
    </row>
    <row r="31" spans="1:16">
      <c r="A31" s="12"/>
      <c r="B31" s="25">
        <v>343.5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2783923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2783923</v>
      </c>
      <c r="O31" s="47">
        <f t="shared" si="1"/>
        <v>383.0910967386817</v>
      </c>
      <c r="P31" s="9"/>
    </row>
    <row r="32" spans="1:16">
      <c r="A32" s="12"/>
      <c r="B32" s="25">
        <v>343.6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72228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72228</v>
      </c>
      <c r="O32" s="47">
        <f t="shared" si="1"/>
        <v>9.9391771019678004</v>
      </c>
      <c r="P32" s="9"/>
    </row>
    <row r="33" spans="1:119">
      <c r="A33" s="12"/>
      <c r="B33" s="25">
        <v>343.7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294767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294767</v>
      </c>
      <c r="O33" s="47">
        <f t="shared" si="1"/>
        <v>40.562405394247968</v>
      </c>
      <c r="P33" s="9"/>
    </row>
    <row r="34" spans="1:119">
      <c r="A34" s="12"/>
      <c r="B34" s="25">
        <v>347.3</v>
      </c>
      <c r="C34" s="20" t="s">
        <v>90</v>
      </c>
      <c r="D34" s="46">
        <v>0</v>
      </c>
      <c r="E34" s="46">
        <v>69601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69601</v>
      </c>
      <c r="O34" s="47">
        <f t="shared" si="1"/>
        <v>9.5776799229393141</v>
      </c>
      <c r="P34" s="9"/>
    </row>
    <row r="35" spans="1:119" ht="15.75">
      <c r="A35" s="29" t="s">
        <v>34</v>
      </c>
      <c r="B35" s="30"/>
      <c r="C35" s="31"/>
      <c r="D35" s="32">
        <f t="shared" ref="D35:M35" si="8">SUM(D36:D37)</f>
        <v>45837</v>
      </c>
      <c r="E35" s="32">
        <f t="shared" si="8"/>
        <v>24053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>SUM(D35:M35)</f>
        <v>69890</v>
      </c>
      <c r="O35" s="45">
        <f t="shared" si="1"/>
        <v>9.6174487408834466</v>
      </c>
      <c r="P35" s="10"/>
    </row>
    <row r="36" spans="1:119">
      <c r="A36" s="13"/>
      <c r="B36" s="39">
        <v>351.5</v>
      </c>
      <c r="C36" s="21" t="s">
        <v>45</v>
      </c>
      <c r="D36" s="46">
        <v>0</v>
      </c>
      <c r="E36" s="46">
        <v>24053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24053</v>
      </c>
      <c r="O36" s="47">
        <f t="shared" si="1"/>
        <v>3.3098940415577269</v>
      </c>
      <c r="P36" s="9"/>
    </row>
    <row r="37" spans="1:119">
      <c r="A37" s="13"/>
      <c r="B37" s="39">
        <v>354</v>
      </c>
      <c r="C37" s="21" t="s">
        <v>46</v>
      </c>
      <c r="D37" s="46">
        <v>45837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45837</v>
      </c>
      <c r="O37" s="47">
        <f t="shared" si="1"/>
        <v>6.3075546993257188</v>
      </c>
      <c r="P37" s="9"/>
    </row>
    <row r="38" spans="1:119" ht="15.75">
      <c r="A38" s="29" t="s">
        <v>3</v>
      </c>
      <c r="B38" s="30"/>
      <c r="C38" s="31"/>
      <c r="D38" s="32">
        <f t="shared" ref="D38:M38" si="9">SUM(D39:D45)</f>
        <v>146313</v>
      </c>
      <c r="E38" s="32">
        <f t="shared" si="9"/>
        <v>66106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7659</v>
      </c>
      <c r="J38" s="32">
        <f t="shared" si="9"/>
        <v>0</v>
      </c>
      <c r="K38" s="32">
        <f t="shared" si="9"/>
        <v>933196</v>
      </c>
      <c r="L38" s="32">
        <f t="shared" si="9"/>
        <v>0</v>
      </c>
      <c r="M38" s="32">
        <f t="shared" si="9"/>
        <v>0</v>
      </c>
      <c r="N38" s="32">
        <f>SUM(D38:M38)</f>
        <v>1153274</v>
      </c>
      <c r="O38" s="45">
        <f t="shared" si="1"/>
        <v>158.70015136920324</v>
      </c>
      <c r="P38" s="10"/>
    </row>
    <row r="39" spans="1:119">
      <c r="A39" s="12"/>
      <c r="B39" s="25">
        <v>361.1</v>
      </c>
      <c r="C39" s="20" t="s">
        <v>47</v>
      </c>
      <c r="D39" s="46">
        <v>6632</v>
      </c>
      <c r="E39" s="46">
        <v>2421</v>
      </c>
      <c r="F39" s="46">
        <v>0</v>
      </c>
      <c r="G39" s="46">
        <v>0</v>
      </c>
      <c r="H39" s="46">
        <v>0</v>
      </c>
      <c r="I39" s="46">
        <v>7659</v>
      </c>
      <c r="J39" s="46">
        <v>0</v>
      </c>
      <c r="K39" s="46">
        <v>233931</v>
      </c>
      <c r="L39" s="46">
        <v>0</v>
      </c>
      <c r="M39" s="46">
        <v>0</v>
      </c>
      <c r="N39" s="46">
        <f>SUM(D39:M39)</f>
        <v>250643</v>
      </c>
      <c r="O39" s="47">
        <f t="shared" si="1"/>
        <v>34.490573826888678</v>
      </c>
      <c r="P39" s="9"/>
    </row>
    <row r="40" spans="1:119">
      <c r="A40" s="12"/>
      <c r="B40" s="25">
        <v>361.3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254428</v>
      </c>
      <c r="L40" s="46">
        <v>0</v>
      </c>
      <c r="M40" s="46">
        <v>0</v>
      </c>
      <c r="N40" s="46">
        <f t="shared" ref="N40:N45" si="10">SUM(D40:M40)</f>
        <v>254428</v>
      </c>
      <c r="O40" s="47">
        <f t="shared" si="1"/>
        <v>35.011421494426862</v>
      </c>
      <c r="P40" s="9"/>
    </row>
    <row r="41" spans="1:119">
      <c r="A41" s="12"/>
      <c r="B41" s="25">
        <v>362</v>
      </c>
      <c r="C41" s="20" t="s">
        <v>49</v>
      </c>
      <c r="D41" s="46">
        <v>83679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83679</v>
      </c>
      <c r="O41" s="47">
        <f t="shared" si="1"/>
        <v>11.514930507774872</v>
      </c>
      <c r="P41" s="9"/>
    </row>
    <row r="42" spans="1:119">
      <c r="A42" s="12"/>
      <c r="B42" s="25">
        <v>364</v>
      </c>
      <c r="C42" s="20" t="s">
        <v>91</v>
      </c>
      <c r="D42" s="46">
        <v>14344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14344</v>
      </c>
      <c r="O42" s="47">
        <f t="shared" si="1"/>
        <v>1.9738544103481492</v>
      </c>
      <c r="P42" s="9"/>
    </row>
    <row r="43" spans="1:119">
      <c r="A43" s="12"/>
      <c r="B43" s="25">
        <v>366</v>
      </c>
      <c r="C43" s="20" t="s">
        <v>51</v>
      </c>
      <c r="D43" s="46">
        <v>0</v>
      </c>
      <c r="E43" s="46">
        <v>63685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63685</v>
      </c>
      <c r="O43" s="47">
        <f t="shared" si="1"/>
        <v>8.7635888262006336</v>
      </c>
      <c r="P43" s="9"/>
    </row>
    <row r="44" spans="1:119">
      <c r="A44" s="12"/>
      <c r="B44" s="25">
        <v>368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443734</v>
      </c>
      <c r="L44" s="46">
        <v>0</v>
      </c>
      <c r="M44" s="46">
        <v>0</v>
      </c>
      <c r="N44" s="46">
        <f t="shared" si="10"/>
        <v>443734</v>
      </c>
      <c r="O44" s="47">
        <f t="shared" si="1"/>
        <v>61.061510939865144</v>
      </c>
      <c r="P44" s="9"/>
    </row>
    <row r="45" spans="1:119">
      <c r="A45" s="12"/>
      <c r="B45" s="25">
        <v>369.9</v>
      </c>
      <c r="C45" s="20" t="s">
        <v>53</v>
      </c>
      <c r="D45" s="46">
        <v>41658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1103</v>
      </c>
      <c r="L45" s="46">
        <v>0</v>
      </c>
      <c r="M45" s="46">
        <v>0</v>
      </c>
      <c r="N45" s="46">
        <f t="shared" si="10"/>
        <v>42761</v>
      </c>
      <c r="O45" s="47">
        <f t="shared" si="1"/>
        <v>5.8842713636989128</v>
      </c>
      <c r="P45" s="9"/>
    </row>
    <row r="46" spans="1:119" ht="15.75">
      <c r="A46" s="29" t="s">
        <v>35</v>
      </c>
      <c r="B46" s="30"/>
      <c r="C46" s="31"/>
      <c r="D46" s="32">
        <f t="shared" ref="D46:M46" si="11">SUM(D47:D47)</f>
        <v>85000</v>
      </c>
      <c r="E46" s="32">
        <f t="shared" si="11"/>
        <v>11858</v>
      </c>
      <c r="F46" s="32">
        <f t="shared" si="11"/>
        <v>0</v>
      </c>
      <c r="G46" s="32">
        <f t="shared" si="11"/>
        <v>60000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>SUM(D46:M46)</f>
        <v>156858</v>
      </c>
      <c r="O46" s="45">
        <f t="shared" si="1"/>
        <v>21.584973166368517</v>
      </c>
      <c r="P46" s="9"/>
    </row>
    <row r="47" spans="1:119" ht="15.75" thickBot="1">
      <c r="A47" s="12"/>
      <c r="B47" s="25">
        <v>381</v>
      </c>
      <c r="C47" s="20" t="s">
        <v>54</v>
      </c>
      <c r="D47" s="46">
        <v>85000</v>
      </c>
      <c r="E47" s="46">
        <v>11858</v>
      </c>
      <c r="F47" s="46">
        <v>0</v>
      </c>
      <c r="G47" s="46">
        <v>60000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156858</v>
      </c>
      <c r="O47" s="47">
        <f t="shared" si="1"/>
        <v>21.584973166368517</v>
      </c>
      <c r="P47" s="9"/>
    </row>
    <row r="48" spans="1:119" ht="16.5" thickBot="1">
      <c r="A48" s="14" t="s">
        <v>43</v>
      </c>
      <c r="B48" s="23"/>
      <c r="C48" s="22"/>
      <c r="D48" s="15">
        <f t="shared" ref="D48:M48" si="12">SUM(D5,D13,D19,D27,D35,D38,D46)</f>
        <v>4772600</v>
      </c>
      <c r="E48" s="15">
        <f t="shared" si="12"/>
        <v>1013365</v>
      </c>
      <c r="F48" s="15">
        <f t="shared" si="12"/>
        <v>0</v>
      </c>
      <c r="G48" s="15">
        <f t="shared" si="12"/>
        <v>60000</v>
      </c>
      <c r="H48" s="15">
        <f t="shared" si="12"/>
        <v>0</v>
      </c>
      <c r="I48" s="15">
        <f t="shared" si="12"/>
        <v>6034093</v>
      </c>
      <c r="J48" s="15">
        <f t="shared" si="12"/>
        <v>0</v>
      </c>
      <c r="K48" s="15">
        <f t="shared" si="12"/>
        <v>992308</v>
      </c>
      <c r="L48" s="15">
        <f t="shared" si="12"/>
        <v>0</v>
      </c>
      <c r="M48" s="15">
        <f t="shared" si="12"/>
        <v>0</v>
      </c>
      <c r="N48" s="15">
        <f>SUM(D48:M48)</f>
        <v>12872366</v>
      </c>
      <c r="O48" s="38">
        <f t="shared" si="1"/>
        <v>1771.3452593917709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104</v>
      </c>
      <c r="M50" s="48"/>
      <c r="N50" s="48"/>
      <c r="O50" s="43">
        <v>7267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67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2537391</v>
      </c>
      <c r="E5" s="27">
        <f t="shared" si="0"/>
        <v>711575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55523</v>
      </c>
      <c r="L5" s="27">
        <f t="shared" si="0"/>
        <v>0</v>
      </c>
      <c r="M5" s="27">
        <f t="shared" si="0"/>
        <v>0</v>
      </c>
      <c r="N5" s="28">
        <f>SUM(D5:M5)</f>
        <v>3304489</v>
      </c>
      <c r="O5" s="33">
        <f t="shared" ref="O5:O48" si="1">(N5/O$50)</f>
        <v>464.1136235955056</v>
      </c>
      <c r="P5" s="6"/>
    </row>
    <row r="6" spans="1:133">
      <c r="A6" s="12"/>
      <c r="B6" s="25">
        <v>311</v>
      </c>
      <c r="C6" s="20" t="s">
        <v>2</v>
      </c>
      <c r="D6" s="46">
        <v>2169289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2169289</v>
      </c>
      <c r="O6" s="47">
        <f t="shared" si="1"/>
        <v>304.67542134831461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35412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35412</v>
      </c>
      <c r="O7" s="47">
        <f t="shared" si="1"/>
        <v>4.9735955056179773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248588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248588</v>
      </c>
      <c r="O8" s="47">
        <f t="shared" si="1"/>
        <v>34.914044943820222</v>
      </c>
      <c r="P8" s="9"/>
    </row>
    <row r="9" spans="1:133">
      <c r="A9" s="12"/>
      <c r="B9" s="25">
        <v>312.51</v>
      </c>
      <c r="C9" s="20" t="s">
        <v>100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55523</v>
      </c>
      <c r="L9" s="46">
        <v>0</v>
      </c>
      <c r="M9" s="46">
        <v>0</v>
      </c>
      <c r="N9" s="46">
        <f>SUM(D9:M9)</f>
        <v>55523</v>
      </c>
      <c r="O9" s="47">
        <f t="shared" si="1"/>
        <v>7.7981741573033707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427575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427575</v>
      </c>
      <c r="O10" s="47">
        <f t="shared" si="1"/>
        <v>60.052668539325843</v>
      </c>
      <c r="P10" s="9"/>
    </row>
    <row r="11" spans="1:133">
      <c r="A11" s="12"/>
      <c r="B11" s="25">
        <v>315</v>
      </c>
      <c r="C11" s="20" t="s">
        <v>83</v>
      </c>
      <c r="D11" s="46">
        <v>300657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300657</v>
      </c>
      <c r="O11" s="47">
        <f t="shared" si="1"/>
        <v>42.227106741573031</v>
      </c>
      <c r="P11" s="9"/>
    </row>
    <row r="12" spans="1:133">
      <c r="A12" s="12"/>
      <c r="B12" s="25">
        <v>316</v>
      </c>
      <c r="C12" s="20" t="s">
        <v>84</v>
      </c>
      <c r="D12" s="46">
        <v>67445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67445</v>
      </c>
      <c r="O12" s="47">
        <f t="shared" si="1"/>
        <v>9.4726123595505616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SUM(D14:D18)</f>
        <v>471327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25012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8" si="4">SUM(D13:M13)</f>
        <v>496339</v>
      </c>
      <c r="O13" s="45">
        <f t="shared" si="1"/>
        <v>69.710533707865167</v>
      </c>
      <c r="P13" s="10"/>
    </row>
    <row r="14" spans="1:133">
      <c r="A14" s="12"/>
      <c r="B14" s="25">
        <v>322</v>
      </c>
      <c r="C14" s="20" t="s">
        <v>0</v>
      </c>
      <c r="D14" s="46">
        <v>64449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64449</v>
      </c>
      <c r="O14" s="47">
        <f t="shared" si="1"/>
        <v>9.0518258426966298</v>
      </c>
      <c r="P14" s="9"/>
    </row>
    <row r="15" spans="1:133">
      <c r="A15" s="12"/>
      <c r="B15" s="25">
        <v>323.10000000000002</v>
      </c>
      <c r="C15" s="20" t="s">
        <v>16</v>
      </c>
      <c r="D15" s="46">
        <v>224030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224030</v>
      </c>
      <c r="O15" s="47">
        <f t="shared" si="1"/>
        <v>31.464887640449437</v>
      </c>
      <c r="P15" s="9"/>
    </row>
    <row r="16" spans="1:133">
      <c r="A16" s="12"/>
      <c r="B16" s="25">
        <v>323.39999999999998</v>
      </c>
      <c r="C16" s="20" t="s">
        <v>17</v>
      </c>
      <c r="D16" s="46">
        <v>1879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1879</v>
      </c>
      <c r="O16" s="47">
        <f t="shared" si="1"/>
        <v>0.26390449438202246</v>
      </c>
      <c r="P16" s="9"/>
    </row>
    <row r="17" spans="1:16">
      <c r="A17" s="12"/>
      <c r="B17" s="25">
        <v>323.7</v>
      </c>
      <c r="C17" s="20" t="s">
        <v>18</v>
      </c>
      <c r="D17" s="46">
        <v>91841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91841</v>
      </c>
      <c r="O17" s="47">
        <f t="shared" si="1"/>
        <v>12.899016853932585</v>
      </c>
      <c r="P17" s="9"/>
    </row>
    <row r="18" spans="1:16">
      <c r="A18" s="12"/>
      <c r="B18" s="25">
        <v>329</v>
      </c>
      <c r="C18" s="20" t="s">
        <v>20</v>
      </c>
      <c r="D18" s="46">
        <v>89128</v>
      </c>
      <c r="E18" s="46">
        <v>0</v>
      </c>
      <c r="F18" s="46">
        <v>0</v>
      </c>
      <c r="G18" s="46">
        <v>0</v>
      </c>
      <c r="H18" s="46">
        <v>0</v>
      </c>
      <c r="I18" s="46">
        <v>25012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114140</v>
      </c>
      <c r="O18" s="47">
        <f t="shared" si="1"/>
        <v>16.030898876404493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SUM(D20:D27)</f>
        <v>1337514</v>
      </c>
      <c r="E19" s="32">
        <f t="shared" si="5"/>
        <v>172194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52781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1562489</v>
      </c>
      <c r="O19" s="45">
        <f t="shared" si="1"/>
        <v>219.450702247191</v>
      </c>
      <c r="P19" s="10"/>
    </row>
    <row r="20" spans="1:16">
      <c r="A20" s="12"/>
      <c r="B20" s="25">
        <v>331.35</v>
      </c>
      <c r="C20" s="20" t="s">
        <v>101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52781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52781</v>
      </c>
      <c r="O20" s="47">
        <f t="shared" si="1"/>
        <v>7.4130617977528086</v>
      </c>
      <c r="P20" s="9"/>
    </row>
    <row r="21" spans="1:16">
      <c r="A21" s="12"/>
      <c r="B21" s="25">
        <v>335.12</v>
      </c>
      <c r="C21" s="20" t="s">
        <v>85</v>
      </c>
      <c r="D21" s="46">
        <v>180675</v>
      </c>
      <c r="E21" s="46">
        <v>58559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239234</v>
      </c>
      <c r="O21" s="47">
        <f t="shared" si="1"/>
        <v>33.600280898876406</v>
      </c>
      <c r="P21" s="9"/>
    </row>
    <row r="22" spans="1:16">
      <c r="A22" s="12"/>
      <c r="B22" s="25">
        <v>335.15</v>
      </c>
      <c r="C22" s="20" t="s">
        <v>86</v>
      </c>
      <c r="D22" s="46">
        <v>7953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7953</v>
      </c>
      <c r="O22" s="47">
        <f t="shared" si="1"/>
        <v>1.1169943820224719</v>
      </c>
      <c r="P22" s="9"/>
    </row>
    <row r="23" spans="1:16">
      <c r="A23" s="12"/>
      <c r="B23" s="25">
        <v>335.18</v>
      </c>
      <c r="C23" s="20" t="s">
        <v>87</v>
      </c>
      <c r="D23" s="46">
        <v>711889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711889</v>
      </c>
      <c r="O23" s="47">
        <f t="shared" si="1"/>
        <v>99.984410112359555</v>
      </c>
      <c r="P23" s="9"/>
    </row>
    <row r="24" spans="1:16">
      <c r="A24" s="12"/>
      <c r="B24" s="25">
        <v>335.19</v>
      </c>
      <c r="C24" s="20" t="s">
        <v>88</v>
      </c>
      <c r="D24" s="46">
        <v>5447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5447</v>
      </c>
      <c r="O24" s="47">
        <f t="shared" si="1"/>
        <v>0.76502808988764048</v>
      </c>
      <c r="P24" s="9"/>
    </row>
    <row r="25" spans="1:16">
      <c r="A25" s="12"/>
      <c r="B25" s="25">
        <v>337.2</v>
      </c>
      <c r="C25" s="20" t="s">
        <v>26</v>
      </c>
      <c r="D25" s="46">
        <v>180484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180484</v>
      </c>
      <c r="O25" s="47">
        <f t="shared" si="1"/>
        <v>25.348876404494384</v>
      </c>
      <c r="P25" s="9"/>
    </row>
    <row r="26" spans="1:16">
      <c r="A26" s="12"/>
      <c r="B26" s="25">
        <v>337.3</v>
      </c>
      <c r="C26" s="20" t="s">
        <v>27</v>
      </c>
      <c r="D26" s="46">
        <v>41077</v>
      </c>
      <c r="E26" s="46">
        <v>45469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86546</v>
      </c>
      <c r="O26" s="47">
        <f t="shared" si="1"/>
        <v>12.155337078651685</v>
      </c>
      <c r="P26" s="9"/>
    </row>
    <row r="27" spans="1:16">
      <c r="A27" s="12"/>
      <c r="B27" s="25">
        <v>337.7</v>
      </c>
      <c r="C27" s="20" t="s">
        <v>28</v>
      </c>
      <c r="D27" s="46">
        <v>209989</v>
      </c>
      <c r="E27" s="46">
        <v>68166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278155</v>
      </c>
      <c r="O27" s="47">
        <f t="shared" si="1"/>
        <v>39.066713483146067</v>
      </c>
      <c r="P27" s="9"/>
    </row>
    <row r="28" spans="1:16" ht="15.75">
      <c r="A28" s="29" t="s">
        <v>33</v>
      </c>
      <c r="B28" s="30"/>
      <c r="C28" s="31"/>
      <c r="D28" s="32">
        <f t="shared" ref="D28:M28" si="6">SUM(D29:D34)</f>
        <v>15497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5766065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5781562</v>
      </c>
      <c r="O28" s="45">
        <f t="shared" si="1"/>
        <v>812.01713483146068</v>
      </c>
      <c r="P28" s="10"/>
    </row>
    <row r="29" spans="1:16">
      <c r="A29" s="12"/>
      <c r="B29" s="25">
        <v>341.3</v>
      </c>
      <c r="C29" s="20" t="s">
        <v>89</v>
      </c>
      <c r="D29" s="46">
        <v>15497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7">SUM(D29:M29)</f>
        <v>15497</v>
      </c>
      <c r="O29" s="47">
        <f t="shared" si="1"/>
        <v>2.1765449438202249</v>
      </c>
      <c r="P29" s="9"/>
    </row>
    <row r="30" spans="1:16">
      <c r="A30" s="12"/>
      <c r="B30" s="25">
        <v>343.3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1486018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1486018</v>
      </c>
      <c r="O30" s="47">
        <f t="shared" si="1"/>
        <v>208.71039325842696</v>
      </c>
      <c r="P30" s="9"/>
    </row>
    <row r="31" spans="1:16">
      <c r="A31" s="12"/>
      <c r="B31" s="25">
        <v>343.4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1252436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1252436</v>
      </c>
      <c r="O31" s="47">
        <f t="shared" si="1"/>
        <v>175.90393258426965</v>
      </c>
      <c r="P31" s="9"/>
    </row>
    <row r="32" spans="1:16">
      <c r="A32" s="12"/>
      <c r="B32" s="25">
        <v>343.5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2669758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2669758</v>
      </c>
      <c r="O32" s="47">
        <f t="shared" si="1"/>
        <v>374.96601123595508</v>
      </c>
      <c r="P32" s="9"/>
    </row>
    <row r="33" spans="1:119">
      <c r="A33" s="12"/>
      <c r="B33" s="25">
        <v>343.6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65402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65402</v>
      </c>
      <c r="O33" s="47">
        <f t="shared" si="1"/>
        <v>9.1856741573033709</v>
      </c>
      <c r="P33" s="9"/>
    </row>
    <row r="34" spans="1:119">
      <c r="A34" s="12"/>
      <c r="B34" s="25">
        <v>343.7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292451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292451</v>
      </c>
      <c r="O34" s="47">
        <f t="shared" si="1"/>
        <v>41.074578651685393</v>
      </c>
      <c r="P34" s="9"/>
    </row>
    <row r="35" spans="1:119" ht="15.75">
      <c r="A35" s="29" t="s">
        <v>34</v>
      </c>
      <c r="B35" s="30"/>
      <c r="C35" s="31"/>
      <c r="D35" s="32">
        <f t="shared" ref="D35:M35" si="8">SUM(D36:D37)</f>
        <v>67424</v>
      </c>
      <c r="E35" s="32">
        <f t="shared" si="8"/>
        <v>19143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8" si="9">SUM(D35:M35)</f>
        <v>86567</v>
      </c>
      <c r="O35" s="45">
        <f t="shared" si="1"/>
        <v>12.158286516853932</v>
      </c>
      <c r="P35" s="10"/>
    </row>
    <row r="36" spans="1:119">
      <c r="A36" s="13"/>
      <c r="B36" s="39">
        <v>351.5</v>
      </c>
      <c r="C36" s="21" t="s">
        <v>45</v>
      </c>
      <c r="D36" s="46">
        <v>0</v>
      </c>
      <c r="E36" s="46">
        <v>19143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19143</v>
      </c>
      <c r="O36" s="47">
        <f t="shared" si="1"/>
        <v>2.6886235955056179</v>
      </c>
      <c r="P36" s="9"/>
    </row>
    <row r="37" spans="1:119">
      <c r="A37" s="13"/>
      <c r="B37" s="39">
        <v>354</v>
      </c>
      <c r="C37" s="21" t="s">
        <v>46</v>
      </c>
      <c r="D37" s="46">
        <v>67424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67424</v>
      </c>
      <c r="O37" s="47">
        <f t="shared" si="1"/>
        <v>9.4696629213483146</v>
      </c>
      <c r="P37" s="9"/>
    </row>
    <row r="38" spans="1:119" ht="15.75">
      <c r="A38" s="29" t="s">
        <v>3</v>
      </c>
      <c r="B38" s="30"/>
      <c r="C38" s="31"/>
      <c r="D38" s="32">
        <f t="shared" ref="D38:M38" si="10">SUM(D39:D44)</f>
        <v>112694</v>
      </c>
      <c r="E38" s="32">
        <f t="shared" si="10"/>
        <v>572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2678</v>
      </c>
      <c r="J38" s="32">
        <f t="shared" si="10"/>
        <v>0</v>
      </c>
      <c r="K38" s="32">
        <f t="shared" si="10"/>
        <v>448882</v>
      </c>
      <c r="L38" s="32">
        <f t="shared" si="10"/>
        <v>0</v>
      </c>
      <c r="M38" s="32">
        <f t="shared" si="10"/>
        <v>0</v>
      </c>
      <c r="N38" s="32">
        <f t="shared" si="9"/>
        <v>564826</v>
      </c>
      <c r="O38" s="45">
        <f t="shared" si="1"/>
        <v>79.329494382022474</v>
      </c>
      <c r="P38" s="10"/>
    </row>
    <row r="39" spans="1:119">
      <c r="A39" s="12"/>
      <c r="B39" s="25">
        <v>361.1</v>
      </c>
      <c r="C39" s="20" t="s">
        <v>47</v>
      </c>
      <c r="D39" s="46">
        <v>3648</v>
      </c>
      <c r="E39" s="46">
        <v>572</v>
      </c>
      <c r="F39" s="46">
        <v>0</v>
      </c>
      <c r="G39" s="46">
        <v>0</v>
      </c>
      <c r="H39" s="46">
        <v>0</v>
      </c>
      <c r="I39" s="46">
        <v>2678</v>
      </c>
      <c r="J39" s="46">
        <v>0</v>
      </c>
      <c r="K39" s="46">
        <v>208561</v>
      </c>
      <c r="L39" s="46">
        <v>0</v>
      </c>
      <c r="M39" s="46">
        <v>0</v>
      </c>
      <c r="N39" s="46">
        <f t="shared" si="9"/>
        <v>215459</v>
      </c>
      <c r="O39" s="47">
        <f t="shared" si="1"/>
        <v>30.261095505617977</v>
      </c>
      <c r="P39" s="9"/>
    </row>
    <row r="40" spans="1:119">
      <c r="A40" s="12"/>
      <c r="B40" s="25">
        <v>361.3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-151298</v>
      </c>
      <c r="L40" s="46">
        <v>0</v>
      </c>
      <c r="M40" s="46">
        <v>0</v>
      </c>
      <c r="N40" s="46">
        <f t="shared" si="9"/>
        <v>-151298</v>
      </c>
      <c r="O40" s="47">
        <f t="shared" si="1"/>
        <v>-21.249719101123596</v>
      </c>
      <c r="P40" s="9"/>
    </row>
    <row r="41" spans="1:119">
      <c r="A41" s="12"/>
      <c r="B41" s="25">
        <v>362</v>
      </c>
      <c r="C41" s="20" t="s">
        <v>49</v>
      </c>
      <c r="D41" s="46">
        <v>81863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81863</v>
      </c>
      <c r="O41" s="47">
        <f t="shared" si="1"/>
        <v>11.497612359550562</v>
      </c>
      <c r="P41" s="9"/>
    </row>
    <row r="42" spans="1:119">
      <c r="A42" s="12"/>
      <c r="B42" s="25">
        <v>364</v>
      </c>
      <c r="C42" s="20" t="s">
        <v>91</v>
      </c>
      <c r="D42" s="46">
        <v>2405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2405</v>
      </c>
      <c r="O42" s="47">
        <f t="shared" si="1"/>
        <v>0.3377808988764045</v>
      </c>
      <c r="P42" s="9"/>
    </row>
    <row r="43" spans="1:119">
      <c r="A43" s="12"/>
      <c r="B43" s="25">
        <v>368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391025</v>
      </c>
      <c r="L43" s="46">
        <v>0</v>
      </c>
      <c r="M43" s="46">
        <v>0</v>
      </c>
      <c r="N43" s="46">
        <f t="shared" si="9"/>
        <v>391025</v>
      </c>
      <c r="O43" s="47">
        <f t="shared" si="1"/>
        <v>54.919241573033709</v>
      </c>
      <c r="P43" s="9"/>
    </row>
    <row r="44" spans="1:119">
      <c r="A44" s="12"/>
      <c r="B44" s="25">
        <v>369.9</v>
      </c>
      <c r="C44" s="20" t="s">
        <v>53</v>
      </c>
      <c r="D44" s="46">
        <v>24778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594</v>
      </c>
      <c r="L44" s="46">
        <v>0</v>
      </c>
      <c r="M44" s="46">
        <v>0</v>
      </c>
      <c r="N44" s="46">
        <f t="shared" si="9"/>
        <v>25372</v>
      </c>
      <c r="O44" s="47">
        <f t="shared" si="1"/>
        <v>3.5634831460674157</v>
      </c>
      <c r="P44" s="9"/>
    </row>
    <row r="45" spans="1:119" ht="15.75">
      <c r="A45" s="29" t="s">
        <v>35</v>
      </c>
      <c r="B45" s="30"/>
      <c r="C45" s="31"/>
      <c r="D45" s="32">
        <f t="shared" ref="D45:M45" si="11">SUM(D46:D47)</f>
        <v>85000</v>
      </c>
      <c r="E45" s="32">
        <f t="shared" si="11"/>
        <v>60883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145883</v>
      </c>
      <c r="O45" s="45">
        <f t="shared" si="1"/>
        <v>20.489185393258428</v>
      </c>
      <c r="P45" s="9"/>
    </row>
    <row r="46" spans="1:119">
      <c r="A46" s="12"/>
      <c r="B46" s="25">
        <v>381</v>
      </c>
      <c r="C46" s="20" t="s">
        <v>54</v>
      </c>
      <c r="D46" s="46">
        <v>85000</v>
      </c>
      <c r="E46" s="46">
        <v>11858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96858</v>
      </c>
      <c r="O46" s="47">
        <f t="shared" si="1"/>
        <v>13.603651685393258</v>
      </c>
      <c r="P46" s="9"/>
    </row>
    <row r="47" spans="1:119" ht="15.75" thickBot="1">
      <c r="A47" s="12"/>
      <c r="B47" s="25">
        <v>389.4</v>
      </c>
      <c r="C47" s="20" t="s">
        <v>97</v>
      </c>
      <c r="D47" s="46">
        <v>0</v>
      </c>
      <c r="E47" s="46">
        <v>49025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49025</v>
      </c>
      <c r="O47" s="47">
        <f t="shared" si="1"/>
        <v>6.8855337078651688</v>
      </c>
      <c r="P47" s="9"/>
    </row>
    <row r="48" spans="1:119" ht="16.5" thickBot="1">
      <c r="A48" s="14" t="s">
        <v>43</v>
      </c>
      <c r="B48" s="23"/>
      <c r="C48" s="22"/>
      <c r="D48" s="15">
        <f t="shared" ref="D48:M48" si="12">SUM(D5,D13,D19,D28,D35,D38,D45)</f>
        <v>4626847</v>
      </c>
      <c r="E48" s="15">
        <f t="shared" si="12"/>
        <v>964367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5846536</v>
      </c>
      <c r="J48" s="15">
        <f t="shared" si="12"/>
        <v>0</v>
      </c>
      <c r="K48" s="15">
        <f t="shared" si="12"/>
        <v>504405</v>
      </c>
      <c r="L48" s="15">
        <f t="shared" si="12"/>
        <v>0</v>
      </c>
      <c r="M48" s="15">
        <f t="shared" si="12"/>
        <v>0</v>
      </c>
      <c r="N48" s="15">
        <f t="shared" si="9"/>
        <v>11942155</v>
      </c>
      <c r="O48" s="38">
        <f t="shared" si="1"/>
        <v>1677.2689606741574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102</v>
      </c>
      <c r="M50" s="48"/>
      <c r="N50" s="48"/>
      <c r="O50" s="43">
        <v>7120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67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2457939</v>
      </c>
      <c r="E5" s="27">
        <f t="shared" si="0"/>
        <v>669291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26892</v>
      </c>
      <c r="L5" s="27">
        <f t="shared" si="0"/>
        <v>0</v>
      </c>
      <c r="M5" s="27">
        <f t="shared" si="0"/>
        <v>0</v>
      </c>
      <c r="N5" s="28">
        <f>SUM(D5:M5)</f>
        <v>3154122</v>
      </c>
      <c r="O5" s="33">
        <f t="shared" ref="O5:O46" si="1">(N5/O$48)</f>
        <v>443.4929696287964</v>
      </c>
      <c r="P5" s="6"/>
    </row>
    <row r="6" spans="1:133">
      <c r="A6" s="12"/>
      <c r="B6" s="25">
        <v>311</v>
      </c>
      <c r="C6" s="20" t="s">
        <v>2</v>
      </c>
      <c r="D6" s="46">
        <v>2079176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2079176</v>
      </c>
      <c r="O6" s="47">
        <f t="shared" si="1"/>
        <v>292.34758155230594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29749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29749</v>
      </c>
      <c r="O7" s="47">
        <f t="shared" si="1"/>
        <v>4.1829302587176604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239021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239021</v>
      </c>
      <c r="O8" s="47">
        <f t="shared" si="1"/>
        <v>33.608127109111358</v>
      </c>
      <c r="P8" s="9"/>
    </row>
    <row r="9" spans="1:133">
      <c r="A9" s="12"/>
      <c r="B9" s="25">
        <v>312.52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26892</v>
      </c>
      <c r="L9" s="46">
        <v>0</v>
      </c>
      <c r="M9" s="46">
        <v>0</v>
      </c>
      <c r="N9" s="46">
        <f>SUM(D9:M9)</f>
        <v>26892</v>
      </c>
      <c r="O9" s="47">
        <f t="shared" si="1"/>
        <v>3.781214848143982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400521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400521</v>
      </c>
      <c r="O10" s="47">
        <f t="shared" si="1"/>
        <v>56.316226096737907</v>
      </c>
      <c r="P10" s="9"/>
    </row>
    <row r="11" spans="1:133">
      <c r="A11" s="12"/>
      <c r="B11" s="25">
        <v>314.39999999999998</v>
      </c>
      <c r="C11" s="20" t="s">
        <v>95</v>
      </c>
      <c r="D11" s="46">
        <v>1159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1159</v>
      </c>
      <c r="O11" s="47">
        <f t="shared" si="1"/>
        <v>0.16296400449943757</v>
      </c>
      <c r="P11" s="9"/>
    </row>
    <row r="12" spans="1:133">
      <c r="A12" s="12"/>
      <c r="B12" s="25">
        <v>315</v>
      </c>
      <c r="C12" s="20" t="s">
        <v>83</v>
      </c>
      <c r="D12" s="46">
        <v>317619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317619</v>
      </c>
      <c r="O12" s="47">
        <f t="shared" si="1"/>
        <v>44.659589426321709</v>
      </c>
      <c r="P12" s="9"/>
    </row>
    <row r="13" spans="1:133">
      <c r="A13" s="12"/>
      <c r="B13" s="25">
        <v>316</v>
      </c>
      <c r="C13" s="20" t="s">
        <v>84</v>
      </c>
      <c r="D13" s="46">
        <v>59985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59985</v>
      </c>
      <c r="O13" s="47">
        <f t="shared" si="1"/>
        <v>8.4343363329583809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SUM(D15:D18)</f>
        <v>463084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28288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491372</v>
      </c>
      <c r="O14" s="45">
        <f t="shared" si="1"/>
        <v>69.090551181102356</v>
      </c>
      <c r="P14" s="10"/>
    </row>
    <row r="15" spans="1:133">
      <c r="A15" s="12"/>
      <c r="B15" s="25">
        <v>322</v>
      </c>
      <c r="C15" s="20" t="s">
        <v>0</v>
      </c>
      <c r="D15" s="46">
        <v>62692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62692</v>
      </c>
      <c r="O15" s="47">
        <f t="shared" si="1"/>
        <v>8.8149606299212593</v>
      </c>
      <c r="P15" s="9"/>
    </row>
    <row r="16" spans="1:133">
      <c r="A16" s="12"/>
      <c r="B16" s="25">
        <v>323.10000000000002</v>
      </c>
      <c r="C16" s="20" t="s">
        <v>16</v>
      </c>
      <c r="D16" s="46">
        <v>224558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224558</v>
      </c>
      <c r="O16" s="47">
        <f t="shared" si="1"/>
        <v>31.574521934758156</v>
      </c>
      <c r="P16" s="9"/>
    </row>
    <row r="17" spans="1:16">
      <c r="A17" s="12"/>
      <c r="B17" s="25">
        <v>323.7</v>
      </c>
      <c r="C17" s="20" t="s">
        <v>18</v>
      </c>
      <c r="D17" s="46">
        <v>91043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91043</v>
      </c>
      <c r="O17" s="47">
        <f t="shared" si="1"/>
        <v>12.801321709786277</v>
      </c>
      <c r="P17" s="9"/>
    </row>
    <row r="18" spans="1:16">
      <c r="A18" s="12"/>
      <c r="B18" s="25">
        <v>329</v>
      </c>
      <c r="C18" s="20" t="s">
        <v>20</v>
      </c>
      <c r="D18" s="46">
        <v>84791</v>
      </c>
      <c r="E18" s="46">
        <v>0</v>
      </c>
      <c r="F18" s="46">
        <v>0</v>
      </c>
      <c r="G18" s="46">
        <v>0</v>
      </c>
      <c r="H18" s="46">
        <v>0</v>
      </c>
      <c r="I18" s="46">
        <v>28288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113079</v>
      </c>
      <c r="O18" s="47">
        <f t="shared" si="1"/>
        <v>15.89974690663667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SUM(D20:D26)</f>
        <v>1296529</v>
      </c>
      <c r="E19" s="32">
        <f t="shared" si="5"/>
        <v>104199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1400728</v>
      </c>
      <c r="O19" s="45">
        <f t="shared" si="1"/>
        <v>196.95275590551182</v>
      </c>
      <c r="P19" s="10"/>
    </row>
    <row r="20" spans="1:16">
      <c r="A20" s="12"/>
      <c r="B20" s="25">
        <v>335.12</v>
      </c>
      <c r="C20" s="20" t="s">
        <v>85</v>
      </c>
      <c r="D20" s="46">
        <v>168816</v>
      </c>
      <c r="E20" s="46">
        <v>57678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226494</v>
      </c>
      <c r="O20" s="47">
        <f t="shared" si="1"/>
        <v>31.846737907761529</v>
      </c>
      <c r="P20" s="9"/>
    </row>
    <row r="21" spans="1:16">
      <c r="A21" s="12"/>
      <c r="B21" s="25">
        <v>335.15</v>
      </c>
      <c r="C21" s="20" t="s">
        <v>86</v>
      </c>
      <c r="D21" s="46">
        <v>8002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8002</v>
      </c>
      <c r="O21" s="47">
        <f t="shared" si="1"/>
        <v>1.125140607424072</v>
      </c>
      <c r="P21" s="9"/>
    </row>
    <row r="22" spans="1:16">
      <c r="A22" s="12"/>
      <c r="B22" s="25">
        <v>335.18</v>
      </c>
      <c r="C22" s="20" t="s">
        <v>87</v>
      </c>
      <c r="D22" s="46">
        <v>672785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672785</v>
      </c>
      <c r="O22" s="47">
        <f t="shared" si="1"/>
        <v>94.598565804274472</v>
      </c>
      <c r="P22" s="9"/>
    </row>
    <row r="23" spans="1:16">
      <c r="A23" s="12"/>
      <c r="B23" s="25">
        <v>335.19</v>
      </c>
      <c r="C23" s="20" t="s">
        <v>88</v>
      </c>
      <c r="D23" s="46">
        <v>4863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4863</v>
      </c>
      <c r="O23" s="47">
        <f t="shared" si="1"/>
        <v>0.6837739032620922</v>
      </c>
      <c r="P23" s="9"/>
    </row>
    <row r="24" spans="1:16">
      <c r="A24" s="12"/>
      <c r="B24" s="25">
        <v>337.2</v>
      </c>
      <c r="C24" s="20" t="s">
        <v>26</v>
      </c>
      <c r="D24" s="46">
        <v>232869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232869</v>
      </c>
      <c r="O24" s="47">
        <f t="shared" si="1"/>
        <v>32.743110236220474</v>
      </c>
      <c r="P24" s="9"/>
    </row>
    <row r="25" spans="1:16">
      <c r="A25" s="12"/>
      <c r="B25" s="25">
        <v>337.3</v>
      </c>
      <c r="C25" s="20" t="s">
        <v>27</v>
      </c>
      <c r="D25" s="46">
        <v>0</v>
      </c>
      <c r="E25" s="46">
        <v>46521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46521</v>
      </c>
      <c r="O25" s="47">
        <f t="shared" si="1"/>
        <v>6.5411979752530938</v>
      </c>
      <c r="P25" s="9"/>
    </row>
    <row r="26" spans="1:16">
      <c r="A26" s="12"/>
      <c r="B26" s="25">
        <v>337.7</v>
      </c>
      <c r="C26" s="20" t="s">
        <v>28</v>
      </c>
      <c r="D26" s="46">
        <v>209194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209194</v>
      </c>
      <c r="O26" s="47">
        <f t="shared" si="1"/>
        <v>29.414229471316087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SUM(D28:D33)</f>
        <v>11321</v>
      </c>
      <c r="E27" s="32">
        <f t="shared" si="6"/>
        <v>49251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5497891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5558463</v>
      </c>
      <c r="O27" s="45">
        <f t="shared" si="1"/>
        <v>781.56116422947127</v>
      </c>
      <c r="P27" s="10"/>
    </row>
    <row r="28" spans="1:16">
      <c r="A28" s="12"/>
      <c r="B28" s="25">
        <v>341.2</v>
      </c>
      <c r="C28" s="20" t="s">
        <v>96</v>
      </c>
      <c r="D28" s="46">
        <v>11321</v>
      </c>
      <c r="E28" s="46">
        <v>49251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60572</v>
      </c>
      <c r="O28" s="47">
        <f t="shared" si="1"/>
        <v>8.5168728908886386</v>
      </c>
      <c r="P28" s="9"/>
    </row>
    <row r="29" spans="1:16">
      <c r="A29" s="12"/>
      <c r="B29" s="25">
        <v>343.3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1392223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1392223</v>
      </c>
      <c r="O29" s="47">
        <f t="shared" si="1"/>
        <v>195.75688976377953</v>
      </c>
      <c r="P29" s="9"/>
    </row>
    <row r="30" spans="1:16">
      <c r="A30" s="12"/>
      <c r="B30" s="25">
        <v>343.4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1245824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1245824</v>
      </c>
      <c r="O30" s="47">
        <f t="shared" si="1"/>
        <v>175.17210348706411</v>
      </c>
      <c r="P30" s="9"/>
    </row>
    <row r="31" spans="1:16">
      <c r="A31" s="12"/>
      <c r="B31" s="25">
        <v>343.5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2500596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2500596</v>
      </c>
      <c r="O31" s="47">
        <f t="shared" si="1"/>
        <v>351.60236220472439</v>
      </c>
      <c r="P31" s="9"/>
    </row>
    <row r="32" spans="1:16">
      <c r="A32" s="12"/>
      <c r="B32" s="25">
        <v>343.6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68769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68769</v>
      </c>
      <c r="O32" s="47">
        <f t="shared" si="1"/>
        <v>9.6694319460067497</v>
      </c>
      <c r="P32" s="9"/>
    </row>
    <row r="33" spans="1:119">
      <c r="A33" s="12"/>
      <c r="B33" s="25">
        <v>343.7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290479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290479</v>
      </c>
      <c r="O33" s="47">
        <f t="shared" si="1"/>
        <v>40.843503937007874</v>
      </c>
      <c r="P33" s="9"/>
    </row>
    <row r="34" spans="1:119" ht="15.75">
      <c r="A34" s="29" t="s">
        <v>34</v>
      </c>
      <c r="B34" s="30"/>
      <c r="C34" s="31"/>
      <c r="D34" s="32">
        <f t="shared" ref="D34:M34" si="8">SUM(D35:D36)</f>
        <v>64297</v>
      </c>
      <c r="E34" s="32">
        <f t="shared" si="8"/>
        <v>24740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6" si="9">SUM(D34:M34)</f>
        <v>89037</v>
      </c>
      <c r="O34" s="45">
        <f t="shared" si="1"/>
        <v>12.519263217097862</v>
      </c>
      <c r="P34" s="10"/>
    </row>
    <row r="35" spans="1:119">
      <c r="A35" s="13"/>
      <c r="B35" s="39">
        <v>351.5</v>
      </c>
      <c r="C35" s="21" t="s">
        <v>45</v>
      </c>
      <c r="D35" s="46">
        <v>0</v>
      </c>
      <c r="E35" s="46">
        <v>24740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24740</v>
      </c>
      <c r="O35" s="47">
        <f t="shared" si="1"/>
        <v>3.4786276715410573</v>
      </c>
      <c r="P35" s="9"/>
    </row>
    <row r="36" spans="1:119">
      <c r="A36" s="13"/>
      <c r="B36" s="39">
        <v>354</v>
      </c>
      <c r="C36" s="21" t="s">
        <v>46</v>
      </c>
      <c r="D36" s="46">
        <v>64297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64297</v>
      </c>
      <c r="O36" s="47">
        <f t="shared" si="1"/>
        <v>9.040635545556805</v>
      </c>
      <c r="P36" s="9"/>
    </row>
    <row r="37" spans="1:119" ht="15.75">
      <c r="A37" s="29" t="s">
        <v>3</v>
      </c>
      <c r="B37" s="30"/>
      <c r="C37" s="31"/>
      <c r="D37" s="32">
        <f t="shared" ref="D37:M37" si="10">SUM(D38:D42)</f>
        <v>199081</v>
      </c>
      <c r="E37" s="32">
        <f t="shared" si="10"/>
        <v>542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8574</v>
      </c>
      <c r="J37" s="32">
        <f t="shared" si="10"/>
        <v>0</v>
      </c>
      <c r="K37" s="32">
        <f t="shared" si="10"/>
        <v>1198461</v>
      </c>
      <c r="L37" s="32">
        <f t="shared" si="10"/>
        <v>0</v>
      </c>
      <c r="M37" s="32">
        <f t="shared" si="10"/>
        <v>0</v>
      </c>
      <c r="N37" s="32">
        <f t="shared" si="9"/>
        <v>1406658</v>
      </c>
      <c r="O37" s="45">
        <f t="shared" si="1"/>
        <v>197.78655793025871</v>
      </c>
      <c r="P37" s="10"/>
    </row>
    <row r="38" spans="1:119">
      <c r="A38" s="12"/>
      <c r="B38" s="25">
        <v>361.1</v>
      </c>
      <c r="C38" s="20" t="s">
        <v>47</v>
      </c>
      <c r="D38" s="46">
        <v>3436</v>
      </c>
      <c r="E38" s="46">
        <v>542</v>
      </c>
      <c r="F38" s="46">
        <v>0</v>
      </c>
      <c r="G38" s="46">
        <v>0</v>
      </c>
      <c r="H38" s="46">
        <v>0</v>
      </c>
      <c r="I38" s="46">
        <v>2633</v>
      </c>
      <c r="J38" s="46">
        <v>0</v>
      </c>
      <c r="K38" s="46">
        <v>189601</v>
      </c>
      <c r="L38" s="46">
        <v>0</v>
      </c>
      <c r="M38" s="46">
        <v>0</v>
      </c>
      <c r="N38" s="46">
        <f t="shared" si="9"/>
        <v>196212</v>
      </c>
      <c r="O38" s="47">
        <f t="shared" si="1"/>
        <v>27.588863892013499</v>
      </c>
      <c r="P38" s="9"/>
    </row>
    <row r="39" spans="1:119">
      <c r="A39" s="12"/>
      <c r="B39" s="25">
        <v>361.3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557062</v>
      </c>
      <c r="L39" s="46">
        <v>0</v>
      </c>
      <c r="M39" s="46">
        <v>0</v>
      </c>
      <c r="N39" s="46">
        <f t="shared" si="9"/>
        <v>557062</v>
      </c>
      <c r="O39" s="47">
        <f t="shared" si="1"/>
        <v>78.327052868391448</v>
      </c>
      <c r="P39" s="9"/>
    </row>
    <row r="40" spans="1:119">
      <c r="A40" s="12"/>
      <c r="B40" s="25">
        <v>364</v>
      </c>
      <c r="C40" s="20" t="s">
        <v>91</v>
      </c>
      <c r="D40" s="46">
        <v>65602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65602</v>
      </c>
      <c r="O40" s="47">
        <f t="shared" si="1"/>
        <v>9.2241282339707542</v>
      </c>
      <c r="P40" s="9"/>
    </row>
    <row r="41" spans="1:119">
      <c r="A41" s="12"/>
      <c r="B41" s="25">
        <v>368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451788</v>
      </c>
      <c r="L41" s="46">
        <v>0</v>
      </c>
      <c r="M41" s="46">
        <v>0</v>
      </c>
      <c r="N41" s="46">
        <f t="shared" si="9"/>
        <v>451788</v>
      </c>
      <c r="O41" s="47">
        <f t="shared" si="1"/>
        <v>63.524746906636672</v>
      </c>
      <c r="P41" s="9"/>
    </row>
    <row r="42" spans="1:119">
      <c r="A42" s="12"/>
      <c r="B42" s="25">
        <v>369.9</v>
      </c>
      <c r="C42" s="20" t="s">
        <v>53</v>
      </c>
      <c r="D42" s="46">
        <v>130043</v>
      </c>
      <c r="E42" s="46">
        <v>0</v>
      </c>
      <c r="F42" s="46">
        <v>0</v>
      </c>
      <c r="G42" s="46">
        <v>0</v>
      </c>
      <c r="H42" s="46">
        <v>0</v>
      </c>
      <c r="I42" s="46">
        <v>5941</v>
      </c>
      <c r="J42" s="46">
        <v>0</v>
      </c>
      <c r="K42" s="46">
        <v>10</v>
      </c>
      <c r="L42" s="46">
        <v>0</v>
      </c>
      <c r="M42" s="46">
        <v>0</v>
      </c>
      <c r="N42" s="46">
        <f t="shared" si="9"/>
        <v>135994</v>
      </c>
      <c r="O42" s="47">
        <f t="shared" si="1"/>
        <v>19.121766029246345</v>
      </c>
      <c r="P42" s="9"/>
    </row>
    <row r="43" spans="1:119" ht="15.75">
      <c r="A43" s="29" t="s">
        <v>35</v>
      </c>
      <c r="B43" s="30"/>
      <c r="C43" s="31"/>
      <c r="D43" s="32">
        <f t="shared" ref="D43:M43" si="11">SUM(D44:D45)</f>
        <v>60000</v>
      </c>
      <c r="E43" s="32">
        <f t="shared" si="11"/>
        <v>55761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115761</v>
      </c>
      <c r="O43" s="45">
        <f t="shared" si="1"/>
        <v>16.276856017997751</v>
      </c>
      <c r="P43" s="9"/>
    </row>
    <row r="44" spans="1:119">
      <c r="A44" s="12"/>
      <c r="B44" s="25">
        <v>381</v>
      </c>
      <c r="C44" s="20" t="s">
        <v>54</v>
      </c>
      <c r="D44" s="46">
        <v>60000</v>
      </c>
      <c r="E44" s="46">
        <v>11858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71858</v>
      </c>
      <c r="O44" s="47">
        <f t="shared" si="1"/>
        <v>10.103768278965129</v>
      </c>
      <c r="P44" s="9"/>
    </row>
    <row r="45" spans="1:119" ht="15.75" thickBot="1">
      <c r="A45" s="12"/>
      <c r="B45" s="25">
        <v>389.4</v>
      </c>
      <c r="C45" s="20" t="s">
        <v>97</v>
      </c>
      <c r="D45" s="46">
        <v>0</v>
      </c>
      <c r="E45" s="46">
        <v>43903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43903</v>
      </c>
      <c r="O45" s="47">
        <f t="shared" si="1"/>
        <v>6.1730877390326206</v>
      </c>
      <c r="P45" s="9"/>
    </row>
    <row r="46" spans="1:119" ht="16.5" thickBot="1">
      <c r="A46" s="14" t="s">
        <v>43</v>
      </c>
      <c r="B46" s="23"/>
      <c r="C46" s="22"/>
      <c r="D46" s="15">
        <f t="shared" ref="D46:M46" si="12">SUM(D5,D14,D19,D27,D34,D37,D43)</f>
        <v>4552251</v>
      </c>
      <c r="E46" s="15">
        <f t="shared" si="12"/>
        <v>903784</v>
      </c>
      <c r="F46" s="15">
        <f t="shared" si="12"/>
        <v>0</v>
      </c>
      <c r="G46" s="15">
        <f t="shared" si="12"/>
        <v>0</v>
      </c>
      <c r="H46" s="15">
        <f t="shared" si="12"/>
        <v>0</v>
      </c>
      <c r="I46" s="15">
        <f t="shared" si="12"/>
        <v>5534753</v>
      </c>
      <c r="J46" s="15">
        <f t="shared" si="12"/>
        <v>0</v>
      </c>
      <c r="K46" s="15">
        <f t="shared" si="12"/>
        <v>1225353</v>
      </c>
      <c r="L46" s="15">
        <f t="shared" si="12"/>
        <v>0</v>
      </c>
      <c r="M46" s="15">
        <f t="shared" si="12"/>
        <v>0</v>
      </c>
      <c r="N46" s="15">
        <f t="shared" si="9"/>
        <v>12216141</v>
      </c>
      <c r="O46" s="38">
        <f t="shared" si="1"/>
        <v>1717.6801181102362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8" t="s">
        <v>98</v>
      </c>
      <c r="M48" s="48"/>
      <c r="N48" s="48"/>
      <c r="O48" s="43">
        <v>7112</v>
      </c>
    </row>
    <row r="49" spans="1:15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1"/>
    </row>
    <row r="50" spans="1:15" ht="15.75" customHeight="1" thickBot="1">
      <c r="A50" s="52" t="s">
        <v>67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2024-08-22T15:09:47Z</cp:lastPrinted>
  <dcterms:created xsi:type="dcterms:W3CDTF">2000-08-31T21:26:31Z</dcterms:created>
  <dcterms:modified xsi:type="dcterms:W3CDTF">2024-08-22T18:41:30Z</dcterms:modified>
</cp:coreProperties>
</file>