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'2007'!$A$1:$O$35</definedName>
    <definedName name="_xlnm.Print_Area" localSheetId="14">'2008'!$A$1:$O$35</definedName>
    <definedName name="_xlnm.Print_Area" localSheetId="13">'2009'!$A$1:$O$35</definedName>
    <definedName name="_xlnm.Print_Area" localSheetId="12">'2010'!$A$1:$O$35</definedName>
    <definedName name="_xlnm.Print_Area" localSheetId="11">'2011'!$A$1:$O$35</definedName>
    <definedName name="_xlnm.Print_Area" localSheetId="10">'2012'!$A$1:$O$34</definedName>
    <definedName name="_xlnm.Print_Area" localSheetId="9">'2013'!$A$1:$O$34</definedName>
    <definedName name="_xlnm.Print_Area" localSheetId="8">'2014'!$A$1:$O$33</definedName>
    <definedName name="_xlnm.Print_Area" localSheetId="7">'2015'!$A$1:$O$33</definedName>
    <definedName name="_xlnm.Print_Area" localSheetId="6">'2016'!$A$1:$O$33</definedName>
    <definedName name="_xlnm.Print_Area" localSheetId="5">'2017'!$A$1:$O$33</definedName>
    <definedName name="_xlnm.Print_Area" localSheetId="4">'2018'!$A$1:$O$33</definedName>
    <definedName name="_xlnm.Print_Area" localSheetId="3">'2019'!$A$1:$O$36</definedName>
    <definedName name="_xlnm.Print_Area" localSheetId="2">'2020'!$A$1:$O$35</definedName>
    <definedName name="_xlnm.Print_Area" localSheetId="1">'2021'!$A$1:$P$35</definedName>
    <definedName name="_xlnm.Print_Area" localSheetId="0">'2022'!$A$1:$P$34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0" i="48" l="1"/>
  <c r="F30" i="48"/>
  <c r="G30" i="48"/>
  <c r="H30" i="48"/>
  <c r="I30" i="48"/>
  <c r="J30" i="48"/>
  <c r="K30" i="48"/>
  <c r="L30" i="48"/>
  <c r="M30" i="48"/>
  <c r="N30" i="48"/>
  <c r="D30" i="48"/>
  <c r="O29" i="48" l="1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5" i="48"/>
  <c r="P25" i="48" s="1"/>
  <c r="O22" i="48"/>
  <c r="P22" i="48" s="1"/>
  <c r="O5" i="48"/>
  <c r="P5" i="48" s="1"/>
  <c r="O12" i="48"/>
  <c r="P12" i="48" s="1"/>
  <c r="O19" i="48"/>
  <c r="P19" i="48" s="1"/>
  <c r="O15" i="48"/>
  <c r="P15" i="48" s="1"/>
  <c r="E31" i="47"/>
  <c r="F31" i="47"/>
  <c r="G31" i="47"/>
  <c r="H31" i="47"/>
  <c r="I31" i="47"/>
  <c r="J31" i="47"/>
  <c r="K31" i="47"/>
  <c r="L31" i="47"/>
  <c r="M31" i="47"/>
  <c r="N31" i="47"/>
  <c r="D31" i="47"/>
  <c r="O30" i="48" l="1"/>
  <c r="P30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0" i="46"/>
  <c r="O30" i="46"/>
  <c r="M29" i="46"/>
  <c r="N29" i="46" s="1"/>
  <c r="O29" i="46" s="1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D31" i="46" s="1"/>
  <c r="N21" i="46"/>
  <c r="O21" i="46" s="1"/>
  <c r="N20" i="46"/>
  <c r="O20" i="46" s="1"/>
  <c r="N19" i="46"/>
  <c r="O19" i="46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/>
  <c r="N11" i="46"/>
  <c r="O11" i="46" s="1"/>
  <c r="N10" i="46"/>
  <c r="O10" i="46" s="1"/>
  <c r="N9" i="46"/>
  <c r="O9" i="46"/>
  <c r="N8" i="46"/>
  <c r="O8" i="46"/>
  <c r="N7" i="46"/>
  <c r="O7" i="46" s="1"/>
  <c r="N6" i="46"/>
  <c r="O6" i="46"/>
  <c r="M5" i="46"/>
  <c r="M31" i="46" s="1"/>
  <c r="L5" i="46"/>
  <c r="L31" i="46" s="1"/>
  <c r="K5" i="46"/>
  <c r="K31" i="46" s="1"/>
  <c r="J5" i="46"/>
  <c r="J31" i="46" s="1"/>
  <c r="I5" i="46"/>
  <c r="I31" i="46" s="1"/>
  <c r="H5" i="46"/>
  <c r="H31" i="46" s="1"/>
  <c r="G5" i="46"/>
  <c r="G31" i="46" s="1"/>
  <c r="F5" i="46"/>
  <c r="F31" i="46" s="1"/>
  <c r="E5" i="46"/>
  <c r="N5" i="46" s="1"/>
  <c r="O5" i="46" s="1"/>
  <c r="D5" i="46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N29" i="45" s="1"/>
  <c r="O29" i="45" s="1"/>
  <c r="D29" i="45"/>
  <c r="N28" i="45"/>
  <c r="O28" i="45"/>
  <c r="N27" i="45"/>
  <c r="O27" i="45" s="1"/>
  <c r="M26" i="45"/>
  <c r="L26" i="45"/>
  <c r="K26" i="45"/>
  <c r="J26" i="45"/>
  <c r="I26" i="45"/>
  <c r="H26" i="45"/>
  <c r="G26" i="45"/>
  <c r="N26" i="45" s="1"/>
  <c r="O26" i="45" s="1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N23" i="45" s="1"/>
  <c r="O23" i="45" s="1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 s="1"/>
  <c r="N19" i="45"/>
  <c r="O19" i="45"/>
  <c r="N18" i="45"/>
  <c r="O18" i="45"/>
  <c r="N17" i="45"/>
  <c r="O17" i="45" s="1"/>
  <c r="M16" i="45"/>
  <c r="L16" i="45"/>
  <c r="L32" i="45" s="1"/>
  <c r="K16" i="45"/>
  <c r="J16" i="45"/>
  <c r="I16" i="45"/>
  <c r="H16" i="45"/>
  <c r="G16" i="45"/>
  <c r="F16" i="45"/>
  <c r="F32" i="45" s="1"/>
  <c r="E16" i="45"/>
  <c r="D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M32" i="45" s="1"/>
  <c r="L5" i="45"/>
  <c r="K5" i="45"/>
  <c r="K32" i="45" s="1"/>
  <c r="J5" i="45"/>
  <c r="J32" i="45" s="1"/>
  <c r="I5" i="45"/>
  <c r="I32" i="45" s="1"/>
  <c r="H5" i="45"/>
  <c r="H32" i="45" s="1"/>
  <c r="G5" i="45"/>
  <c r="G32" i="45" s="1"/>
  <c r="F5" i="45"/>
  <c r="E5" i="45"/>
  <c r="E32" i="45" s="1"/>
  <c r="D5" i="45"/>
  <c r="D32" i="45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N24" i="44" s="1"/>
  <c r="O24" i="44" s="1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/>
  <c r="N17" i="44"/>
  <c r="O17" i="44" s="1"/>
  <c r="M16" i="44"/>
  <c r="N16" i="44" s="1"/>
  <c r="O16" i="44" s="1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M29" i="44" s="1"/>
  <c r="L5" i="44"/>
  <c r="L29" i="44" s="1"/>
  <c r="K5" i="44"/>
  <c r="K29" i="44" s="1"/>
  <c r="J5" i="44"/>
  <c r="J29" i="44" s="1"/>
  <c r="I5" i="44"/>
  <c r="I29" i="44" s="1"/>
  <c r="H5" i="44"/>
  <c r="H29" i="44" s="1"/>
  <c r="G5" i="44"/>
  <c r="G29" i="44" s="1"/>
  <c r="F5" i="44"/>
  <c r="F29" i="44" s="1"/>
  <c r="E5" i="44"/>
  <c r="E29" i="44" s="1"/>
  <c r="D5" i="44"/>
  <c r="D29" i="44" s="1"/>
  <c r="E29" i="43"/>
  <c r="N28" i="43"/>
  <c r="O28" i="43" s="1"/>
  <c r="M27" i="43"/>
  <c r="N27" i="43" s="1"/>
  <c r="O27" i="43" s="1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N17" i="43"/>
  <c r="O17" i="43"/>
  <c r="M16" i="43"/>
  <c r="L16" i="43"/>
  <c r="K16" i="43"/>
  <c r="N16" i="43" s="1"/>
  <c r="O16" i="43" s="1"/>
  <c r="J16" i="43"/>
  <c r="I16" i="43"/>
  <c r="H16" i="43"/>
  <c r="H29" i="43" s="1"/>
  <c r="G16" i="43"/>
  <c r="F16" i="43"/>
  <c r="E16" i="43"/>
  <c r="D16" i="43"/>
  <c r="N15" i="43"/>
  <c r="O15" i="43"/>
  <c r="N14" i="43"/>
  <c r="O14" i="43" s="1"/>
  <c r="M13" i="43"/>
  <c r="N13" i="43" s="1"/>
  <c r="O13" i="43" s="1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M29" i="43" s="1"/>
  <c r="L5" i="43"/>
  <c r="L29" i="43" s="1"/>
  <c r="K5" i="43"/>
  <c r="K29" i="43" s="1"/>
  <c r="J5" i="43"/>
  <c r="J29" i="43" s="1"/>
  <c r="I5" i="43"/>
  <c r="I29" i="43" s="1"/>
  <c r="H5" i="43"/>
  <c r="G5" i="43"/>
  <c r="G29" i="43" s="1"/>
  <c r="F5" i="43"/>
  <c r="F29" i="43" s="1"/>
  <c r="E5" i="43"/>
  <c r="D5" i="43"/>
  <c r="D29" i="43" s="1"/>
  <c r="G29" i="42"/>
  <c r="N28" i="42"/>
  <c r="O28" i="42"/>
  <c r="M27" i="42"/>
  <c r="L27" i="42"/>
  <c r="K27" i="42"/>
  <c r="N27" i="42" s="1"/>
  <c r="O27" i="42" s="1"/>
  <c r="J27" i="42"/>
  <c r="I27" i="42"/>
  <c r="H27" i="42"/>
  <c r="G27" i="42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N22" i="42" s="1"/>
  <c r="O22" i="42" s="1"/>
  <c r="L22" i="42"/>
  <c r="K22" i="42"/>
  <c r="J22" i="42"/>
  <c r="J29" i="42" s="1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N16" i="42" s="1"/>
  <c r="O16" i="42" s="1"/>
  <c r="H16" i="42"/>
  <c r="G16" i="42"/>
  <c r="F16" i="42"/>
  <c r="E16" i="42"/>
  <c r="D16" i="42"/>
  <c r="N15" i="42"/>
  <c r="O15" i="42" s="1"/>
  <c r="N14" i="42"/>
  <c r="O14" i="42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M29" i="42" s="1"/>
  <c r="L5" i="42"/>
  <c r="L29" i="42" s="1"/>
  <c r="K5" i="42"/>
  <c r="K29" i="42" s="1"/>
  <c r="J5" i="42"/>
  <c r="I5" i="42"/>
  <c r="I29" i="42" s="1"/>
  <c r="H5" i="42"/>
  <c r="H29" i="42" s="1"/>
  <c r="G5" i="42"/>
  <c r="F5" i="42"/>
  <c r="F29" i="42" s="1"/>
  <c r="E5" i="42"/>
  <c r="E29" i="42" s="1"/>
  <c r="D5" i="42"/>
  <c r="D29" i="42" s="1"/>
  <c r="N28" i="41"/>
  <c r="O28" i="41" s="1"/>
  <c r="M27" i="41"/>
  <c r="L27" i="41"/>
  <c r="K27" i="41"/>
  <c r="J27" i="41"/>
  <c r="I27" i="41"/>
  <c r="N27" i="41" s="1"/>
  <c r="O27" i="41" s="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N24" i="41" s="1"/>
  <c r="O24" i="41" s="1"/>
  <c r="J24" i="41"/>
  <c r="I24" i="41"/>
  <c r="H24" i="41"/>
  <c r="G24" i="41"/>
  <c r="F24" i="41"/>
  <c r="E24" i="41"/>
  <c r="D24" i="41"/>
  <c r="N23" i="41"/>
  <c r="O23" i="4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N16" i="41" s="1"/>
  <c r="O16" i="41" s="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M29" i="41" s="1"/>
  <c r="L5" i="41"/>
  <c r="L29" i="41" s="1"/>
  <c r="K5" i="41"/>
  <c r="K29" i="41" s="1"/>
  <c r="J5" i="41"/>
  <c r="J29" i="41" s="1"/>
  <c r="I5" i="41"/>
  <c r="I29" i="41" s="1"/>
  <c r="H5" i="41"/>
  <c r="H29" i="41" s="1"/>
  <c r="G5" i="41"/>
  <c r="G29" i="41" s="1"/>
  <c r="F5" i="41"/>
  <c r="F29" i="41" s="1"/>
  <c r="E5" i="41"/>
  <c r="E29" i="41" s="1"/>
  <c r="D5" i="41"/>
  <c r="D29" i="41" s="1"/>
  <c r="N30" i="40"/>
  <c r="O30" i="40" s="1"/>
  <c r="M29" i="40"/>
  <c r="L29" i="40"/>
  <c r="K29" i="40"/>
  <c r="J29" i="40"/>
  <c r="I29" i="40"/>
  <c r="N29" i="40" s="1"/>
  <c r="O29" i="40" s="1"/>
  <c r="H29" i="40"/>
  <c r="G29" i="40"/>
  <c r="F29" i="40"/>
  <c r="E29" i="40"/>
  <c r="D29" i="40"/>
  <c r="N28" i="40"/>
  <c r="O28" i="40" s="1"/>
  <c r="N27" i="40"/>
  <c r="O27" i="40"/>
  <c r="M26" i="40"/>
  <c r="L26" i="40"/>
  <c r="K26" i="40"/>
  <c r="N26" i="40" s="1"/>
  <c r="O26" i="40" s="1"/>
  <c r="J26" i="40"/>
  <c r="I26" i="40"/>
  <c r="H26" i="40"/>
  <c r="G26" i="40"/>
  <c r="F26" i="40"/>
  <c r="E26" i="40"/>
  <c r="D26" i="40"/>
  <c r="N25" i="40"/>
  <c r="O25" i="40"/>
  <c r="M24" i="40"/>
  <c r="L24" i="40"/>
  <c r="K24" i="40"/>
  <c r="N24" i="40" s="1"/>
  <c r="O24" i="40" s="1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 s="1"/>
  <c r="M17" i="40"/>
  <c r="L17" i="40"/>
  <c r="K17" i="40"/>
  <c r="J17" i="40"/>
  <c r="I17" i="40"/>
  <c r="I31" i="40" s="1"/>
  <c r="H17" i="40"/>
  <c r="G17" i="40"/>
  <c r="F17" i="40"/>
  <c r="E17" i="40"/>
  <c r="D17" i="40"/>
  <c r="N16" i="40"/>
  <c r="O16" i="40" s="1"/>
  <c r="N15" i="40"/>
  <c r="O15" i="40"/>
  <c r="M14" i="40"/>
  <c r="L14" i="40"/>
  <c r="K14" i="40"/>
  <c r="N14" i="40" s="1"/>
  <c r="O14" i="40" s="1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M31" i="40" s="1"/>
  <c r="L5" i="40"/>
  <c r="L31" i="40"/>
  <c r="K5" i="40"/>
  <c r="J5" i="40"/>
  <c r="J31" i="40"/>
  <c r="I5" i="40"/>
  <c r="H5" i="40"/>
  <c r="H31" i="40" s="1"/>
  <c r="G5" i="40"/>
  <c r="F5" i="40"/>
  <c r="N5" i="40" s="1"/>
  <c r="O5" i="40" s="1"/>
  <c r="E5" i="40"/>
  <c r="E31" i="40"/>
  <c r="D5" i="40"/>
  <c r="D31" i="40" s="1"/>
  <c r="N28" i="39"/>
  <c r="O28" i="39"/>
  <c r="M27" i="39"/>
  <c r="L27" i="39"/>
  <c r="K27" i="39"/>
  <c r="J27" i="39"/>
  <c r="N27" i="39" s="1"/>
  <c r="O27" i="39" s="1"/>
  <c r="I27" i="39"/>
  <c r="H27" i="39"/>
  <c r="G27" i="39"/>
  <c r="F27" i="39"/>
  <c r="E27" i="39"/>
  <c r="D27" i="39"/>
  <c r="N26" i="39"/>
  <c r="O26" i="39"/>
  <c r="N25" i="39"/>
  <c r="O25" i="39" s="1"/>
  <c r="M24" i="39"/>
  <c r="L24" i="39"/>
  <c r="N24" i="39" s="1"/>
  <c r="O24" i="39" s="1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N22" i="39" s="1"/>
  <c r="O22" i="39" s="1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H29" i="39" s="1"/>
  <c r="G16" i="39"/>
  <c r="F16" i="39"/>
  <c r="E16" i="39"/>
  <c r="D16" i="39"/>
  <c r="N15" i="39"/>
  <c r="O15" i="39"/>
  <c r="N14" i="39"/>
  <c r="O14" i="39" s="1"/>
  <c r="M13" i="39"/>
  <c r="L13" i="39"/>
  <c r="K13" i="39"/>
  <c r="J13" i="39"/>
  <c r="J29" i="39" s="1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N5" i="39" s="1"/>
  <c r="O5" i="39" s="1"/>
  <c r="J5" i="39"/>
  <c r="I5" i="39"/>
  <c r="H5" i="39"/>
  <c r="G5" i="39"/>
  <c r="G29" i="39" s="1"/>
  <c r="F5" i="39"/>
  <c r="F29" i="39"/>
  <c r="E5" i="39"/>
  <c r="D5" i="39"/>
  <c r="D29" i="39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N25" i="38" s="1"/>
  <c r="O25" i="38" s="1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/>
  <c r="N15" i="38"/>
  <c r="O15" i="38" s="1"/>
  <c r="M14" i="38"/>
  <c r="L14" i="38"/>
  <c r="K14" i="38"/>
  <c r="J14" i="38"/>
  <c r="I14" i="38"/>
  <c r="H14" i="38"/>
  <c r="G14" i="38"/>
  <c r="N14" i="38" s="1"/>
  <c r="O14" i="38" s="1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L30" i="38" s="1"/>
  <c r="K5" i="38"/>
  <c r="J5" i="38"/>
  <c r="N5" i="38" s="1"/>
  <c r="O5" i="38" s="1"/>
  <c r="I5" i="38"/>
  <c r="H5" i="38"/>
  <c r="H30" i="38" s="1"/>
  <c r="G5" i="38"/>
  <c r="G30" i="38" s="1"/>
  <c r="F5" i="38"/>
  <c r="F30" i="38" s="1"/>
  <c r="E5" i="38"/>
  <c r="D5" i="38"/>
  <c r="D30" i="38" s="1"/>
  <c r="N30" i="37"/>
  <c r="O30" i="37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N26" i="37" s="1"/>
  <c r="O26" i="37" s="1"/>
  <c r="E26" i="37"/>
  <c r="D26" i="37"/>
  <c r="N25" i="37"/>
  <c r="O25" i="37" s="1"/>
  <c r="M24" i="37"/>
  <c r="L24" i="37"/>
  <c r="K24" i="37"/>
  <c r="J24" i="37"/>
  <c r="I24" i="37"/>
  <c r="H24" i="37"/>
  <c r="G24" i="37"/>
  <c r="N24" i="37" s="1"/>
  <c r="O24" i="37" s="1"/>
  <c r="F24" i="37"/>
  <c r="E24" i="37"/>
  <c r="D24" i="37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N17" i="37" s="1"/>
  <c r="O17" i="37" s="1"/>
  <c r="E17" i="37"/>
  <c r="D17" i="37"/>
  <c r="N16" i="37"/>
  <c r="O16" i="37" s="1"/>
  <c r="N15" i="37"/>
  <c r="O15" i="37" s="1"/>
  <c r="M14" i="37"/>
  <c r="L14" i="37"/>
  <c r="K14" i="37"/>
  <c r="J14" i="37"/>
  <c r="I14" i="37"/>
  <c r="I31" i="37" s="1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31" i="37" s="1"/>
  <c r="L5" i="37"/>
  <c r="L31" i="37" s="1"/>
  <c r="K5" i="37"/>
  <c r="K31" i="37" s="1"/>
  <c r="J5" i="37"/>
  <c r="J31" i="37"/>
  <c r="I5" i="37"/>
  <c r="H5" i="37"/>
  <c r="H31" i="37" s="1"/>
  <c r="G5" i="37"/>
  <c r="G31" i="37" s="1"/>
  <c r="F5" i="37"/>
  <c r="F31" i="37" s="1"/>
  <c r="E5" i="37"/>
  <c r="E31" i="37" s="1"/>
  <c r="D5" i="37"/>
  <c r="N5" i="37" s="1"/>
  <c r="O5" i="37" s="1"/>
  <c r="N29" i="36"/>
  <c r="O29" i="36"/>
  <c r="M28" i="36"/>
  <c r="L28" i="36"/>
  <c r="K28" i="36"/>
  <c r="J28" i="36"/>
  <c r="I28" i="36"/>
  <c r="H28" i="36"/>
  <c r="G28" i="36"/>
  <c r="N28" i="36" s="1"/>
  <c r="O28" i="36" s="1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N25" i="36" s="1"/>
  <c r="O25" i="36" s="1"/>
  <c r="H25" i="36"/>
  <c r="G25" i="36"/>
  <c r="F25" i="36"/>
  <c r="E25" i="36"/>
  <c r="D25" i="36"/>
  <c r="N24" i="36"/>
  <c r="O24" i="36"/>
  <c r="M23" i="36"/>
  <c r="L23" i="36"/>
  <c r="K23" i="36"/>
  <c r="J23" i="36"/>
  <c r="I23" i="36"/>
  <c r="N23" i="36" s="1"/>
  <c r="O23" i="36" s="1"/>
  <c r="H23" i="36"/>
  <c r="G23" i="36"/>
  <c r="F23" i="36"/>
  <c r="E23" i="36"/>
  <c r="D23" i="36"/>
  <c r="N22" i="36"/>
  <c r="O22" i="36"/>
  <c r="N21" i="36"/>
  <c r="O21" i="36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 s="1"/>
  <c r="N15" i="36"/>
  <c r="O15" i="36" s="1"/>
  <c r="M14" i="36"/>
  <c r="L14" i="36"/>
  <c r="K14" i="36"/>
  <c r="J14" i="36"/>
  <c r="I14" i="36"/>
  <c r="N14" i="36" s="1"/>
  <c r="O14" i="36" s="1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30" i="36" s="1"/>
  <c r="L5" i="36"/>
  <c r="L30" i="36" s="1"/>
  <c r="K5" i="36"/>
  <c r="K30" i="36" s="1"/>
  <c r="J5" i="36"/>
  <c r="J30" i="36" s="1"/>
  <c r="I5" i="36"/>
  <c r="I30" i="36" s="1"/>
  <c r="H5" i="36"/>
  <c r="H30" i="36" s="1"/>
  <c r="G5" i="36"/>
  <c r="G30" i="36" s="1"/>
  <c r="F5" i="36"/>
  <c r="F30" i="36" s="1"/>
  <c r="E5" i="36"/>
  <c r="E30" i="36"/>
  <c r="D5" i="36"/>
  <c r="N5" i="36" s="1"/>
  <c r="O5" i="36" s="1"/>
  <c r="N30" i="35"/>
  <c r="O30" i="35" s="1"/>
  <c r="M29" i="35"/>
  <c r="L29" i="35"/>
  <c r="K29" i="35"/>
  <c r="J29" i="35"/>
  <c r="I29" i="35"/>
  <c r="H29" i="35"/>
  <c r="G29" i="35"/>
  <c r="G31" i="35" s="1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N26" i="35" s="1"/>
  <c r="O26" i="35" s="1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I31" i="35" s="1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N17" i="35" s="1"/>
  <c r="O17" i="35" s="1"/>
  <c r="G17" i="35"/>
  <c r="F17" i="35"/>
  <c r="E17" i="35"/>
  <c r="D17" i="35"/>
  <c r="N16" i="35"/>
  <c r="O16" i="35" s="1"/>
  <c r="N15" i="35"/>
  <c r="O15" i="35" s="1"/>
  <c r="M14" i="35"/>
  <c r="L14" i="35"/>
  <c r="K14" i="35"/>
  <c r="N14" i="35" s="1"/>
  <c r="O14" i="35" s="1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31" i="35" s="1"/>
  <c r="L5" i="35"/>
  <c r="L31" i="35" s="1"/>
  <c r="K5" i="35"/>
  <c r="J5" i="35"/>
  <c r="J31" i="35" s="1"/>
  <c r="I5" i="35"/>
  <c r="H5" i="35"/>
  <c r="H31" i="35" s="1"/>
  <c r="G5" i="35"/>
  <c r="F5" i="35"/>
  <c r="F31" i="35"/>
  <c r="E5" i="35"/>
  <c r="E31" i="35" s="1"/>
  <c r="D5" i="35"/>
  <c r="D31" i="35"/>
  <c r="N30" i="34"/>
  <c r="O30" i="34" s="1"/>
  <c r="M29" i="34"/>
  <c r="L29" i="34"/>
  <c r="K29" i="34"/>
  <c r="J29" i="34"/>
  <c r="I29" i="34"/>
  <c r="H29" i="34"/>
  <c r="N29" i="34"/>
  <c r="O29" i="34" s="1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M24" i="34"/>
  <c r="L24" i="34"/>
  <c r="K24" i="34"/>
  <c r="J24" i="34"/>
  <c r="I24" i="34"/>
  <c r="H24" i="34"/>
  <c r="N24" i="34" s="1"/>
  <c r="O24" i="34" s="1"/>
  <c r="G24" i="34"/>
  <c r="F24" i="34"/>
  <c r="E24" i="34"/>
  <c r="D24" i="34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N17" i="34"/>
  <c r="O17" i="34"/>
  <c r="D17" i="34"/>
  <c r="N16" i="34"/>
  <c r="O16" i="34" s="1"/>
  <c r="N15" i="34"/>
  <c r="O15" i="34" s="1"/>
  <c r="M14" i="34"/>
  <c r="L14" i="34"/>
  <c r="K14" i="34"/>
  <c r="J14" i="34"/>
  <c r="I14" i="34"/>
  <c r="H14" i="34"/>
  <c r="N14" i="34" s="1"/>
  <c r="O14" i="34" s="1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/>
  <c r="N8" i="34"/>
  <c r="O8" i="34" s="1"/>
  <c r="N7" i="34"/>
  <c r="O7" i="34" s="1"/>
  <c r="N6" i="34"/>
  <c r="O6" i="34" s="1"/>
  <c r="M5" i="34"/>
  <c r="M31" i="34" s="1"/>
  <c r="L5" i="34"/>
  <c r="N5" i="34" s="1"/>
  <c r="O5" i="34" s="1"/>
  <c r="K5" i="34"/>
  <c r="K31" i="34"/>
  <c r="J5" i="34"/>
  <c r="J31" i="34" s="1"/>
  <c r="I5" i="34"/>
  <c r="H5" i="34"/>
  <c r="G5" i="34"/>
  <c r="F5" i="34"/>
  <c r="E5" i="34"/>
  <c r="E31" i="34" s="1"/>
  <c r="D5" i="34"/>
  <c r="E29" i="33"/>
  <c r="F29" i="33"/>
  <c r="G29" i="33"/>
  <c r="N29" i="33" s="1"/>
  <c r="O29" i="33" s="1"/>
  <c r="H29" i="33"/>
  <c r="I29" i="33"/>
  <c r="J29" i="33"/>
  <c r="K29" i="33"/>
  <c r="L29" i="33"/>
  <c r="M29" i="33"/>
  <c r="D29" i="33"/>
  <c r="E26" i="33"/>
  <c r="F26" i="33"/>
  <c r="G26" i="33"/>
  <c r="H26" i="33"/>
  <c r="I26" i="33"/>
  <c r="N26" i="33" s="1"/>
  <c r="O26" i="33" s="1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17" i="33"/>
  <c r="F17" i="33"/>
  <c r="G17" i="33"/>
  <c r="H17" i="33"/>
  <c r="I17" i="33"/>
  <c r="J17" i="33"/>
  <c r="K17" i="33"/>
  <c r="K31" i="33" s="1"/>
  <c r="L17" i="33"/>
  <c r="M17" i="33"/>
  <c r="E14" i="33"/>
  <c r="F14" i="33"/>
  <c r="G14" i="33"/>
  <c r="H14" i="33"/>
  <c r="I14" i="33"/>
  <c r="J14" i="33"/>
  <c r="K14" i="33"/>
  <c r="L14" i="33"/>
  <c r="L31" i="33" s="1"/>
  <c r="M14" i="33"/>
  <c r="E5" i="33"/>
  <c r="F5" i="33"/>
  <c r="G5" i="33"/>
  <c r="H5" i="33"/>
  <c r="H31" i="33" s="1"/>
  <c r="I5" i="33"/>
  <c r="J5" i="33"/>
  <c r="J31" i="33"/>
  <c r="K5" i="33"/>
  <c r="L5" i="33"/>
  <c r="M5" i="33"/>
  <c r="D26" i="33"/>
  <c r="D24" i="33"/>
  <c r="N24" i="33" s="1"/>
  <c r="O24" i="33" s="1"/>
  <c r="D17" i="33"/>
  <c r="N17" i="33" s="1"/>
  <c r="O17" i="33" s="1"/>
  <c r="D14" i="33"/>
  <c r="N14" i="33" s="1"/>
  <c r="O14" i="33" s="1"/>
  <c r="D5" i="33"/>
  <c r="N5" i="33" s="1"/>
  <c r="O5" i="33" s="1"/>
  <c r="N30" i="33"/>
  <c r="O30" i="33"/>
  <c r="N27" i="33"/>
  <c r="O27" i="33"/>
  <c r="N28" i="33"/>
  <c r="O28" i="33"/>
  <c r="N25" i="33"/>
  <c r="O25" i="33" s="1"/>
  <c r="N16" i="33"/>
  <c r="O16" i="33"/>
  <c r="N7" i="33"/>
  <c r="O7" i="33"/>
  <c r="N8" i="33"/>
  <c r="O8" i="33"/>
  <c r="N9" i="33"/>
  <c r="O9" i="33"/>
  <c r="N10" i="33"/>
  <c r="O10" i="33"/>
  <c r="N11" i="33"/>
  <c r="O11" i="33" s="1"/>
  <c r="N12" i="33"/>
  <c r="O12" i="33"/>
  <c r="N13" i="33"/>
  <c r="O13" i="33" s="1"/>
  <c r="N6" i="33"/>
  <c r="O6" i="33"/>
  <c r="N18" i="33"/>
  <c r="O18" i="33"/>
  <c r="N19" i="33"/>
  <c r="O19" i="33"/>
  <c r="N20" i="33"/>
  <c r="O20" i="33" s="1"/>
  <c r="N21" i="33"/>
  <c r="O21" i="33"/>
  <c r="N22" i="33"/>
  <c r="O22" i="33" s="1"/>
  <c r="N23" i="33"/>
  <c r="O23" i="33"/>
  <c r="N15" i="33"/>
  <c r="O15" i="33"/>
  <c r="E30" i="38"/>
  <c r="I30" i="38"/>
  <c r="M30" i="38"/>
  <c r="D31" i="34"/>
  <c r="F31" i="34"/>
  <c r="I31" i="34"/>
  <c r="G31" i="34"/>
  <c r="D31" i="33"/>
  <c r="M31" i="33"/>
  <c r="E31" i="33"/>
  <c r="G31" i="40"/>
  <c r="K31" i="40"/>
  <c r="F31" i="33"/>
  <c r="K30" i="38"/>
  <c r="E29" i="39"/>
  <c r="I29" i="39"/>
  <c r="M29" i="39"/>
  <c r="N5" i="41"/>
  <c r="O5" i="41" s="1"/>
  <c r="N24" i="42"/>
  <c r="O24" i="42" s="1"/>
  <c r="N22" i="43"/>
  <c r="O22" i="43" s="1"/>
  <c r="N24" i="43"/>
  <c r="O24" i="43"/>
  <c r="N22" i="44"/>
  <c r="O22" i="44" s="1"/>
  <c r="N27" i="44"/>
  <c r="O27" i="44"/>
  <c r="N13" i="44"/>
  <c r="O13" i="44"/>
  <c r="N5" i="44"/>
  <c r="O5" i="44"/>
  <c r="N16" i="45"/>
  <c r="O16" i="45"/>
  <c r="N13" i="45"/>
  <c r="O13" i="45" s="1"/>
  <c r="N22" i="46"/>
  <c r="O22" i="46" s="1"/>
  <c r="N16" i="46"/>
  <c r="O16" i="46"/>
  <c r="O29" i="47" l="1"/>
  <c r="P29" i="47" s="1"/>
  <c r="O26" i="47"/>
  <c r="P26" i="47" s="1"/>
  <c r="O24" i="47"/>
  <c r="P24" i="47" s="1"/>
  <c r="O21" i="47"/>
  <c r="P21" i="47" s="1"/>
  <c r="O13" i="47"/>
  <c r="P13" i="47" s="1"/>
  <c r="O5" i="47"/>
  <c r="P5" i="47" s="1"/>
  <c r="N31" i="34"/>
  <c r="O31" i="34" s="1"/>
  <c r="N29" i="41"/>
  <c r="O29" i="41" s="1"/>
  <c r="N29" i="42"/>
  <c r="O29" i="42" s="1"/>
  <c r="N30" i="38"/>
  <c r="O30" i="38" s="1"/>
  <c r="N29" i="43"/>
  <c r="O29" i="43" s="1"/>
  <c r="N29" i="44"/>
  <c r="O29" i="44" s="1"/>
  <c r="N32" i="45"/>
  <c r="O32" i="45" s="1"/>
  <c r="H31" i="34"/>
  <c r="N17" i="40"/>
  <c r="O17" i="40" s="1"/>
  <c r="N29" i="35"/>
  <c r="O29" i="35" s="1"/>
  <c r="D30" i="36"/>
  <c r="N30" i="36" s="1"/>
  <c r="O30" i="36" s="1"/>
  <c r="D31" i="37"/>
  <c r="N31" i="37" s="1"/>
  <c r="O31" i="37" s="1"/>
  <c r="J30" i="38"/>
  <c r="K29" i="39"/>
  <c r="F31" i="40"/>
  <c r="N31" i="40" s="1"/>
  <c r="O31" i="40" s="1"/>
  <c r="O16" i="47"/>
  <c r="P16" i="47" s="1"/>
  <c r="N16" i="39"/>
  <c r="O16" i="39" s="1"/>
  <c r="L29" i="39"/>
  <c r="N29" i="39" s="1"/>
  <c r="O29" i="39" s="1"/>
  <c r="I31" i="33"/>
  <c r="G31" i="33"/>
  <c r="N31" i="33" s="1"/>
  <c r="O31" i="33" s="1"/>
  <c r="N13" i="39"/>
  <c r="O13" i="39" s="1"/>
  <c r="N14" i="37"/>
  <c r="O14" i="37" s="1"/>
  <c r="N24" i="35"/>
  <c r="O24" i="35" s="1"/>
  <c r="N5" i="43"/>
  <c r="O5" i="43" s="1"/>
  <c r="E31" i="46"/>
  <c r="N31" i="46" s="1"/>
  <c r="O31" i="46" s="1"/>
  <c r="K31" i="35"/>
  <c r="N31" i="35" s="1"/>
  <c r="O31" i="35" s="1"/>
  <c r="L31" i="34"/>
  <c r="N5" i="42"/>
  <c r="O5" i="42" s="1"/>
  <c r="N5" i="35"/>
  <c r="O5" i="35" s="1"/>
  <c r="N5" i="45"/>
  <c r="O5" i="45" s="1"/>
  <c r="O31" i="47" l="1"/>
  <c r="P31" i="47" s="1"/>
</calcChain>
</file>

<file path=xl/sharedStrings.xml><?xml version="1.0" encoding="utf-8"?>
<sst xmlns="http://schemas.openxmlformats.org/spreadsheetml/2006/main" count="742" uniqueCount="102">
  <si>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</si>
  <si>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</si>
  <si>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</si>
  <si>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</si>
  <si>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</si>
  <si>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</si>
  <si>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</si>
  <si>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</si>
  <si>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</si>
  <si>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</si>
  <si>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</si>
  <si>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</si>
  <si>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</si>
  <si>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</si>
  <si>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</si>
  <si>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</si>
  <si>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</si>
  <si>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</si>
  <si>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</si>
  <si>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</si>
  <si>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</si>
  <si>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</si>
  <si>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</si>
  <si>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</si>
  <si>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</si>
  <si>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</si>
  <si>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</si>
  <si>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</si>
  <si>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</si>
  <si>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</si>
  <si>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</si>
  <si>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</si>
  <si>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</si>
  <si>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</si>
  <si>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</si>
  <si>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</si>
  <si>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</si>
  <si>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</si>
  <si>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</si>
  <si>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</si>
  <si>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</si>
  <si>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</si>
  <si>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</si>
  <si>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</si>
  <si>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</si>
  <si>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Neptune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</si>
  <si>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</si>
  <si>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</si>
  <si>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</si>
  <si>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</si>
  <si>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</si>
  <si>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</si>
  <si>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</si>
  <si>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</si>
  <si>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</si>
  <si>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</si>
  <si>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</si>
  <si>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</si>
  <si>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</si>
  <si>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</si>
  <si>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</si>
  <si>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</si>
  <si>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</si>
  <si>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</si>
  <si>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</si>
  <si>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</si>
  <si>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</si>
  <si>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</si>
  <si>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</si>
  <si>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</si>
  <si>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</si>
  <si>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</si>
  <si>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</si>
  <si>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</si>
  <si>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</si>
  <si>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</si>
  <si>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</si>
  <si>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</si>
  <si>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</si>
  <si>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Detention / Corrections</t>
  </si>
  <si>
    <t>Electric Utility Services</t>
  </si>
  <si>
    <t>Human Services</t>
  </si>
  <si>
    <t>Developmental Disabilities</t>
  </si>
  <si>
    <t>Other Human Services</t>
  </si>
  <si>
    <t>Non-Operating Interest Expense</t>
  </si>
  <si>
    <t>2019 Municipal Population:</t>
  </si>
  <si>
    <t>Local Fiscal Year Ended September 30, 2020</t>
  </si>
  <si>
    <t>Parking Facilities</t>
  </si>
  <si>
    <t>Cultural Services</t>
  </si>
  <si>
    <t>Special Events</t>
  </si>
  <si>
    <t>2020 Municipal Population:</t>
  </si>
  <si>
    <t>Local Fiscal Year Ended September 30, 2021</t>
  </si>
  <si>
    <t>Per Capita Account</t>
  </si>
  <si>
    <t>Custodial</t>
  </si>
  <si>
    <t>Total Account</t>
  </si>
  <si>
    <t>Non-Court Information Systems</t>
  </si>
  <si>
    <t>Detention and/or Correction</t>
  </si>
  <si>
    <t>Inter-fund Group Transfers Out</t>
  </si>
  <si>
    <t>2021 Municipal Population:</t>
  </si>
  <si>
    <t>Local Fiscal Year Ended September 30, 2022</t>
  </si>
  <si>
    <t>Developmental Disabilities Services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</si>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</sst>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92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1608457</v>
      </c>
      <c r="E5" s="24">
        <f t="shared" si="0"/>
        <v>0</v>
      </c>
      <c r="F5" s="24">
        <f t="shared" si="0"/>
        <v>0</v>
      </c>
      <c r="G5" s="24">
        <f t="shared" si="0"/>
        <v>126969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1735426</v>
      </c>
      <c r="P5" s="30">
        <f t="shared" ref="P5:P30" si="1">(O5/P$32)</f>
        <v>238.67776096822996</v>
      </c>
      <c r="Q5" s="6"/>
    </row>
    <row r="6" spans="1:134">
      <c r="A6" s="12"/>
      <c r="B6" s="42">
        <v>511</v>
      </c>
      <c r="C6" s="19" t="s">
        <v>19</v>
      </c>
      <c r="D6" s="43">
        <v>36782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36782</v>
      </c>
      <c r="P6" s="44">
        <f t="shared" si="1"/>
        <v>5.0587264475312885</v>
      </c>
      <c r="Q6" s="9"/>
    </row>
    <row r="7" spans="1:134">
      <c r="A7" s="12"/>
      <c r="B7" s="42">
        <v>512</v>
      </c>
      <c r="C7" s="19" t="s">
        <v>20</v>
      </c>
      <c r="D7" s="43">
        <v>181792</v>
      </c>
      <c r="E7" s="43">
        <v>0</v>
      </c>
      <c r="F7" s="43">
        <v>0</v>
      </c>
      <c r="G7" s="43">
        <v>10697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192489</v>
      </c>
      <c r="P7" s="44">
        <f t="shared" si="1"/>
        <v>26.473524962178516</v>
      </c>
      <c r="Q7" s="9"/>
    </row>
    <row r="8" spans="1:134">
      <c r="A8" s="12"/>
      <c r="B8" s="42">
        <v>513</v>
      </c>
      <c r="C8" s="19" t="s">
        <v>21</v>
      </c>
      <c r="D8" s="43">
        <v>346892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346892</v>
      </c>
      <c r="P8" s="44">
        <f t="shared" si="1"/>
        <v>47.7089808829597</v>
      </c>
      <c r="Q8" s="9"/>
    </row>
    <row r="9" spans="1:134">
      <c r="A9" s="12"/>
      <c r="B9" s="42">
        <v>514</v>
      </c>
      <c r="C9" s="19" t="s">
        <v>22</v>
      </c>
      <c r="D9" s="43">
        <v>152986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152986</v>
      </c>
      <c r="P9" s="44">
        <f t="shared" si="1"/>
        <v>21.040572135882272</v>
      </c>
      <c r="Q9" s="9"/>
    </row>
    <row r="10" spans="1:134">
      <c r="A10" s="12"/>
      <c r="B10" s="42">
        <v>515</v>
      </c>
      <c r="C10" s="19" t="s">
        <v>23</v>
      </c>
      <c r="D10" s="43">
        <v>405083</v>
      </c>
      <c r="E10" s="43">
        <v>0</v>
      </c>
      <c r="F10" s="43">
        <v>0</v>
      </c>
      <c r="G10" s="43">
        <v>7789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412872</v>
      </c>
      <c r="P10" s="44">
        <f t="shared" si="1"/>
        <v>56.783386054187872</v>
      </c>
      <c r="Q10" s="9"/>
    </row>
    <row r="11" spans="1:134">
      <c r="A11" s="12"/>
      <c r="B11" s="42">
        <v>519</v>
      </c>
      <c r="C11" s="19" t="s">
        <v>26</v>
      </c>
      <c r="D11" s="43">
        <v>484922</v>
      </c>
      <c r="E11" s="43">
        <v>0</v>
      </c>
      <c r="F11" s="43">
        <v>0</v>
      </c>
      <c r="G11" s="43">
        <v>108483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593405</v>
      </c>
      <c r="P11" s="44">
        <f t="shared" si="1"/>
        <v>81.612570485490309</v>
      </c>
      <c r="Q11" s="9"/>
    </row>
    <row r="12" spans="1:134" ht="15.75">
      <c r="A12" s="26" t="s">
        <v>27</v>
      </c>
      <c r="B12" s="27"/>
      <c r="C12" s="28"/>
      <c r="D12" s="29">
        <f t="shared" ref="D12:N12" si="3">SUM(D13:D14)</f>
        <v>3832824</v>
      </c>
      <c r="E12" s="29">
        <f t="shared" si="3"/>
        <v>375</v>
      </c>
      <c r="F12" s="29">
        <f t="shared" si="3"/>
        <v>0</v>
      </c>
      <c r="G12" s="29">
        <f t="shared" si="3"/>
        <v>141892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1369346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5344437</v>
      </c>
      <c r="P12" s="41">
        <f t="shared" si="1"/>
        <v>735.0346582313299</v>
      </c>
      <c r="Q12" s="10"/>
    </row>
    <row r="13" spans="1:134">
      <c r="A13" s="12"/>
      <c r="B13" s="42">
        <v>521</v>
      </c>
      <c r="C13" s="19" t="s">
        <v>28</v>
      </c>
      <c r="D13" s="43">
        <v>3758148</v>
      </c>
      <c r="E13" s="43">
        <v>375</v>
      </c>
      <c r="F13" s="43">
        <v>0</v>
      </c>
      <c r="G13" s="43">
        <v>141892</v>
      </c>
      <c r="H13" s="43">
        <v>0</v>
      </c>
      <c r="I13" s="43">
        <v>0</v>
      </c>
      <c r="J13" s="43">
        <v>0</v>
      </c>
      <c r="K13" s="43">
        <v>1369346</v>
      </c>
      <c r="L13" s="43">
        <v>0</v>
      </c>
      <c r="M13" s="43">
        <v>0</v>
      </c>
      <c r="N13" s="43">
        <v>0</v>
      </c>
      <c r="O13" s="43">
        <f>SUM(D13:N13)</f>
        <v>5269761</v>
      </c>
      <c r="P13" s="44">
        <f t="shared" si="1"/>
        <v>724.76426901389084</v>
      </c>
      <c r="Q13" s="9"/>
    </row>
    <row r="14" spans="1:134">
      <c r="A14" s="12"/>
      <c r="B14" s="42">
        <v>523</v>
      </c>
      <c r="C14" s="19" t="s">
        <v>96</v>
      </c>
      <c r="D14" s="43">
        <v>74676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74676</v>
      </c>
      <c r="P14" s="44">
        <f t="shared" si="1"/>
        <v>10.270389217439142</v>
      </c>
      <c r="Q14" s="9"/>
    </row>
    <row r="15" spans="1:134" ht="15.75">
      <c r="A15" s="26" t="s">
        <v>30</v>
      </c>
      <c r="B15" s="27"/>
      <c r="C15" s="28"/>
      <c r="D15" s="29">
        <f t="shared" ref="D15:N15" si="5">SUM(D16:D18)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5651620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5651620</v>
      </c>
      <c r="P15" s="41">
        <f t="shared" si="1"/>
        <v>777.28235455920776</v>
      </c>
      <c r="Q15" s="10"/>
    </row>
    <row r="16" spans="1:134">
      <c r="A16" s="12"/>
      <c r="B16" s="42">
        <v>534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1517050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7" si="6">SUM(D16:N16)</f>
        <v>1517050</v>
      </c>
      <c r="P16" s="44">
        <f t="shared" si="1"/>
        <v>208.64392793288405</v>
      </c>
      <c r="Q16" s="9"/>
    </row>
    <row r="17" spans="1:120">
      <c r="A17" s="12"/>
      <c r="B17" s="42">
        <v>536</v>
      </c>
      <c r="C17" s="19" t="s">
        <v>34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3529237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3529237</v>
      </c>
      <c r="P17" s="44">
        <f t="shared" si="1"/>
        <v>485.38536652454957</v>
      </c>
      <c r="Q17" s="9"/>
    </row>
    <row r="18" spans="1:120">
      <c r="A18" s="12"/>
      <c r="B18" s="42">
        <v>538</v>
      </c>
      <c r="C18" s="19" t="s">
        <v>35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605333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605333</v>
      </c>
      <c r="P18" s="44">
        <f t="shared" si="1"/>
        <v>83.253060101774167</v>
      </c>
      <c r="Q18" s="9"/>
    </row>
    <row r="19" spans="1:120" ht="15.75">
      <c r="A19" s="26" t="s">
        <v>37</v>
      </c>
      <c r="B19" s="27"/>
      <c r="C19" s="28"/>
      <c r="D19" s="29">
        <f t="shared" ref="D19:N19" si="7">SUM(D20:D21)</f>
        <v>504365</v>
      </c>
      <c r="E19" s="29">
        <f t="shared" si="7"/>
        <v>353878</v>
      </c>
      <c r="F19" s="29">
        <f t="shared" si="7"/>
        <v>0</v>
      </c>
      <c r="G19" s="29">
        <f t="shared" si="7"/>
        <v>2480</v>
      </c>
      <c r="H19" s="29">
        <f t="shared" si="7"/>
        <v>0</v>
      </c>
      <c r="I19" s="29">
        <f t="shared" si="7"/>
        <v>732126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1592849</v>
      </c>
      <c r="P19" s="41">
        <f t="shared" si="1"/>
        <v>219.06876633200386</v>
      </c>
      <c r="Q19" s="10"/>
    </row>
    <row r="20" spans="1:120">
      <c r="A20" s="12"/>
      <c r="B20" s="42">
        <v>541</v>
      </c>
      <c r="C20" s="19" t="s">
        <v>38</v>
      </c>
      <c r="D20" s="43">
        <v>504365</v>
      </c>
      <c r="E20" s="43">
        <v>353878</v>
      </c>
      <c r="F20" s="43">
        <v>0</v>
      </c>
      <c r="G20" s="43">
        <v>2480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860723</v>
      </c>
      <c r="P20" s="44">
        <f t="shared" si="1"/>
        <v>118.37752716270114</v>
      </c>
      <c r="Q20" s="9"/>
    </row>
    <row r="21" spans="1:120">
      <c r="A21" s="12"/>
      <c r="B21" s="42">
        <v>545</v>
      </c>
      <c r="C21" s="19" t="s">
        <v>87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732126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732126</v>
      </c>
      <c r="P21" s="44">
        <f t="shared" si="1"/>
        <v>100.6912391693027</v>
      </c>
      <c r="Q21" s="9"/>
    </row>
    <row r="22" spans="1:120" ht="15.75">
      <c r="A22" s="26" t="s">
        <v>81</v>
      </c>
      <c r="B22" s="27"/>
      <c r="C22" s="28"/>
      <c r="D22" s="29">
        <f t="shared" ref="D22:N22" si="8">SUM(D23:D24)</f>
        <v>0</v>
      </c>
      <c r="E22" s="29">
        <f t="shared" si="8"/>
        <v>96432</v>
      </c>
      <c r="F22" s="29">
        <f t="shared" si="8"/>
        <v>0</v>
      </c>
      <c r="G22" s="29">
        <f t="shared" si="8"/>
        <v>29974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6"/>
        <v>126406</v>
      </c>
      <c r="P22" s="41">
        <f t="shared" si="1"/>
        <v>17.384953926557557</v>
      </c>
      <c r="Q22" s="10"/>
    </row>
    <row r="23" spans="1:120">
      <c r="A23" s="12"/>
      <c r="B23" s="42">
        <v>565</v>
      </c>
      <c r="C23" s="19" t="s">
        <v>100</v>
      </c>
      <c r="D23" s="43">
        <v>0</v>
      </c>
      <c r="E23" s="43">
        <v>91019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91019</v>
      </c>
      <c r="P23" s="44">
        <f t="shared" si="1"/>
        <v>12.518085545317012</v>
      </c>
      <c r="Q23" s="9"/>
    </row>
    <row r="24" spans="1:120">
      <c r="A24" s="12"/>
      <c r="B24" s="42">
        <v>569</v>
      </c>
      <c r="C24" s="19" t="s">
        <v>83</v>
      </c>
      <c r="D24" s="43">
        <v>0</v>
      </c>
      <c r="E24" s="43">
        <v>5413</v>
      </c>
      <c r="F24" s="43">
        <v>0</v>
      </c>
      <c r="G24" s="43">
        <v>29974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35387</v>
      </c>
      <c r="P24" s="44">
        <f t="shared" si="1"/>
        <v>4.8668683812405442</v>
      </c>
      <c r="Q24" s="9"/>
    </row>
    <row r="25" spans="1:120" ht="15.75">
      <c r="A25" s="26" t="s">
        <v>39</v>
      </c>
      <c r="B25" s="27"/>
      <c r="C25" s="28"/>
      <c r="D25" s="29">
        <f t="shared" ref="D25:N25" si="9">SUM(D26:D27)</f>
        <v>249634</v>
      </c>
      <c r="E25" s="29">
        <f t="shared" si="9"/>
        <v>2925</v>
      </c>
      <c r="F25" s="29">
        <f t="shared" si="9"/>
        <v>0</v>
      </c>
      <c r="G25" s="29">
        <f t="shared" si="9"/>
        <v>144979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397538</v>
      </c>
      <c r="P25" s="41">
        <f t="shared" si="1"/>
        <v>54.674460184293771</v>
      </c>
      <c r="Q25" s="9"/>
    </row>
    <row r="26" spans="1:120">
      <c r="A26" s="12"/>
      <c r="B26" s="42">
        <v>572</v>
      </c>
      <c r="C26" s="19" t="s">
        <v>40</v>
      </c>
      <c r="D26" s="43">
        <v>0</v>
      </c>
      <c r="E26" s="43">
        <v>2925</v>
      </c>
      <c r="F26" s="43">
        <v>0</v>
      </c>
      <c r="G26" s="43">
        <v>144979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147904</v>
      </c>
      <c r="P26" s="44">
        <f t="shared" si="1"/>
        <v>20.341631137395133</v>
      </c>
      <c r="Q26" s="9"/>
    </row>
    <row r="27" spans="1:120">
      <c r="A27" s="12"/>
      <c r="B27" s="42">
        <v>575</v>
      </c>
      <c r="C27" s="19" t="s">
        <v>41</v>
      </c>
      <c r="D27" s="43">
        <v>249634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249634</v>
      </c>
      <c r="P27" s="44">
        <f t="shared" si="1"/>
        <v>34.332829046898638</v>
      </c>
      <c r="Q27" s="9"/>
    </row>
    <row r="28" spans="1:120" ht="15.75">
      <c r="A28" s="26" t="s">
        <v>43</v>
      </c>
      <c r="B28" s="27"/>
      <c r="C28" s="28"/>
      <c r="D28" s="29">
        <f t="shared" ref="D28:N28" si="10">SUM(D29:D29)</f>
        <v>0</v>
      </c>
      <c r="E28" s="29">
        <f t="shared" si="10"/>
        <v>675620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372394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>SUM(D28:N28)</f>
        <v>1048014</v>
      </c>
      <c r="P28" s="41">
        <f t="shared" si="1"/>
        <v>144.13615733736762</v>
      </c>
      <c r="Q28" s="9"/>
    </row>
    <row r="29" spans="1:120" ht="15.75" thickBot="1">
      <c r="A29" s="12"/>
      <c r="B29" s="42">
        <v>581</v>
      </c>
      <c r="C29" s="19" t="s">
        <v>97</v>
      </c>
      <c r="D29" s="43">
        <v>0</v>
      </c>
      <c r="E29" s="43">
        <v>675620</v>
      </c>
      <c r="F29" s="43">
        <v>0</v>
      </c>
      <c r="G29" s="43">
        <v>0</v>
      </c>
      <c r="H29" s="43">
        <v>0</v>
      </c>
      <c r="I29" s="43">
        <v>372394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1048014</v>
      </c>
      <c r="P29" s="44">
        <f t="shared" si="1"/>
        <v>144.13615733736762</v>
      </c>
      <c r="Q29" s="9"/>
    </row>
    <row r="30" spans="1:120" ht="16.5" thickBot="1">
      <c r="A30" s="13" t="s">
        <v>10</v>
      </c>
      <c r="B30" s="21"/>
      <c r="C30" s="20"/>
      <c r="D30" s="14">
        <f>SUM(D5,D12,D15,D19,D22,D25,D28)</f>
        <v>6195280</v>
      </c>
      <c r="E30" s="14">
        <f t="shared" ref="E30:N30" si="11">SUM(E5,E12,E15,E19,E22,E25,E28)</f>
        <v>1129230</v>
      </c>
      <c r="F30" s="14">
        <f t="shared" si="11"/>
        <v>0</v>
      </c>
      <c r="G30" s="14">
        <f t="shared" si="11"/>
        <v>446294</v>
      </c>
      <c r="H30" s="14">
        <f t="shared" si="11"/>
        <v>0</v>
      </c>
      <c r="I30" s="14">
        <f t="shared" si="11"/>
        <v>6756140</v>
      </c>
      <c r="J30" s="14">
        <f t="shared" si="11"/>
        <v>0</v>
      </c>
      <c r="K30" s="14">
        <f t="shared" si="11"/>
        <v>1369346</v>
      </c>
      <c r="L30" s="14">
        <f t="shared" si="11"/>
        <v>0</v>
      </c>
      <c r="M30" s="14">
        <f t="shared" si="11"/>
        <v>0</v>
      </c>
      <c r="N30" s="14">
        <f t="shared" si="11"/>
        <v>0</v>
      </c>
      <c r="O30" s="14">
        <f>SUM(D30:N30)</f>
        <v>15896290</v>
      </c>
      <c r="P30" s="35">
        <f t="shared" si="1"/>
        <v>2186.2591115389905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101</v>
      </c>
      <c r="N32" s="90"/>
      <c r="O32" s="90"/>
      <c r="P32" s="39">
        <v>7271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791318</v>
      </c>
      <c r="E5" s="24">
        <f t="shared" si="0"/>
        <v>0</v>
      </c>
      <c r="F5" s="24">
        <f t="shared" si="0"/>
        <v>261505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350729</v>
      </c>
      <c r="L5" s="24">
        <f t="shared" si="0"/>
        <v>0</v>
      </c>
      <c r="M5" s="24">
        <f t="shared" si="0"/>
        <v>0</v>
      </c>
      <c r="N5" s="25">
        <f>SUM(D5:M5)</f>
        <v>1403552</v>
      </c>
      <c r="O5" s="30">
        <f t="shared" ref="O5:O30" si="1">(N5/O$32)</f>
        <v>197.43311295540863</v>
      </c>
      <c r="P5" s="6"/>
    </row>
    <row r="6" spans="1:133">
      <c r="A6" s="12"/>
      <c r="B6" s="42">
        <v>511</v>
      </c>
      <c r="C6" s="19" t="s">
        <v>19</v>
      </c>
      <c r="D6" s="43">
        <v>32013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32013</v>
      </c>
      <c r="O6" s="44">
        <f t="shared" si="1"/>
        <v>4.5031650021100011</v>
      </c>
      <c r="P6" s="9"/>
    </row>
    <row r="7" spans="1:133">
      <c r="A7" s="12"/>
      <c r="B7" s="42">
        <v>512</v>
      </c>
      <c r="C7" s="19" t="s">
        <v>20</v>
      </c>
      <c r="D7" s="43">
        <v>98640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98640</v>
      </c>
      <c r="O7" s="44">
        <f t="shared" si="1"/>
        <v>13.875369250246166</v>
      </c>
      <c r="P7" s="9"/>
    </row>
    <row r="8" spans="1:133">
      <c r="A8" s="12"/>
      <c r="B8" s="42">
        <v>513</v>
      </c>
      <c r="C8" s="19" t="s">
        <v>21</v>
      </c>
      <c r="D8" s="43">
        <v>253053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253053</v>
      </c>
      <c r="O8" s="44">
        <f t="shared" si="1"/>
        <v>35.596145730763823</v>
      </c>
      <c r="P8" s="9"/>
    </row>
    <row r="9" spans="1:133">
      <c r="A9" s="12"/>
      <c r="B9" s="42">
        <v>514</v>
      </c>
      <c r="C9" s="19" t="s">
        <v>22</v>
      </c>
      <c r="D9" s="43">
        <v>61058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61058</v>
      </c>
      <c r="O9" s="44">
        <f t="shared" si="1"/>
        <v>8.5888310592207056</v>
      </c>
      <c r="P9" s="9"/>
    </row>
    <row r="10" spans="1:133">
      <c r="A10" s="12"/>
      <c r="B10" s="42">
        <v>515</v>
      </c>
      <c r="C10" s="19" t="s">
        <v>23</v>
      </c>
      <c r="D10" s="43">
        <v>228219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228219</v>
      </c>
      <c r="O10" s="44">
        <f t="shared" si="1"/>
        <v>32.102827401884937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261505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261505</v>
      </c>
      <c r="O11" s="44">
        <f t="shared" si="1"/>
        <v>36.785061190040793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350729</v>
      </c>
      <c r="L12" s="43">
        <v>0</v>
      </c>
      <c r="M12" s="43">
        <v>0</v>
      </c>
      <c r="N12" s="43">
        <f t="shared" si="2"/>
        <v>350729</v>
      </c>
      <c r="O12" s="44">
        <f t="shared" si="1"/>
        <v>49.335912223941484</v>
      </c>
      <c r="P12" s="9"/>
    </row>
    <row r="13" spans="1:133">
      <c r="A13" s="12"/>
      <c r="B13" s="42">
        <v>519</v>
      </c>
      <c r="C13" s="19" t="s">
        <v>26</v>
      </c>
      <c r="D13" s="43">
        <v>118335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118335</v>
      </c>
      <c r="O13" s="44">
        <f t="shared" si="1"/>
        <v>16.645801097200732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2804780</v>
      </c>
      <c r="E14" s="29">
        <f t="shared" si="3"/>
        <v>21094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66148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2892022</v>
      </c>
      <c r="O14" s="41">
        <f t="shared" si="1"/>
        <v>406.8113658742439</v>
      </c>
      <c r="P14" s="10"/>
    </row>
    <row r="15" spans="1:133">
      <c r="A15" s="12"/>
      <c r="B15" s="42">
        <v>521</v>
      </c>
      <c r="C15" s="19" t="s">
        <v>28</v>
      </c>
      <c r="D15" s="43">
        <v>2669885</v>
      </c>
      <c r="E15" s="43">
        <v>21094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66148</v>
      </c>
      <c r="L15" s="43">
        <v>0</v>
      </c>
      <c r="M15" s="43">
        <v>0</v>
      </c>
      <c r="N15" s="43">
        <f t="shared" si="4"/>
        <v>2757127</v>
      </c>
      <c r="O15" s="44">
        <f t="shared" si="1"/>
        <v>387.83612322408214</v>
      </c>
      <c r="P15" s="9"/>
    </row>
    <row r="16" spans="1:133">
      <c r="A16" s="12"/>
      <c r="B16" s="42">
        <v>529</v>
      </c>
      <c r="C16" s="19" t="s">
        <v>29</v>
      </c>
      <c r="D16" s="43">
        <v>134895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134895</v>
      </c>
      <c r="O16" s="44">
        <f t="shared" si="1"/>
        <v>18.975242650161768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4167072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4167072</v>
      </c>
      <c r="O17" s="41">
        <f t="shared" si="1"/>
        <v>586.16851877901252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785103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785103</v>
      </c>
      <c r="O18" s="44">
        <f t="shared" si="1"/>
        <v>110.43789562526375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1072931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1072931</v>
      </c>
      <c r="O19" s="44">
        <f t="shared" si="1"/>
        <v>150.92572795048531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1272586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1272586</v>
      </c>
      <c r="O20" s="44">
        <f t="shared" si="1"/>
        <v>179.01055000703334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798976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798976</v>
      </c>
      <c r="O21" s="44">
        <f t="shared" si="1"/>
        <v>112.38936559291039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237476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237476</v>
      </c>
      <c r="O22" s="44">
        <f t="shared" si="1"/>
        <v>33.404979603319738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466802</v>
      </c>
      <c r="E23" s="29">
        <f t="shared" si="6"/>
        <v>495816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962618</v>
      </c>
      <c r="O23" s="41">
        <f t="shared" si="1"/>
        <v>135.40835560557039</v>
      </c>
      <c r="P23" s="10"/>
    </row>
    <row r="24" spans="1:119">
      <c r="A24" s="12"/>
      <c r="B24" s="42">
        <v>541</v>
      </c>
      <c r="C24" s="19" t="s">
        <v>38</v>
      </c>
      <c r="D24" s="43">
        <v>466802</v>
      </c>
      <c r="E24" s="43">
        <v>495816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962618</v>
      </c>
      <c r="O24" s="44">
        <f t="shared" si="1"/>
        <v>135.40835560557039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SUM(D26:D27)</f>
        <v>216710</v>
      </c>
      <c r="E25" s="29">
        <f t="shared" si="7"/>
        <v>178653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395363</v>
      </c>
      <c r="O25" s="41">
        <f t="shared" si="1"/>
        <v>55.614432409621607</v>
      </c>
      <c r="P25" s="9"/>
    </row>
    <row r="26" spans="1:119">
      <c r="A26" s="12"/>
      <c r="B26" s="42">
        <v>572</v>
      </c>
      <c r="C26" s="19" t="s">
        <v>40</v>
      </c>
      <c r="D26" s="43">
        <v>0</v>
      </c>
      <c r="E26" s="43">
        <v>178653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178653</v>
      </c>
      <c r="O26" s="44">
        <f t="shared" si="1"/>
        <v>25.130538753692502</v>
      </c>
      <c r="P26" s="9"/>
    </row>
    <row r="27" spans="1:119">
      <c r="A27" s="12"/>
      <c r="B27" s="42">
        <v>575</v>
      </c>
      <c r="C27" s="19" t="s">
        <v>41</v>
      </c>
      <c r="D27" s="43">
        <v>216710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216710</v>
      </c>
      <c r="O27" s="44">
        <f t="shared" si="1"/>
        <v>30.483893655929105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SUM(D29:D29)</f>
        <v>273363</v>
      </c>
      <c r="E28" s="29">
        <f t="shared" si="8"/>
        <v>271505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242952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787820</v>
      </c>
      <c r="O28" s="41">
        <f t="shared" si="1"/>
        <v>110.82008721339147</v>
      </c>
      <c r="P28" s="9"/>
    </row>
    <row r="29" spans="1:119" ht="15.75" thickBot="1">
      <c r="A29" s="12"/>
      <c r="B29" s="42">
        <v>581</v>
      </c>
      <c r="C29" s="19" t="s">
        <v>42</v>
      </c>
      <c r="D29" s="43">
        <v>273363</v>
      </c>
      <c r="E29" s="43">
        <v>271505</v>
      </c>
      <c r="F29" s="43">
        <v>0</v>
      </c>
      <c r="G29" s="43">
        <v>0</v>
      </c>
      <c r="H29" s="43">
        <v>0</v>
      </c>
      <c r="I29" s="43">
        <v>242952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787820</v>
      </c>
      <c r="O29" s="44">
        <f t="shared" si="1"/>
        <v>110.82008721339147</v>
      </c>
      <c r="P29" s="9"/>
    </row>
    <row r="30" spans="1:119" ht="16.5" thickBot="1">
      <c r="A30" s="13" t="s">
        <v>10</v>
      </c>
      <c r="B30" s="21"/>
      <c r="C30" s="20"/>
      <c r="D30" s="14">
        <f>SUM(D5,D14,D17,D23,D25,D28)</f>
        <v>4552973</v>
      </c>
      <c r="E30" s="14">
        <f t="shared" ref="E30:M30" si="9">SUM(E5,E14,E17,E23,E25,E28)</f>
        <v>967068</v>
      </c>
      <c r="F30" s="14">
        <f t="shared" si="9"/>
        <v>261505</v>
      </c>
      <c r="G30" s="14">
        <f t="shared" si="9"/>
        <v>0</v>
      </c>
      <c r="H30" s="14">
        <f t="shared" si="9"/>
        <v>0</v>
      </c>
      <c r="I30" s="14">
        <f t="shared" si="9"/>
        <v>4410024</v>
      </c>
      <c r="J30" s="14">
        <f t="shared" si="9"/>
        <v>0</v>
      </c>
      <c r="K30" s="14">
        <f t="shared" si="9"/>
        <v>416877</v>
      </c>
      <c r="L30" s="14">
        <f t="shared" si="9"/>
        <v>0</v>
      </c>
      <c r="M30" s="14">
        <f t="shared" si="9"/>
        <v>0</v>
      </c>
      <c r="N30" s="14">
        <f t="shared" si="4"/>
        <v>10608447</v>
      </c>
      <c r="O30" s="35">
        <f t="shared" si="1"/>
        <v>1492.2558728372485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56</v>
      </c>
      <c r="M32" s="90"/>
      <c r="N32" s="90"/>
      <c r="O32" s="39">
        <v>7109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931243</v>
      </c>
      <c r="E5" s="24">
        <f t="shared" si="0"/>
        <v>0</v>
      </c>
      <c r="F5" s="24">
        <f t="shared" si="0"/>
        <v>263640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207793</v>
      </c>
      <c r="L5" s="24">
        <f t="shared" si="0"/>
        <v>0</v>
      </c>
      <c r="M5" s="24">
        <f t="shared" si="0"/>
        <v>0</v>
      </c>
      <c r="N5" s="25">
        <f>SUM(D5:M5)</f>
        <v>1402676</v>
      </c>
      <c r="O5" s="30">
        <f t="shared" ref="O5:O30" si="1">(N5/O$32)</f>
        <v>197.22665916760405</v>
      </c>
      <c r="P5" s="6"/>
    </row>
    <row r="6" spans="1:133">
      <c r="A6" s="12"/>
      <c r="B6" s="42">
        <v>511</v>
      </c>
      <c r="C6" s="19" t="s">
        <v>19</v>
      </c>
      <c r="D6" s="43">
        <v>29488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29488</v>
      </c>
      <c r="O6" s="44">
        <f t="shared" si="1"/>
        <v>4.1462317210348703</v>
      </c>
      <c r="P6" s="9"/>
    </row>
    <row r="7" spans="1:133">
      <c r="A7" s="12"/>
      <c r="B7" s="42">
        <v>512</v>
      </c>
      <c r="C7" s="19" t="s">
        <v>20</v>
      </c>
      <c r="D7" s="43">
        <v>92385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92385</v>
      </c>
      <c r="O7" s="44">
        <f t="shared" si="1"/>
        <v>12.990016872890889</v>
      </c>
      <c r="P7" s="9"/>
    </row>
    <row r="8" spans="1:133">
      <c r="A8" s="12"/>
      <c r="B8" s="42">
        <v>513</v>
      </c>
      <c r="C8" s="19" t="s">
        <v>21</v>
      </c>
      <c r="D8" s="43">
        <v>240206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240206</v>
      </c>
      <c r="O8" s="44">
        <f t="shared" si="1"/>
        <v>33.774746906636672</v>
      </c>
      <c r="P8" s="9"/>
    </row>
    <row r="9" spans="1:133">
      <c r="A9" s="12"/>
      <c r="B9" s="42">
        <v>514</v>
      </c>
      <c r="C9" s="19" t="s">
        <v>22</v>
      </c>
      <c r="D9" s="43">
        <v>74738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74738</v>
      </c>
      <c r="O9" s="44">
        <f t="shared" si="1"/>
        <v>10.508717660292463</v>
      </c>
      <c r="P9" s="9"/>
    </row>
    <row r="10" spans="1:133">
      <c r="A10" s="12"/>
      <c r="B10" s="42">
        <v>515</v>
      </c>
      <c r="C10" s="19" t="s">
        <v>23</v>
      </c>
      <c r="D10" s="43">
        <v>217376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217376</v>
      </c>
      <c r="O10" s="44">
        <f t="shared" si="1"/>
        <v>30.564679415073115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263640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263640</v>
      </c>
      <c r="O11" s="44">
        <f t="shared" si="1"/>
        <v>37.069741282339706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207793</v>
      </c>
      <c r="L12" s="43">
        <v>0</v>
      </c>
      <c r="M12" s="43">
        <v>0</v>
      </c>
      <c r="N12" s="43">
        <f t="shared" si="2"/>
        <v>207793</v>
      </c>
      <c r="O12" s="44">
        <f t="shared" si="1"/>
        <v>29.217238470191226</v>
      </c>
      <c r="P12" s="9"/>
    </row>
    <row r="13" spans="1:133">
      <c r="A13" s="12"/>
      <c r="B13" s="42">
        <v>519</v>
      </c>
      <c r="C13" s="19" t="s">
        <v>26</v>
      </c>
      <c r="D13" s="43">
        <v>277050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277050</v>
      </c>
      <c r="O13" s="44">
        <f t="shared" si="1"/>
        <v>38.95528683914511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2729880</v>
      </c>
      <c r="E14" s="29">
        <f t="shared" si="3"/>
        <v>70980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82238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2883098</v>
      </c>
      <c r="O14" s="41">
        <f t="shared" si="1"/>
        <v>405.38498312710914</v>
      </c>
      <c r="P14" s="10"/>
    </row>
    <row r="15" spans="1:133">
      <c r="A15" s="12"/>
      <c r="B15" s="42">
        <v>521</v>
      </c>
      <c r="C15" s="19" t="s">
        <v>28</v>
      </c>
      <c r="D15" s="43">
        <v>2690224</v>
      </c>
      <c r="E15" s="43">
        <v>70980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82238</v>
      </c>
      <c r="L15" s="43">
        <v>0</v>
      </c>
      <c r="M15" s="43">
        <v>0</v>
      </c>
      <c r="N15" s="43">
        <f t="shared" si="4"/>
        <v>2843442</v>
      </c>
      <c r="O15" s="44">
        <f t="shared" si="1"/>
        <v>399.80905511811022</v>
      </c>
      <c r="P15" s="9"/>
    </row>
    <row r="16" spans="1:133">
      <c r="A16" s="12"/>
      <c r="B16" s="42">
        <v>529</v>
      </c>
      <c r="C16" s="19" t="s">
        <v>29</v>
      </c>
      <c r="D16" s="43">
        <v>39656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39656</v>
      </c>
      <c r="O16" s="44">
        <f t="shared" si="1"/>
        <v>5.5759280089988748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4116861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4116861</v>
      </c>
      <c r="O17" s="41">
        <f t="shared" si="1"/>
        <v>578.86122047244089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765401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765401</v>
      </c>
      <c r="O18" s="44">
        <f t="shared" si="1"/>
        <v>107.62106299212599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1076583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1076583</v>
      </c>
      <c r="O19" s="44">
        <f t="shared" si="1"/>
        <v>151.37556242969629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1316659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1316659</v>
      </c>
      <c r="O20" s="44">
        <f t="shared" si="1"/>
        <v>185.1320303712036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750046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750046</v>
      </c>
      <c r="O21" s="44">
        <f t="shared" si="1"/>
        <v>105.46203599550056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208172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208172</v>
      </c>
      <c r="O22" s="44">
        <f t="shared" si="1"/>
        <v>29.27052868391451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468560</v>
      </c>
      <c r="E23" s="29">
        <f t="shared" si="6"/>
        <v>297286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765846</v>
      </c>
      <c r="O23" s="41">
        <f t="shared" si="1"/>
        <v>107.68363329583802</v>
      </c>
      <c r="P23" s="10"/>
    </row>
    <row r="24" spans="1:119">
      <c r="A24" s="12"/>
      <c r="B24" s="42">
        <v>541</v>
      </c>
      <c r="C24" s="19" t="s">
        <v>38</v>
      </c>
      <c r="D24" s="43">
        <v>468560</v>
      </c>
      <c r="E24" s="43">
        <v>297286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765846</v>
      </c>
      <c r="O24" s="44">
        <f t="shared" si="1"/>
        <v>107.68363329583802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SUM(D26:D27)</f>
        <v>207654</v>
      </c>
      <c r="E25" s="29">
        <f t="shared" si="7"/>
        <v>113290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320944</v>
      </c>
      <c r="O25" s="41">
        <f t="shared" si="1"/>
        <v>45.127109111361079</v>
      </c>
      <c r="P25" s="9"/>
    </row>
    <row r="26" spans="1:119">
      <c r="A26" s="12"/>
      <c r="B26" s="42">
        <v>572</v>
      </c>
      <c r="C26" s="19" t="s">
        <v>40</v>
      </c>
      <c r="D26" s="43">
        <v>0</v>
      </c>
      <c r="E26" s="43">
        <v>113290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113290</v>
      </c>
      <c r="O26" s="44">
        <f t="shared" si="1"/>
        <v>15.929415073115861</v>
      </c>
      <c r="P26" s="9"/>
    </row>
    <row r="27" spans="1:119">
      <c r="A27" s="12"/>
      <c r="B27" s="42">
        <v>575</v>
      </c>
      <c r="C27" s="19" t="s">
        <v>41</v>
      </c>
      <c r="D27" s="43">
        <v>207654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207654</v>
      </c>
      <c r="O27" s="44">
        <f t="shared" si="1"/>
        <v>29.197694038245221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SUM(D29:D29)</f>
        <v>275498</v>
      </c>
      <c r="E28" s="29">
        <f t="shared" si="8"/>
        <v>285559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25000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586057</v>
      </c>
      <c r="O28" s="41">
        <f t="shared" si="1"/>
        <v>82.403965129358824</v>
      </c>
      <c r="P28" s="9"/>
    </row>
    <row r="29" spans="1:119" ht="15.75" thickBot="1">
      <c r="A29" s="12"/>
      <c r="B29" s="42">
        <v>581</v>
      </c>
      <c r="C29" s="19" t="s">
        <v>42</v>
      </c>
      <c r="D29" s="43">
        <v>275498</v>
      </c>
      <c r="E29" s="43">
        <v>285559</v>
      </c>
      <c r="F29" s="43">
        <v>0</v>
      </c>
      <c r="G29" s="43">
        <v>0</v>
      </c>
      <c r="H29" s="43">
        <v>0</v>
      </c>
      <c r="I29" s="43">
        <v>25000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586057</v>
      </c>
      <c r="O29" s="44">
        <f t="shared" si="1"/>
        <v>82.403965129358824</v>
      </c>
      <c r="P29" s="9"/>
    </row>
    <row r="30" spans="1:119" ht="16.5" thickBot="1">
      <c r="A30" s="13" t="s">
        <v>10</v>
      </c>
      <c r="B30" s="21"/>
      <c r="C30" s="20"/>
      <c r="D30" s="14">
        <f>SUM(D5,D14,D17,D23,D25,D28)</f>
        <v>4612835</v>
      </c>
      <c r="E30" s="14">
        <f t="shared" ref="E30:M30" si="9">SUM(E5,E14,E17,E23,E25,E28)</f>
        <v>767115</v>
      </c>
      <c r="F30" s="14">
        <f t="shared" si="9"/>
        <v>263640</v>
      </c>
      <c r="G30" s="14">
        <f t="shared" si="9"/>
        <v>0</v>
      </c>
      <c r="H30" s="14">
        <f t="shared" si="9"/>
        <v>0</v>
      </c>
      <c r="I30" s="14">
        <f t="shared" si="9"/>
        <v>4141861</v>
      </c>
      <c r="J30" s="14">
        <f t="shared" si="9"/>
        <v>0</v>
      </c>
      <c r="K30" s="14">
        <f t="shared" si="9"/>
        <v>290031</v>
      </c>
      <c r="L30" s="14">
        <f t="shared" si="9"/>
        <v>0</v>
      </c>
      <c r="M30" s="14">
        <f t="shared" si="9"/>
        <v>0</v>
      </c>
      <c r="N30" s="14">
        <f t="shared" si="4"/>
        <v>10075482</v>
      </c>
      <c r="O30" s="35">
        <f t="shared" si="1"/>
        <v>1416.6875703037119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52</v>
      </c>
      <c r="M32" s="90"/>
      <c r="N32" s="90"/>
      <c r="O32" s="39">
        <v>7112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805769</v>
      </c>
      <c r="E5" s="24">
        <f t="shared" si="0"/>
        <v>0</v>
      </c>
      <c r="F5" s="24">
        <f t="shared" si="0"/>
        <v>263622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235024</v>
      </c>
      <c r="L5" s="24">
        <f t="shared" si="0"/>
        <v>0</v>
      </c>
      <c r="M5" s="24">
        <f t="shared" si="0"/>
        <v>0</v>
      </c>
      <c r="N5" s="25">
        <f>SUM(D5:M5)</f>
        <v>1304415</v>
      </c>
      <c r="O5" s="30">
        <f t="shared" ref="O5:O31" si="1">(N5/O$33)</f>
        <v>185.12844166903207</v>
      </c>
      <c r="P5" s="6"/>
    </row>
    <row r="6" spans="1:133">
      <c r="A6" s="12"/>
      <c r="B6" s="42">
        <v>511</v>
      </c>
      <c r="C6" s="19" t="s">
        <v>19</v>
      </c>
      <c r="D6" s="43">
        <v>30770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30770</v>
      </c>
      <c r="O6" s="44">
        <f t="shared" si="1"/>
        <v>4.3670167470905481</v>
      </c>
      <c r="P6" s="9"/>
    </row>
    <row r="7" spans="1:133">
      <c r="A7" s="12"/>
      <c r="B7" s="42">
        <v>512</v>
      </c>
      <c r="C7" s="19" t="s">
        <v>20</v>
      </c>
      <c r="D7" s="43">
        <v>94854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94854</v>
      </c>
      <c r="O7" s="44">
        <f t="shared" si="1"/>
        <v>13.462106159523133</v>
      </c>
      <c r="P7" s="9"/>
    </row>
    <row r="8" spans="1:133">
      <c r="A8" s="12"/>
      <c r="B8" s="42">
        <v>513</v>
      </c>
      <c r="C8" s="19" t="s">
        <v>21</v>
      </c>
      <c r="D8" s="43">
        <v>243700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243700</v>
      </c>
      <c r="O8" s="44">
        <f t="shared" si="1"/>
        <v>34.586999716151006</v>
      </c>
      <c r="P8" s="9"/>
    </row>
    <row r="9" spans="1:133">
      <c r="A9" s="12"/>
      <c r="B9" s="42">
        <v>514</v>
      </c>
      <c r="C9" s="19" t="s">
        <v>22</v>
      </c>
      <c r="D9" s="43">
        <v>71165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71165</v>
      </c>
      <c r="O9" s="44">
        <f t="shared" si="1"/>
        <v>10.100056769798467</v>
      </c>
      <c r="P9" s="9"/>
    </row>
    <row r="10" spans="1:133">
      <c r="A10" s="12"/>
      <c r="B10" s="42">
        <v>515</v>
      </c>
      <c r="C10" s="19" t="s">
        <v>23</v>
      </c>
      <c r="D10" s="43">
        <v>225380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225380</v>
      </c>
      <c r="O10" s="44">
        <f t="shared" si="1"/>
        <v>31.986942946352542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263622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263622</v>
      </c>
      <c r="O11" s="44">
        <f t="shared" si="1"/>
        <v>37.414419528810676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235024</v>
      </c>
      <c r="L12" s="43">
        <v>0</v>
      </c>
      <c r="M12" s="43">
        <v>0</v>
      </c>
      <c r="N12" s="43">
        <f t="shared" si="2"/>
        <v>235024</v>
      </c>
      <c r="O12" s="44">
        <f t="shared" si="1"/>
        <v>33.355662787397108</v>
      </c>
      <c r="P12" s="9"/>
    </row>
    <row r="13" spans="1:133">
      <c r="A13" s="12"/>
      <c r="B13" s="42">
        <v>519</v>
      </c>
      <c r="C13" s="19" t="s">
        <v>26</v>
      </c>
      <c r="D13" s="43">
        <v>139900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139900</v>
      </c>
      <c r="O13" s="44">
        <f t="shared" si="1"/>
        <v>19.855237013908599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2787045</v>
      </c>
      <c r="E14" s="29">
        <f t="shared" si="3"/>
        <v>28588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51588</v>
      </c>
      <c r="L14" s="29">
        <f t="shared" si="3"/>
        <v>0</v>
      </c>
      <c r="M14" s="29">
        <f t="shared" si="3"/>
        <v>0</v>
      </c>
      <c r="N14" s="40">
        <f>SUM(D14:M14)</f>
        <v>2867221</v>
      </c>
      <c r="O14" s="41">
        <f t="shared" si="1"/>
        <v>406.92889582741981</v>
      </c>
      <c r="P14" s="10"/>
    </row>
    <row r="15" spans="1:133">
      <c r="A15" s="12"/>
      <c r="B15" s="42">
        <v>521</v>
      </c>
      <c r="C15" s="19" t="s">
        <v>28</v>
      </c>
      <c r="D15" s="43">
        <v>2722426</v>
      </c>
      <c r="E15" s="43">
        <v>28588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51588</v>
      </c>
      <c r="L15" s="43">
        <v>0</v>
      </c>
      <c r="M15" s="43">
        <v>0</v>
      </c>
      <c r="N15" s="43">
        <f>SUM(D15:M15)</f>
        <v>2802602</v>
      </c>
      <c r="O15" s="44">
        <f t="shared" si="1"/>
        <v>397.75787680953732</v>
      </c>
      <c r="P15" s="9"/>
    </row>
    <row r="16" spans="1:133">
      <c r="A16" s="12"/>
      <c r="B16" s="42">
        <v>529</v>
      </c>
      <c r="C16" s="19" t="s">
        <v>29</v>
      </c>
      <c r="D16" s="43">
        <v>64619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64619</v>
      </c>
      <c r="O16" s="44">
        <f t="shared" si="1"/>
        <v>9.171019017882486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0</v>
      </c>
      <c r="E17" s="29">
        <f t="shared" si="4"/>
        <v>15827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3790175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3806002</v>
      </c>
      <c r="O17" s="41">
        <f t="shared" si="1"/>
        <v>540.16491626454729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684834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684834</v>
      </c>
      <c r="O18" s="44">
        <f t="shared" si="1"/>
        <v>97.194720408742555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1059650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1059650</v>
      </c>
      <c r="O19" s="44">
        <f t="shared" si="1"/>
        <v>150.39029236446211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1120905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1120905</v>
      </c>
      <c r="O20" s="44">
        <f t="shared" si="1"/>
        <v>159.08387737723532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736834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736834</v>
      </c>
      <c r="O21" s="44">
        <f t="shared" si="1"/>
        <v>104.57479420948056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187952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187952</v>
      </c>
      <c r="O22" s="44">
        <f t="shared" si="1"/>
        <v>26.674992903775191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15827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15827</v>
      </c>
      <c r="O23" s="44">
        <f t="shared" si="1"/>
        <v>2.2462390008515469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435628</v>
      </c>
      <c r="E24" s="29">
        <f t="shared" si="6"/>
        <v>361486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797114</v>
      </c>
      <c r="O24" s="41">
        <f t="shared" si="1"/>
        <v>113.13000283848993</v>
      </c>
      <c r="P24" s="10"/>
    </row>
    <row r="25" spans="1:119">
      <c r="A25" s="12"/>
      <c r="B25" s="42">
        <v>541</v>
      </c>
      <c r="C25" s="19" t="s">
        <v>38</v>
      </c>
      <c r="D25" s="43">
        <v>435628</v>
      </c>
      <c r="E25" s="43">
        <v>361486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797114</v>
      </c>
      <c r="O25" s="44">
        <f t="shared" si="1"/>
        <v>113.13000283848993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208444</v>
      </c>
      <c r="E26" s="29">
        <f t="shared" si="8"/>
        <v>131524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339968</v>
      </c>
      <c r="O26" s="41">
        <f t="shared" si="1"/>
        <v>48.249787113255749</v>
      </c>
      <c r="P26" s="9"/>
    </row>
    <row r="27" spans="1:119">
      <c r="A27" s="12"/>
      <c r="B27" s="42">
        <v>572</v>
      </c>
      <c r="C27" s="19" t="s">
        <v>40</v>
      </c>
      <c r="D27" s="43">
        <v>0</v>
      </c>
      <c r="E27" s="43">
        <v>131524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131524</v>
      </c>
      <c r="O27" s="44">
        <f t="shared" si="1"/>
        <v>18.66647743400511</v>
      </c>
      <c r="P27" s="9"/>
    </row>
    <row r="28" spans="1:119">
      <c r="A28" s="12"/>
      <c r="B28" s="42">
        <v>575</v>
      </c>
      <c r="C28" s="19" t="s">
        <v>41</v>
      </c>
      <c r="D28" s="43">
        <v>208444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208444</v>
      </c>
      <c r="O28" s="44">
        <f t="shared" si="1"/>
        <v>29.58330967925064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275481</v>
      </c>
      <c r="E29" s="29">
        <f t="shared" si="9"/>
        <v>275000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25000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575481</v>
      </c>
      <c r="O29" s="41">
        <f t="shared" si="1"/>
        <v>81.674850979279029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275481</v>
      </c>
      <c r="E30" s="43">
        <v>275000</v>
      </c>
      <c r="F30" s="43">
        <v>0</v>
      </c>
      <c r="G30" s="43">
        <v>0</v>
      </c>
      <c r="H30" s="43">
        <v>0</v>
      </c>
      <c r="I30" s="43">
        <v>25000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575481</v>
      </c>
      <c r="O30" s="44">
        <f t="shared" si="1"/>
        <v>81.674850979279029</v>
      </c>
      <c r="P30" s="9"/>
    </row>
    <row r="31" spans="1:119" ht="16.5" thickBot="1">
      <c r="A31" s="13" t="s">
        <v>10</v>
      </c>
      <c r="B31" s="21"/>
      <c r="C31" s="20"/>
      <c r="D31" s="14">
        <f>SUM(D5,D14,D17,D24,D26,D29)</f>
        <v>4512367</v>
      </c>
      <c r="E31" s="14">
        <f t="shared" ref="E31:M31" si="10">SUM(E5,E14,E17,E24,E26,E29)</f>
        <v>812425</v>
      </c>
      <c r="F31" s="14">
        <f t="shared" si="10"/>
        <v>263622</v>
      </c>
      <c r="G31" s="14">
        <f t="shared" si="10"/>
        <v>0</v>
      </c>
      <c r="H31" s="14">
        <f t="shared" si="10"/>
        <v>0</v>
      </c>
      <c r="I31" s="14">
        <f t="shared" si="10"/>
        <v>3815175</v>
      </c>
      <c r="J31" s="14">
        <f t="shared" si="10"/>
        <v>0</v>
      </c>
      <c r="K31" s="14">
        <f t="shared" si="10"/>
        <v>286612</v>
      </c>
      <c r="L31" s="14">
        <f t="shared" si="10"/>
        <v>0</v>
      </c>
      <c r="M31" s="14">
        <f t="shared" si="10"/>
        <v>0</v>
      </c>
      <c r="N31" s="14">
        <f t="shared" si="7"/>
        <v>9690201</v>
      </c>
      <c r="O31" s="35">
        <f t="shared" si="1"/>
        <v>1375.2768946920239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50</v>
      </c>
      <c r="M33" s="90"/>
      <c r="N33" s="90"/>
      <c r="O33" s="39">
        <v>7046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797994</v>
      </c>
      <c r="E5" s="24">
        <f t="shared" ref="E5:M5" si="0">SUM(E6:E13)</f>
        <v>0</v>
      </c>
      <c r="F5" s="24">
        <f t="shared" si="0"/>
        <v>263576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244407</v>
      </c>
      <c r="L5" s="24">
        <f t="shared" si="0"/>
        <v>0</v>
      </c>
      <c r="M5" s="24">
        <f t="shared" si="0"/>
        <v>0</v>
      </c>
      <c r="N5" s="25">
        <f>SUM(D5:M5)</f>
        <v>1305977</v>
      </c>
      <c r="O5" s="30">
        <f t="shared" ref="O5:O31" si="1">(N5/O$33)</f>
        <v>185.5871820378002</v>
      </c>
      <c r="P5" s="6"/>
    </row>
    <row r="6" spans="1:133">
      <c r="A6" s="12"/>
      <c r="B6" s="42">
        <v>511</v>
      </c>
      <c r="C6" s="19" t="s">
        <v>19</v>
      </c>
      <c r="D6" s="43">
        <v>30599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30599</v>
      </c>
      <c r="O6" s="44">
        <f t="shared" si="1"/>
        <v>4.3483018331675432</v>
      </c>
      <c r="P6" s="9"/>
    </row>
    <row r="7" spans="1:133">
      <c r="A7" s="12"/>
      <c r="B7" s="42">
        <v>512</v>
      </c>
      <c r="C7" s="19" t="s">
        <v>20</v>
      </c>
      <c r="D7" s="43">
        <v>93587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93587</v>
      </c>
      <c r="O7" s="44">
        <f t="shared" si="1"/>
        <v>13.299275259343471</v>
      </c>
      <c r="P7" s="9"/>
    </row>
    <row r="8" spans="1:133">
      <c r="A8" s="12"/>
      <c r="B8" s="42">
        <v>513</v>
      </c>
      <c r="C8" s="19" t="s">
        <v>21</v>
      </c>
      <c r="D8" s="43">
        <v>258073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258073</v>
      </c>
      <c r="O8" s="44">
        <f t="shared" si="1"/>
        <v>36.673724598550521</v>
      </c>
      <c r="P8" s="9"/>
    </row>
    <row r="9" spans="1:133">
      <c r="A9" s="12"/>
      <c r="B9" s="42">
        <v>514</v>
      </c>
      <c r="C9" s="19" t="s">
        <v>22</v>
      </c>
      <c r="D9" s="43">
        <v>53994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53994</v>
      </c>
      <c r="O9" s="44">
        <f t="shared" si="1"/>
        <v>7.6728719624840132</v>
      </c>
      <c r="P9" s="9"/>
    </row>
    <row r="10" spans="1:133">
      <c r="A10" s="12"/>
      <c r="B10" s="42">
        <v>515</v>
      </c>
      <c r="C10" s="19" t="s">
        <v>23</v>
      </c>
      <c r="D10" s="43">
        <v>216538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216538</v>
      </c>
      <c r="O10" s="44">
        <f t="shared" si="1"/>
        <v>30.77135142816541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263576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263576</v>
      </c>
      <c r="O11" s="44">
        <f t="shared" si="1"/>
        <v>37.455733977547247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244407</v>
      </c>
      <c r="L12" s="43">
        <v>0</v>
      </c>
      <c r="M12" s="43">
        <v>0</v>
      </c>
      <c r="N12" s="43">
        <f t="shared" si="2"/>
        <v>244407</v>
      </c>
      <c r="O12" s="44">
        <f t="shared" si="1"/>
        <v>34.731703851072901</v>
      </c>
      <c r="P12" s="9"/>
    </row>
    <row r="13" spans="1:133">
      <c r="A13" s="12"/>
      <c r="B13" s="42">
        <v>519</v>
      </c>
      <c r="C13" s="19" t="s">
        <v>26</v>
      </c>
      <c r="D13" s="43">
        <v>145203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145203</v>
      </c>
      <c r="O13" s="44">
        <f t="shared" si="1"/>
        <v>20.634219127469091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2942161</v>
      </c>
      <c r="E14" s="29">
        <f t="shared" si="3"/>
        <v>23072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48849</v>
      </c>
      <c r="L14" s="29">
        <f t="shared" si="3"/>
        <v>0</v>
      </c>
      <c r="M14" s="29">
        <f t="shared" si="3"/>
        <v>0</v>
      </c>
      <c r="N14" s="40">
        <f>SUM(D14:M14)</f>
        <v>3014082</v>
      </c>
      <c r="O14" s="41">
        <f t="shared" si="1"/>
        <v>428.31917010089529</v>
      </c>
      <c r="P14" s="10"/>
    </row>
    <row r="15" spans="1:133">
      <c r="A15" s="12"/>
      <c r="B15" s="42">
        <v>521</v>
      </c>
      <c r="C15" s="19" t="s">
        <v>28</v>
      </c>
      <c r="D15" s="43">
        <v>2877240</v>
      </c>
      <c r="E15" s="43">
        <v>23072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48849</v>
      </c>
      <c r="L15" s="43">
        <v>0</v>
      </c>
      <c r="M15" s="43">
        <v>0</v>
      </c>
      <c r="N15" s="43">
        <f>SUM(D15:M15)</f>
        <v>2949161</v>
      </c>
      <c r="O15" s="44">
        <f t="shared" si="1"/>
        <v>419.09350575529345</v>
      </c>
      <c r="P15" s="9"/>
    </row>
    <row r="16" spans="1:133">
      <c r="A16" s="12"/>
      <c r="B16" s="42">
        <v>529</v>
      </c>
      <c r="C16" s="19" t="s">
        <v>29</v>
      </c>
      <c r="D16" s="43">
        <v>64921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64921</v>
      </c>
      <c r="O16" s="44">
        <f t="shared" si="1"/>
        <v>9.2256643456018192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0</v>
      </c>
      <c r="E17" s="29">
        <f t="shared" si="4"/>
        <v>17042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4151820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4168862</v>
      </c>
      <c r="O17" s="41">
        <f t="shared" si="1"/>
        <v>592.42034958078727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838519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838519</v>
      </c>
      <c r="O18" s="44">
        <f t="shared" si="1"/>
        <v>119.15859030837004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1151134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1151134</v>
      </c>
      <c r="O19" s="44">
        <f t="shared" si="1"/>
        <v>163.58306096347874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1243164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1243164</v>
      </c>
      <c r="O20" s="44">
        <f t="shared" si="1"/>
        <v>176.66107716356402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736905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736905</v>
      </c>
      <c r="O21" s="44">
        <f t="shared" si="1"/>
        <v>104.71863009805315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182098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182098</v>
      </c>
      <c r="O22" s="44">
        <f t="shared" si="1"/>
        <v>25.877220406423191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17042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17042</v>
      </c>
      <c r="O23" s="44">
        <f t="shared" si="1"/>
        <v>2.4217706408981101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469627</v>
      </c>
      <c r="E24" s="29">
        <f t="shared" si="6"/>
        <v>337750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807377</v>
      </c>
      <c r="O24" s="41">
        <f t="shared" si="1"/>
        <v>114.73312491118374</v>
      </c>
      <c r="P24" s="10"/>
    </row>
    <row r="25" spans="1:119">
      <c r="A25" s="12"/>
      <c r="B25" s="42">
        <v>541</v>
      </c>
      <c r="C25" s="19" t="s">
        <v>38</v>
      </c>
      <c r="D25" s="43">
        <v>469627</v>
      </c>
      <c r="E25" s="43">
        <v>337750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807377</v>
      </c>
      <c r="O25" s="44">
        <f t="shared" si="1"/>
        <v>114.73312491118374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207906</v>
      </c>
      <c r="E26" s="29">
        <f t="shared" si="8"/>
        <v>103753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311659</v>
      </c>
      <c r="O26" s="41">
        <f t="shared" si="1"/>
        <v>44.288617308512151</v>
      </c>
      <c r="P26" s="9"/>
    </row>
    <row r="27" spans="1:119">
      <c r="A27" s="12"/>
      <c r="B27" s="42">
        <v>572</v>
      </c>
      <c r="C27" s="19" t="s">
        <v>40</v>
      </c>
      <c r="D27" s="43">
        <v>0</v>
      </c>
      <c r="E27" s="43">
        <v>103753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103753</v>
      </c>
      <c r="O27" s="44">
        <f t="shared" si="1"/>
        <v>14.743924968026148</v>
      </c>
      <c r="P27" s="9"/>
    </row>
    <row r="28" spans="1:119">
      <c r="A28" s="12"/>
      <c r="B28" s="42">
        <v>575</v>
      </c>
      <c r="C28" s="19" t="s">
        <v>41</v>
      </c>
      <c r="D28" s="43">
        <v>207906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207906</v>
      </c>
      <c r="O28" s="44">
        <f t="shared" si="1"/>
        <v>29.544692340486002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278576</v>
      </c>
      <c r="E29" s="29">
        <f t="shared" si="9"/>
        <v>263576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542152</v>
      </c>
      <c r="O29" s="41">
        <f t="shared" si="1"/>
        <v>77.043058121358527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278576</v>
      </c>
      <c r="E30" s="43">
        <v>263576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542152</v>
      </c>
      <c r="O30" s="44">
        <f t="shared" si="1"/>
        <v>77.043058121358527</v>
      </c>
      <c r="P30" s="9"/>
    </row>
    <row r="31" spans="1:119" ht="16.5" thickBot="1">
      <c r="A31" s="13" t="s">
        <v>10</v>
      </c>
      <c r="B31" s="21"/>
      <c r="C31" s="20"/>
      <c r="D31" s="14">
        <f>SUM(D5,D14,D17,D24,D26,D29)</f>
        <v>4696264</v>
      </c>
      <c r="E31" s="14">
        <f t="shared" ref="E31:M31" si="10">SUM(E5,E14,E17,E24,E26,E29)</f>
        <v>745193</v>
      </c>
      <c r="F31" s="14">
        <f t="shared" si="10"/>
        <v>263576</v>
      </c>
      <c r="G31" s="14">
        <f t="shared" si="10"/>
        <v>0</v>
      </c>
      <c r="H31" s="14">
        <f t="shared" si="10"/>
        <v>0</v>
      </c>
      <c r="I31" s="14">
        <f t="shared" si="10"/>
        <v>4151820</v>
      </c>
      <c r="J31" s="14">
        <f t="shared" si="10"/>
        <v>0</v>
      </c>
      <c r="K31" s="14">
        <f t="shared" si="10"/>
        <v>293256</v>
      </c>
      <c r="L31" s="14">
        <f t="shared" si="10"/>
        <v>0</v>
      </c>
      <c r="M31" s="14">
        <f t="shared" si="10"/>
        <v>0</v>
      </c>
      <c r="N31" s="14">
        <f t="shared" si="7"/>
        <v>10150109</v>
      </c>
      <c r="O31" s="35">
        <f t="shared" si="1"/>
        <v>1442.3915020605371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47</v>
      </c>
      <c r="M33" s="90"/>
      <c r="N33" s="90"/>
      <c r="O33" s="39">
        <v>7037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824046</v>
      </c>
      <c r="E5" s="24">
        <f t="shared" ref="E5:M5" si="0">SUM(E6:E13)</f>
        <v>0</v>
      </c>
      <c r="F5" s="24">
        <f t="shared" si="0"/>
        <v>263345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296460</v>
      </c>
      <c r="L5" s="24">
        <f t="shared" si="0"/>
        <v>231</v>
      </c>
      <c r="M5" s="24">
        <f t="shared" si="0"/>
        <v>0</v>
      </c>
      <c r="N5" s="25">
        <f>SUM(D5:M5)</f>
        <v>1384082</v>
      </c>
      <c r="O5" s="30">
        <f t="shared" ref="O5:O31" si="1">(N5/O$33)</f>
        <v>188.00353164900841</v>
      </c>
      <c r="P5" s="6"/>
    </row>
    <row r="6" spans="1:133">
      <c r="A6" s="12"/>
      <c r="B6" s="42">
        <v>511</v>
      </c>
      <c r="C6" s="19" t="s">
        <v>19</v>
      </c>
      <c r="D6" s="43">
        <v>30675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231</v>
      </c>
      <c r="M6" s="43">
        <v>0</v>
      </c>
      <c r="N6" s="43">
        <f>SUM(D6:M6)</f>
        <v>30906</v>
      </c>
      <c r="O6" s="44">
        <f t="shared" si="1"/>
        <v>4.1980440097799514</v>
      </c>
      <c r="P6" s="9"/>
    </row>
    <row r="7" spans="1:133">
      <c r="A7" s="12"/>
      <c r="B7" s="42">
        <v>512</v>
      </c>
      <c r="C7" s="19" t="s">
        <v>20</v>
      </c>
      <c r="D7" s="43">
        <v>92737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92737</v>
      </c>
      <c r="O7" s="44">
        <f t="shared" si="1"/>
        <v>12.596712849769084</v>
      </c>
      <c r="P7" s="9"/>
    </row>
    <row r="8" spans="1:133">
      <c r="A8" s="12"/>
      <c r="B8" s="42">
        <v>513</v>
      </c>
      <c r="C8" s="19" t="s">
        <v>21</v>
      </c>
      <c r="D8" s="43">
        <v>262529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262529</v>
      </c>
      <c r="O8" s="44">
        <f t="shared" si="1"/>
        <v>35.660010866612332</v>
      </c>
      <c r="P8" s="9"/>
    </row>
    <row r="9" spans="1:133">
      <c r="A9" s="12"/>
      <c r="B9" s="42">
        <v>514</v>
      </c>
      <c r="C9" s="19" t="s">
        <v>22</v>
      </c>
      <c r="D9" s="43">
        <v>71954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71954</v>
      </c>
      <c r="O9" s="44">
        <f t="shared" si="1"/>
        <v>9.7737027981526765</v>
      </c>
      <c r="P9" s="9"/>
    </row>
    <row r="10" spans="1:133">
      <c r="A10" s="12"/>
      <c r="B10" s="42">
        <v>515</v>
      </c>
      <c r="C10" s="19" t="s">
        <v>23</v>
      </c>
      <c r="D10" s="43">
        <v>212260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212260</v>
      </c>
      <c r="O10" s="44">
        <f t="shared" si="1"/>
        <v>28.831839174137464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263345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263345</v>
      </c>
      <c r="O11" s="44">
        <f t="shared" si="1"/>
        <v>35.770850312415106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296460</v>
      </c>
      <c r="L12" s="43">
        <v>0</v>
      </c>
      <c r="M12" s="43">
        <v>0</v>
      </c>
      <c r="N12" s="43">
        <f t="shared" si="2"/>
        <v>296460</v>
      </c>
      <c r="O12" s="44">
        <f t="shared" si="1"/>
        <v>40.268948655256722</v>
      </c>
      <c r="P12" s="9"/>
    </row>
    <row r="13" spans="1:133">
      <c r="A13" s="12"/>
      <c r="B13" s="42">
        <v>519</v>
      </c>
      <c r="C13" s="19" t="s">
        <v>26</v>
      </c>
      <c r="D13" s="43">
        <v>153891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153891</v>
      </c>
      <c r="O13" s="44">
        <f t="shared" si="1"/>
        <v>20.903422982885086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2636069</v>
      </c>
      <c r="E14" s="29">
        <f t="shared" si="3"/>
        <v>39518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>SUM(D14:M14)</f>
        <v>2675587</v>
      </c>
      <c r="O14" s="41">
        <f t="shared" si="1"/>
        <v>363.43208367291498</v>
      </c>
      <c r="P14" s="10"/>
    </row>
    <row r="15" spans="1:133">
      <c r="A15" s="12"/>
      <c r="B15" s="42">
        <v>521</v>
      </c>
      <c r="C15" s="19" t="s">
        <v>28</v>
      </c>
      <c r="D15" s="43">
        <v>2572046</v>
      </c>
      <c r="E15" s="43">
        <v>39518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2611564</v>
      </c>
      <c r="O15" s="44">
        <f t="shared" si="1"/>
        <v>354.73566965498503</v>
      </c>
      <c r="P15" s="9"/>
    </row>
    <row r="16" spans="1:133">
      <c r="A16" s="12"/>
      <c r="B16" s="42">
        <v>529</v>
      </c>
      <c r="C16" s="19" t="s">
        <v>29</v>
      </c>
      <c r="D16" s="43">
        <v>64023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64023</v>
      </c>
      <c r="O16" s="44">
        <f t="shared" si="1"/>
        <v>8.6964140179299108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0</v>
      </c>
      <c r="E17" s="29">
        <f t="shared" si="4"/>
        <v>10095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4347455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4357550</v>
      </c>
      <c r="O17" s="41">
        <f t="shared" si="1"/>
        <v>591.89758217875578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906925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906925</v>
      </c>
      <c r="O18" s="44">
        <f t="shared" si="1"/>
        <v>123.19002988318391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1181097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1181097</v>
      </c>
      <c r="O19" s="44">
        <f t="shared" si="1"/>
        <v>160.43154034229829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1321036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1321036</v>
      </c>
      <c r="O20" s="44">
        <f t="shared" si="1"/>
        <v>179.43982613420266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756972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756972</v>
      </c>
      <c r="O21" s="44">
        <f t="shared" si="1"/>
        <v>102.82151589242054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181425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181425</v>
      </c>
      <c r="O22" s="44">
        <f t="shared" si="1"/>
        <v>24.643439282803588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10095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10095</v>
      </c>
      <c r="O23" s="44">
        <f t="shared" si="1"/>
        <v>1.3712306438467807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358182</v>
      </c>
      <c r="E24" s="29">
        <f t="shared" si="6"/>
        <v>974288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1332470</v>
      </c>
      <c r="O24" s="41">
        <f t="shared" si="1"/>
        <v>180.99293670198315</v>
      </c>
      <c r="P24" s="10"/>
    </row>
    <row r="25" spans="1:119">
      <c r="A25" s="12"/>
      <c r="B25" s="42">
        <v>541</v>
      </c>
      <c r="C25" s="19" t="s">
        <v>38</v>
      </c>
      <c r="D25" s="43">
        <v>358182</v>
      </c>
      <c r="E25" s="43">
        <v>974288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1332470</v>
      </c>
      <c r="O25" s="44">
        <f t="shared" si="1"/>
        <v>180.99293670198315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302432</v>
      </c>
      <c r="E26" s="29">
        <f t="shared" si="8"/>
        <v>111782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414214</v>
      </c>
      <c r="O26" s="41">
        <f t="shared" si="1"/>
        <v>56.263787014398261</v>
      </c>
      <c r="P26" s="9"/>
    </row>
    <row r="27" spans="1:119">
      <c r="A27" s="12"/>
      <c r="B27" s="42">
        <v>572</v>
      </c>
      <c r="C27" s="19" t="s">
        <v>40</v>
      </c>
      <c r="D27" s="43">
        <v>103692</v>
      </c>
      <c r="E27" s="43">
        <v>111782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215474</v>
      </c>
      <c r="O27" s="44">
        <f t="shared" si="1"/>
        <v>29.268405324640042</v>
      </c>
      <c r="P27" s="9"/>
    </row>
    <row r="28" spans="1:119">
      <c r="A28" s="12"/>
      <c r="B28" s="42">
        <v>575</v>
      </c>
      <c r="C28" s="19" t="s">
        <v>41</v>
      </c>
      <c r="D28" s="43">
        <v>198740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198740</v>
      </c>
      <c r="O28" s="44">
        <f t="shared" si="1"/>
        <v>26.995381689758219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287346</v>
      </c>
      <c r="E29" s="29">
        <f t="shared" si="9"/>
        <v>268655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2109</v>
      </c>
      <c r="M29" s="29">
        <f t="shared" si="9"/>
        <v>0</v>
      </c>
      <c r="N29" s="29">
        <f t="shared" si="7"/>
        <v>558110</v>
      </c>
      <c r="O29" s="41">
        <f t="shared" si="1"/>
        <v>75.809562618853576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287346</v>
      </c>
      <c r="E30" s="43">
        <v>268655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2109</v>
      </c>
      <c r="M30" s="43">
        <v>0</v>
      </c>
      <c r="N30" s="43">
        <f t="shared" si="7"/>
        <v>558110</v>
      </c>
      <c r="O30" s="44">
        <f t="shared" si="1"/>
        <v>75.809562618853576</v>
      </c>
      <c r="P30" s="9"/>
    </row>
    <row r="31" spans="1:119" ht="16.5" thickBot="1">
      <c r="A31" s="13" t="s">
        <v>10</v>
      </c>
      <c r="B31" s="21"/>
      <c r="C31" s="20"/>
      <c r="D31" s="14">
        <f>SUM(D5,D14,D17,D24,D26,D29)</f>
        <v>4408075</v>
      </c>
      <c r="E31" s="14">
        <f t="shared" ref="E31:M31" si="10">SUM(E5,E14,E17,E24,E26,E29)</f>
        <v>1404338</v>
      </c>
      <c r="F31" s="14">
        <f t="shared" si="10"/>
        <v>263345</v>
      </c>
      <c r="G31" s="14">
        <f t="shared" si="10"/>
        <v>0</v>
      </c>
      <c r="H31" s="14">
        <f t="shared" si="10"/>
        <v>0</v>
      </c>
      <c r="I31" s="14">
        <f t="shared" si="10"/>
        <v>4347455</v>
      </c>
      <c r="J31" s="14">
        <f t="shared" si="10"/>
        <v>0</v>
      </c>
      <c r="K31" s="14">
        <f t="shared" si="10"/>
        <v>296460</v>
      </c>
      <c r="L31" s="14">
        <f t="shared" si="10"/>
        <v>2340</v>
      </c>
      <c r="M31" s="14">
        <f t="shared" si="10"/>
        <v>0</v>
      </c>
      <c r="N31" s="14">
        <f t="shared" si="7"/>
        <v>10722013</v>
      </c>
      <c r="O31" s="35">
        <f t="shared" si="1"/>
        <v>1456.3994838359142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44</v>
      </c>
      <c r="M33" s="90"/>
      <c r="N33" s="90"/>
      <c r="O33" s="39">
        <v>7362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931097</v>
      </c>
      <c r="E5" s="24">
        <f t="shared" si="0"/>
        <v>0</v>
      </c>
      <c r="F5" s="24">
        <f t="shared" si="0"/>
        <v>263209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244407</v>
      </c>
      <c r="L5" s="24">
        <f t="shared" si="0"/>
        <v>1875</v>
      </c>
      <c r="M5" s="24">
        <f t="shared" si="0"/>
        <v>0</v>
      </c>
      <c r="N5" s="25">
        <f>SUM(D5:M5)</f>
        <v>1440588</v>
      </c>
      <c r="O5" s="30">
        <f t="shared" ref="O5:O31" si="1">(N5/O$33)</f>
        <v>195.28100854005694</v>
      </c>
      <c r="P5" s="6"/>
    </row>
    <row r="6" spans="1:133">
      <c r="A6" s="12"/>
      <c r="B6" s="42">
        <v>511</v>
      </c>
      <c r="C6" s="19" t="s">
        <v>19</v>
      </c>
      <c r="D6" s="43">
        <v>30708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1644</v>
      </c>
      <c r="M6" s="43">
        <v>0</v>
      </c>
      <c r="N6" s="43">
        <f>SUM(D6:M6)</f>
        <v>32352</v>
      </c>
      <c r="O6" s="44">
        <f t="shared" si="1"/>
        <v>4.3855225701504681</v>
      </c>
      <c r="P6" s="9"/>
    </row>
    <row r="7" spans="1:133">
      <c r="A7" s="12"/>
      <c r="B7" s="42">
        <v>512</v>
      </c>
      <c r="C7" s="19" t="s">
        <v>20</v>
      </c>
      <c r="D7" s="43">
        <v>109611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109611</v>
      </c>
      <c r="O7" s="44">
        <f t="shared" si="1"/>
        <v>14.858479056527043</v>
      </c>
      <c r="P7" s="9"/>
    </row>
    <row r="8" spans="1:133">
      <c r="A8" s="12"/>
      <c r="B8" s="42">
        <v>513</v>
      </c>
      <c r="C8" s="19" t="s">
        <v>21</v>
      </c>
      <c r="D8" s="43">
        <v>272093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272093</v>
      </c>
      <c r="O8" s="44">
        <f t="shared" si="1"/>
        <v>36.883963670868916</v>
      </c>
      <c r="P8" s="9"/>
    </row>
    <row r="9" spans="1:133">
      <c r="A9" s="12"/>
      <c r="B9" s="42">
        <v>514</v>
      </c>
      <c r="C9" s="19" t="s">
        <v>22</v>
      </c>
      <c r="D9" s="43">
        <v>70542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70542</v>
      </c>
      <c r="O9" s="44">
        <f t="shared" si="1"/>
        <v>9.5624237494916624</v>
      </c>
      <c r="P9" s="9"/>
    </row>
    <row r="10" spans="1:133">
      <c r="A10" s="12"/>
      <c r="B10" s="42">
        <v>515</v>
      </c>
      <c r="C10" s="19" t="s">
        <v>23</v>
      </c>
      <c r="D10" s="43">
        <v>270616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270616</v>
      </c>
      <c r="O10" s="44">
        <f t="shared" si="1"/>
        <v>36.683746780534094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263209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263209</v>
      </c>
      <c r="O11" s="44">
        <f t="shared" si="1"/>
        <v>35.679680086756136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244407</v>
      </c>
      <c r="L12" s="43">
        <v>0</v>
      </c>
      <c r="M12" s="43">
        <v>0</v>
      </c>
      <c r="N12" s="43">
        <f t="shared" si="2"/>
        <v>244407</v>
      </c>
      <c r="O12" s="44">
        <f t="shared" si="1"/>
        <v>33.130947539650265</v>
      </c>
      <c r="P12" s="9"/>
    </row>
    <row r="13" spans="1:133">
      <c r="A13" s="12"/>
      <c r="B13" s="42">
        <v>519</v>
      </c>
      <c r="C13" s="19" t="s">
        <v>26</v>
      </c>
      <c r="D13" s="43">
        <v>177527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231</v>
      </c>
      <c r="M13" s="43">
        <v>0</v>
      </c>
      <c r="N13" s="43">
        <f t="shared" si="2"/>
        <v>177758</v>
      </c>
      <c r="O13" s="44">
        <f t="shared" si="1"/>
        <v>24.096245086078351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2700676</v>
      </c>
      <c r="E14" s="29">
        <f t="shared" si="3"/>
        <v>58468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55247</v>
      </c>
      <c r="L14" s="29">
        <f t="shared" si="3"/>
        <v>0</v>
      </c>
      <c r="M14" s="29">
        <f t="shared" si="3"/>
        <v>0</v>
      </c>
      <c r="N14" s="40">
        <f>SUM(D14:M14)</f>
        <v>2814391</v>
      </c>
      <c r="O14" s="41">
        <f t="shared" si="1"/>
        <v>381.50887894808187</v>
      </c>
      <c r="P14" s="10"/>
    </row>
    <row r="15" spans="1:133">
      <c r="A15" s="12"/>
      <c r="B15" s="42">
        <v>521</v>
      </c>
      <c r="C15" s="19" t="s">
        <v>28</v>
      </c>
      <c r="D15" s="43">
        <v>2630353</v>
      </c>
      <c r="E15" s="43">
        <v>58468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55247</v>
      </c>
      <c r="L15" s="43">
        <v>0</v>
      </c>
      <c r="M15" s="43">
        <v>0</v>
      </c>
      <c r="N15" s="43">
        <f>SUM(D15:M15)</f>
        <v>2744068</v>
      </c>
      <c r="O15" s="44">
        <f t="shared" si="1"/>
        <v>371.97614206316933</v>
      </c>
      <c r="P15" s="9"/>
    </row>
    <row r="16" spans="1:133">
      <c r="A16" s="12"/>
      <c r="B16" s="42">
        <v>529</v>
      </c>
      <c r="C16" s="19" t="s">
        <v>29</v>
      </c>
      <c r="D16" s="43">
        <v>70323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70323</v>
      </c>
      <c r="O16" s="44">
        <f t="shared" si="1"/>
        <v>9.5327368849125662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0</v>
      </c>
      <c r="E17" s="29">
        <f t="shared" si="4"/>
        <v>61520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4408770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4470290</v>
      </c>
      <c r="O17" s="41">
        <f t="shared" si="1"/>
        <v>605.97668428900636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910199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910199</v>
      </c>
      <c r="O18" s="44">
        <f t="shared" si="1"/>
        <v>123.38335366680222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1179364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1179364</v>
      </c>
      <c r="O19" s="44">
        <f t="shared" si="1"/>
        <v>159.87040802494238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1384098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1384098</v>
      </c>
      <c r="O20" s="44">
        <f t="shared" si="1"/>
        <v>187.62342415616104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738855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738855</v>
      </c>
      <c r="O21" s="44">
        <f t="shared" si="1"/>
        <v>100.1565677104514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196254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196254</v>
      </c>
      <c r="O22" s="44">
        <f t="shared" si="1"/>
        <v>26.603497356649044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61520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61520</v>
      </c>
      <c r="O23" s="44">
        <f t="shared" si="1"/>
        <v>8.3394333740002704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341399</v>
      </c>
      <c r="E24" s="29">
        <f t="shared" si="6"/>
        <v>488525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829924</v>
      </c>
      <c r="O24" s="41">
        <f t="shared" si="1"/>
        <v>112.50155889928155</v>
      </c>
      <c r="P24" s="10"/>
    </row>
    <row r="25" spans="1:119">
      <c r="A25" s="12"/>
      <c r="B25" s="42">
        <v>541</v>
      </c>
      <c r="C25" s="19" t="s">
        <v>38</v>
      </c>
      <c r="D25" s="43">
        <v>341399</v>
      </c>
      <c r="E25" s="43">
        <v>488525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829924</v>
      </c>
      <c r="O25" s="44">
        <f t="shared" si="1"/>
        <v>112.50155889928155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342103</v>
      </c>
      <c r="E26" s="29">
        <f t="shared" si="8"/>
        <v>130052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472155</v>
      </c>
      <c r="O26" s="41">
        <f t="shared" si="1"/>
        <v>64.003660024400162</v>
      </c>
      <c r="P26" s="9"/>
    </row>
    <row r="27" spans="1:119">
      <c r="A27" s="12"/>
      <c r="B27" s="42">
        <v>572</v>
      </c>
      <c r="C27" s="19" t="s">
        <v>40</v>
      </c>
      <c r="D27" s="43">
        <v>115915</v>
      </c>
      <c r="E27" s="43">
        <v>130052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245967</v>
      </c>
      <c r="O27" s="44">
        <f t="shared" si="1"/>
        <v>33.342415616104105</v>
      </c>
      <c r="P27" s="9"/>
    </row>
    <row r="28" spans="1:119">
      <c r="A28" s="12"/>
      <c r="B28" s="42">
        <v>575</v>
      </c>
      <c r="C28" s="19" t="s">
        <v>41</v>
      </c>
      <c r="D28" s="43">
        <v>226188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226188</v>
      </c>
      <c r="O28" s="44">
        <f t="shared" si="1"/>
        <v>30.661244408296056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308165</v>
      </c>
      <c r="E29" s="29">
        <f t="shared" si="9"/>
        <v>270000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578165</v>
      </c>
      <c r="O29" s="41">
        <f t="shared" si="1"/>
        <v>78.374000271112919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308165</v>
      </c>
      <c r="E30" s="43">
        <v>270000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578165</v>
      </c>
      <c r="O30" s="44">
        <f t="shared" si="1"/>
        <v>78.374000271112919</v>
      </c>
      <c r="P30" s="9"/>
    </row>
    <row r="31" spans="1:119" ht="16.5" thickBot="1">
      <c r="A31" s="13" t="s">
        <v>10</v>
      </c>
      <c r="B31" s="21"/>
      <c r="C31" s="20"/>
      <c r="D31" s="14">
        <f>SUM(D5,D14,D17,D24,D26,D29)</f>
        <v>4623440</v>
      </c>
      <c r="E31" s="14">
        <f t="shared" ref="E31:M31" si="10">SUM(E5,E14,E17,E24,E26,E29)</f>
        <v>1008565</v>
      </c>
      <c r="F31" s="14">
        <f t="shared" si="10"/>
        <v>263209</v>
      </c>
      <c r="G31" s="14">
        <f t="shared" si="10"/>
        <v>0</v>
      </c>
      <c r="H31" s="14">
        <f t="shared" si="10"/>
        <v>0</v>
      </c>
      <c r="I31" s="14">
        <f t="shared" si="10"/>
        <v>4408770</v>
      </c>
      <c r="J31" s="14">
        <f t="shared" si="10"/>
        <v>0</v>
      </c>
      <c r="K31" s="14">
        <f t="shared" si="10"/>
        <v>299654</v>
      </c>
      <c r="L31" s="14">
        <f t="shared" si="10"/>
        <v>1875</v>
      </c>
      <c r="M31" s="14">
        <f t="shared" si="10"/>
        <v>0</v>
      </c>
      <c r="N31" s="14">
        <f t="shared" si="7"/>
        <v>10605513</v>
      </c>
      <c r="O31" s="35">
        <f t="shared" si="1"/>
        <v>1437.6457909719397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54</v>
      </c>
      <c r="M33" s="90"/>
      <c r="N33" s="90"/>
      <c r="O33" s="39">
        <v>7377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1155266</v>
      </c>
      <c r="E5" s="24">
        <f t="shared" si="0"/>
        <v>0</v>
      </c>
      <c r="F5" s="24">
        <f t="shared" si="0"/>
        <v>261065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268559</v>
      </c>
      <c r="L5" s="24">
        <f t="shared" si="0"/>
        <v>0</v>
      </c>
      <c r="M5" s="24">
        <f t="shared" si="0"/>
        <v>0</v>
      </c>
      <c r="N5" s="25">
        <f>SUM(D5:M5)</f>
        <v>1684890</v>
      </c>
      <c r="O5" s="30">
        <f t="shared" ref="O5:O31" si="1">(N5/O$33)</f>
        <v>229.79950900163666</v>
      </c>
      <c r="P5" s="6"/>
    </row>
    <row r="6" spans="1:133">
      <c r="A6" s="12"/>
      <c r="B6" s="42">
        <v>511</v>
      </c>
      <c r="C6" s="19" t="s">
        <v>19</v>
      </c>
      <c r="D6" s="43">
        <v>32784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32784</v>
      </c>
      <c r="O6" s="44">
        <f t="shared" si="1"/>
        <v>4.471358428805237</v>
      </c>
      <c r="P6" s="9"/>
    </row>
    <row r="7" spans="1:133">
      <c r="A7" s="12"/>
      <c r="B7" s="42">
        <v>512</v>
      </c>
      <c r="C7" s="19" t="s">
        <v>20</v>
      </c>
      <c r="D7" s="43">
        <v>133603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133603</v>
      </c>
      <c r="O7" s="44">
        <f t="shared" si="1"/>
        <v>18.22190398254228</v>
      </c>
      <c r="P7" s="9"/>
    </row>
    <row r="8" spans="1:133">
      <c r="A8" s="12"/>
      <c r="B8" s="42">
        <v>513</v>
      </c>
      <c r="C8" s="19" t="s">
        <v>21</v>
      </c>
      <c r="D8" s="43">
        <v>270328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270328</v>
      </c>
      <c r="O8" s="44">
        <f t="shared" si="1"/>
        <v>36.869612656846698</v>
      </c>
      <c r="P8" s="9"/>
    </row>
    <row r="9" spans="1:133">
      <c r="A9" s="12"/>
      <c r="B9" s="42">
        <v>514</v>
      </c>
      <c r="C9" s="19" t="s">
        <v>22</v>
      </c>
      <c r="D9" s="43">
        <v>262279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262279</v>
      </c>
      <c r="O9" s="44">
        <f t="shared" si="1"/>
        <v>35.771822149481721</v>
      </c>
      <c r="P9" s="9"/>
    </row>
    <row r="10" spans="1:133">
      <c r="A10" s="12"/>
      <c r="B10" s="42">
        <v>515</v>
      </c>
      <c r="C10" s="19" t="s">
        <v>23</v>
      </c>
      <c r="D10" s="43">
        <v>260971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260971</v>
      </c>
      <c r="O10" s="44">
        <f t="shared" si="1"/>
        <v>35.593426077468628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261065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261065</v>
      </c>
      <c r="O11" s="44">
        <f t="shared" si="1"/>
        <v>35.606246590289146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268559</v>
      </c>
      <c r="L12" s="43">
        <v>0</v>
      </c>
      <c r="M12" s="43">
        <v>0</v>
      </c>
      <c r="N12" s="43">
        <f t="shared" si="2"/>
        <v>268559</v>
      </c>
      <c r="O12" s="44">
        <f t="shared" si="1"/>
        <v>36.628341516639388</v>
      </c>
      <c r="P12" s="9"/>
    </row>
    <row r="13" spans="1:133">
      <c r="A13" s="12"/>
      <c r="B13" s="42">
        <v>519</v>
      </c>
      <c r="C13" s="19" t="s">
        <v>26</v>
      </c>
      <c r="D13" s="43">
        <v>195301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195301</v>
      </c>
      <c r="O13" s="44">
        <f t="shared" si="1"/>
        <v>26.636797599563558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2635506</v>
      </c>
      <c r="E14" s="29">
        <f t="shared" si="3"/>
        <v>61842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48197</v>
      </c>
      <c r="L14" s="29">
        <f t="shared" si="3"/>
        <v>0</v>
      </c>
      <c r="M14" s="29">
        <f t="shared" si="3"/>
        <v>0</v>
      </c>
      <c r="N14" s="40">
        <f>SUM(D14:M14)</f>
        <v>2745545</v>
      </c>
      <c r="O14" s="41">
        <f t="shared" si="1"/>
        <v>374.46058374249861</v>
      </c>
      <c r="P14" s="10"/>
    </row>
    <row r="15" spans="1:133">
      <c r="A15" s="12"/>
      <c r="B15" s="42">
        <v>521</v>
      </c>
      <c r="C15" s="19" t="s">
        <v>28</v>
      </c>
      <c r="D15" s="43">
        <v>2548346</v>
      </c>
      <c r="E15" s="43">
        <v>61842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48197</v>
      </c>
      <c r="L15" s="43">
        <v>0</v>
      </c>
      <c r="M15" s="43">
        <v>0</v>
      </c>
      <c r="N15" s="43">
        <f>SUM(D15:M15)</f>
        <v>2658385</v>
      </c>
      <c r="O15" s="44">
        <f t="shared" si="1"/>
        <v>362.57296781232952</v>
      </c>
      <c r="P15" s="9"/>
    </row>
    <row r="16" spans="1:133">
      <c r="A16" s="12"/>
      <c r="B16" s="42">
        <v>529</v>
      </c>
      <c r="C16" s="19" t="s">
        <v>29</v>
      </c>
      <c r="D16" s="43">
        <v>87160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87160</v>
      </c>
      <c r="O16" s="44">
        <f t="shared" si="1"/>
        <v>11.887615930169122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0</v>
      </c>
      <c r="E17" s="29">
        <f t="shared" si="4"/>
        <v>14378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4227176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4241554</v>
      </c>
      <c r="O17" s="41">
        <f t="shared" si="1"/>
        <v>578.49890889252595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950804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950804</v>
      </c>
      <c r="O18" s="44">
        <f t="shared" si="1"/>
        <v>129.67866884888161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1085316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1085316</v>
      </c>
      <c r="O19" s="44">
        <f t="shared" si="1"/>
        <v>148.02454991816694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1311309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1311309</v>
      </c>
      <c r="O20" s="44">
        <f t="shared" si="1"/>
        <v>178.84738134206219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686859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686859</v>
      </c>
      <c r="O21" s="44">
        <f t="shared" si="1"/>
        <v>93.679623567921439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192888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192888</v>
      </c>
      <c r="O22" s="44">
        <f t="shared" si="1"/>
        <v>26.307692307692307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14378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14378</v>
      </c>
      <c r="O23" s="44">
        <f t="shared" si="1"/>
        <v>1.9609929078014185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360217</v>
      </c>
      <c r="E24" s="29">
        <f t="shared" si="6"/>
        <v>471092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1" si="7">SUM(D24:M24)</f>
        <v>831309</v>
      </c>
      <c r="O24" s="41">
        <f t="shared" si="1"/>
        <v>113.38093289689034</v>
      </c>
      <c r="P24" s="10"/>
    </row>
    <row r="25" spans="1:119">
      <c r="A25" s="12"/>
      <c r="B25" s="42">
        <v>541</v>
      </c>
      <c r="C25" s="19" t="s">
        <v>38</v>
      </c>
      <c r="D25" s="43">
        <v>360217</v>
      </c>
      <c r="E25" s="43">
        <v>471092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831309</v>
      </c>
      <c r="O25" s="44">
        <f t="shared" si="1"/>
        <v>113.38093289689034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362253</v>
      </c>
      <c r="E26" s="29">
        <f t="shared" si="8"/>
        <v>163639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525892</v>
      </c>
      <c r="O26" s="41">
        <f t="shared" si="1"/>
        <v>71.725586470267316</v>
      </c>
      <c r="P26" s="9"/>
    </row>
    <row r="27" spans="1:119">
      <c r="A27" s="12"/>
      <c r="B27" s="42">
        <v>572</v>
      </c>
      <c r="C27" s="19" t="s">
        <v>40</v>
      </c>
      <c r="D27" s="43">
        <v>150374</v>
      </c>
      <c r="E27" s="43">
        <v>163639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314013</v>
      </c>
      <c r="O27" s="44">
        <f t="shared" si="1"/>
        <v>42.827741407528642</v>
      </c>
      <c r="P27" s="9"/>
    </row>
    <row r="28" spans="1:119">
      <c r="A28" s="12"/>
      <c r="B28" s="42">
        <v>575</v>
      </c>
      <c r="C28" s="19" t="s">
        <v>41</v>
      </c>
      <c r="D28" s="43">
        <v>211879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211879</v>
      </c>
      <c r="O28" s="44">
        <f t="shared" si="1"/>
        <v>28.897845062738678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336065</v>
      </c>
      <c r="E29" s="29">
        <f t="shared" si="9"/>
        <v>287300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50000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673365</v>
      </c>
      <c r="O29" s="41">
        <f t="shared" si="1"/>
        <v>91.83919803600655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336065</v>
      </c>
      <c r="E30" s="43">
        <v>287300</v>
      </c>
      <c r="F30" s="43">
        <v>0</v>
      </c>
      <c r="G30" s="43">
        <v>0</v>
      </c>
      <c r="H30" s="43">
        <v>0</v>
      </c>
      <c r="I30" s="43">
        <v>50000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673365</v>
      </c>
      <c r="O30" s="44">
        <f t="shared" si="1"/>
        <v>91.83919803600655</v>
      </c>
      <c r="P30" s="9"/>
    </row>
    <row r="31" spans="1:119" ht="16.5" thickBot="1">
      <c r="A31" s="13" t="s">
        <v>10</v>
      </c>
      <c r="B31" s="21"/>
      <c r="C31" s="20"/>
      <c r="D31" s="14">
        <f>SUM(D5,D14,D17,D24,D26,D29)</f>
        <v>4849307</v>
      </c>
      <c r="E31" s="14">
        <f t="shared" ref="E31:M31" si="10">SUM(E5,E14,E17,E24,E26,E29)</f>
        <v>998251</v>
      </c>
      <c r="F31" s="14">
        <f t="shared" si="10"/>
        <v>261065</v>
      </c>
      <c r="G31" s="14">
        <f t="shared" si="10"/>
        <v>0</v>
      </c>
      <c r="H31" s="14">
        <f t="shared" si="10"/>
        <v>0</v>
      </c>
      <c r="I31" s="14">
        <f t="shared" si="10"/>
        <v>4277176</v>
      </c>
      <c r="J31" s="14">
        <f t="shared" si="10"/>
        <v>0</v>
      </c>
      <c r="K31" s="14">
        <f t="shared" si="10"/>
        <v>316756</v>
      </c>
      <c r="L31" s="14">
        <f t="shared" si="10"/>
        <v>0</v>
      </c>
      <c r="M31" s="14">
        <f t="shared" si="10"/>
        <v>0</v>
      </c>
      <c r="N31" s="14">
        <f t="shared" si="7"/>
        <v>10702555</v>
      </c>
      <c r="O31" s="35">
        <f t="shared" si="1"/>
        <v>1459.7047190398255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69</v>
      </c>
      <c r="M33" s="90"/>
      <c r="N33" s="90"/>
      <c r="O33" s="39">
        <v>7332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92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1494875</v>
      </c>
      <c r="E5" s="24">
        <f t="shared" si="0"/>
        <v>1270811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2765686</v>
      </c>
      <c r="P5" s="30">
        <f t="shared" ref="P5:P31" si="1">(O5/P$33)</f>
        <v>381.00096432015431</v>
      </c>
      <c r="Q5" s="6"/>
    </row>
    <row r="6" spans="1:134">
      <c r="A6" s="12"/>
      <c r="B6" s="42">
        <v>511</v>
      </c>
      <c r="C6" s="19" t="s">
        <v>19</v>
      </c>
      <c r="D6" s="43">
        <v>37156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37156</v>
      </c>
      <c r="P6" s="44">
        <f t="shared" si="1"/>
        <v>5.1186113789778203</v>
      </c>
      <c r="Q6" s="9"/>
    </row>
    <row r="7" spans="1:134">
      <c r="A7" s="12"/>
      <c r="B7" s="42">
        <v>512</v>
      </c>
      <c r="C7" s="19" t="s">
        <v>20</v>
      </c>
      <c r="D7" s="43">
        <v>180458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180458</v>
      </c>
      <c r="P7" s="44">
        <f t="shared" si="1"/>
        <v>24.859898057583688</v>
      </c>
      <c r="Q7" s="9"/>
    </row>
    <row r="8" spans="1:134">
      <c r="A8" s="12"/>
      <c r="B8" s="42">
        <v>513</v>
      </c>
      <c r="C8" s="19" t="s">
        <v>21</v>
      </c>
      <c r="D8" s="43">
        <v>245792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245792</v>
      </c>
      <c r="P8" s="44">
        <f t="shared" si="1"/>
        <v>33.860311337649811</v>
      </c>
      <c r="Q8" s="9"/>
    </row>
    <row r="9" spans="1:134">
      <c r="A9" s="12"/>
      <c r="B9" s="42">
        <v>514</v>
      </c>
      <c r="C9" s="19" t="s">
        <v>22</v>
      </c>
      <c r="D9" s="43">
        <v>148555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148555</v>
      </c>
      <c r="P9" s="44">
        <f t="shared" si="1"/>
        <v>20.464940074390412</v>
      </c>
      <c r="Q9" s="9"/>
    </row>
    <row r="10" spans="1:134">
      <c r="A10" s="12"/>
      <c r="B10" s="42">
        <v>515</v>
      </c>
      <c r="C10" s="19" t="s">
        <v>23</v>
      </c>
      <c r="D10" s="43">
        <v>413253</v>
      </c>
      <c r="E10" s="43">
        <v>2971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416224</v>
      </c>
      <c r="P10" s="44">
        <f t="shared" si="1"/>
        <v>57.339027414244384</v>
      </c>
      <c r="Q10" s="9"/>
    </row>
    <row r="11" spans="1:134">
      <c r="A11" s="12"/>
      <c r="B11" s="42">
        <v>516</v>
      </c>
      <c r="C11" s="19" t="s">
        <v>95</v>
      </c>
      <c r="D11" s="43">
        <v>123384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123384</v>
      </c>
      <c r="P11" s="44">
        <f t="shared" si="1"/>
        <v>16.997382559581208</v>
      </c>
      <c r="Q11" s="9"/>
    </row>
    <row r="12" spans="1:134">
      <c r="A12" s="12"/>
      <c r="B12" s="42">
        <v>519</v>
      </c>
      <c r="C12" s="19" t="s">
        <v>26</v>
      </c>
      <c r="D12" s="43">
        <v>346277</v>
      </c>
      <c r="E12" s="43">
        <v>1267840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1614117</v>
      </c>
      <c r="P12" s="44">
        <f t="shared" si="1"/>
        <v>222.36079349772697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SUM(D14:D15)</f>
        <v>4159096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684622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4843718</v>
      </c>
      <c r="P13" s="41">
        <f t="shared" si="1"/>
        <v>667.27069844331174</v>
      </c>
      <c r="Q13" s="10"/>
    </row>
    <row r="14" spans="1:134">
      <c r="A14" s="12"/>
      <c r="B14" s="42">
        <v>521</v>
      </c>
      <c r="C14" s="19" t="s">
        <v>28</v>
      </c>
      <c r="D14" s="43">
        <v>4091304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684622</v>
      </c>
      <c r="L14" s="43">
        <v>0</v>
      </c>
      <c r="M14" s="43">
        <v>0</v>
      </c>
      <c r="N14" s="43">
        <v>0</v>
      </c>
      <c r="O14" s="43">
        <f>SUM(D14:N14)</f>
        <v>4775926</v>
      </c>
      <c r="P14" s="44">
        <f t="shared" si="1"/>
        <v>657.93167102906739</v>
      </c>
      <c r="Q14" s="9"/>
    </row>
    <row r="15" spans="1:134">
      <c r="A15" s="12"/>
      <c r="B15" s="42">
        <v>523</v>
      </c>
      <c r="C15" s="19" t="s">
        <v>96</v>
      </c>
      <c r="D15" s="43">
        <v>67792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67792</v>
      </c>
      <c r="P15" s="44">
        <f t="shared" si="1"/>
        <v>9.3390274142443861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4745848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4745848</v>
      </c>
      <c r="P16" s="41">
        <f t="shared" si="1"/>
        <v>653.78812508609997</v>
      </c>
      <c r="Q16" s="10"/>
    </row>
    <row r="17" spans="1:120">
      <c r="A17" s="12"/>
      <c r="B17" s="42">
        <v>531</v>
      </c>
      <c r="C17" s="19" t="s">
        <v>80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874171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874171</v>
      </c>
      <c r="P17" s="44">
        <f t="shared" si="1"/>
        <v>120.4258162281306</v>
      </c>
      <c r="Q17" s="9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1447893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0" si="6">SUM(D18:N18)</f>
        <v>1447893</v>
      </c>
      <c r="P18" s="44">
        <f t="shared" si="1"/>
        <v>199.46177159388347</v>
      </c>
      <c r="Q18" s="9"/>
    </row>
    <row r="19" spans="1:120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1062797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1062797</v>
      </c>
      <c r="P19" s="44">
        <f t="shared" si="1"/>
        <v>146.41093814575009</v>
      </c>
      <c r="Q19" s="9"/>
    </row>
    <row r="20" spans="1:120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1360987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1360987</v>
      </c>
      <c r="P20" s="44">
        <f t="shared" si="1"/>
        <v>187.48959911833586</v>
      </c>
      <c r="Q20" s="9"/>
    </row>
    <row r="21" spans="1:120" ht="15.75">
      <c r="A21" s="26" t="s">
        <v>37</v>
      </c>
      <c r="B21" s="27"/>
      <c r="C21" s="28"/>
      <c r="D21" s="29">
        <f t="shared" ref="D21:N21" si="7">SUM(D22:D23)</f>
        <v>522787</v>
      </c>
      <c r="E21" s="29">
        <f t="shared" si="7"/>
        <v>281917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845990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ref="O21:O24" si="8">SUM(D21:N21)</f>
        <v>1650694</v>
      </c>
      <c r="P21" s="41">
        <f t="shared" si="1"/>
        <v>227.39964182394269</v>
      </c>
      <c r="Q21" s="10"/>
    </row>
    <row r="22" spans="1:120">
      <c r="A22" s="12"/>
      <c r="B22" s="42">
        <v>541</v>
      </c>
      <c r="C22" s="19" t="s">
        <v>38</v>
      </c>
      <c r="D22" s="43">
        <v>522787</v>
      </c>
      <c r="E22" s="43">
        <v>281917</v>
      </c>
      <c r="F22" s="43">
        <v>0</v>
      </c>
      <c r="G22" s="43">
        <v>0</v>
      </c>
      <c r="H22" s="43">
        <v>0</v>
      </c>
      <c r="I22" s="43">
        <v>279841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8"/>
        <v>1084545</v>
      </c>
      <c r="P22" s="44">
        <f t="shared" si="1"/>
        <v>149.40694310511088</v>
      </c>
      <c r="Q22" s="9"/>
    </row>
    <row r="23" spans="1:120">
      <c r="A23" s="12"/>
      <c r="B23" s="42">
        <v>545</v>
      </c>
      <c r="C23" s="19" t="s">
        <v>87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566149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8"/>
        <v>566149</v>
      </c>
      <c r="P23" s="44">
        <f t="shared" si="1"/>
        <v>77.99269871883179</v>
      </c>
      <c r="Q23" s="9"/>
    </row>
    <row r="24" spans="1:120" ht="15.75">
      <c r="A24" s="26" t="s">
        <v>81</v>
      </c>
      <c r="B24" s="27"/>
      <c r="C24" s="28"/>
      <c r="D24" s="29">
        <f t="shared" ref="D24:N24" si="9">SUM(D25:D25)</f>
        <v>0</v>
      </c>
      <c r="E24" s="29">
        <f t="shared" si="9"/>
        <v>108573</v>
      </c>
      <c r="F24" s="29">
        <f t="shared" si="9"/>
        <v>0</v>
      </c>
      <c r="G24" s="29">
        <f t="shared" si="9"/>
        <v>382231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 t="shared" si="8"/>
        <v>490804</v>
      </c>
      <c r="P24" s="41">
        <f t="shared" si="1"/>
        <v>67.61316985810717</v>
      </c>
      <c r="Q24" s="10"/>
    </row>
    <row r="25" spans="1:120">
      <c r="A25" s="12"/>
      <c r="B25" s="42">
        <v>569</v>
      </c>
      <c r="C25" s="19" t="s">
        <v>83</v>
      </c>
      <c r="D25" s="43">
        <v>0</v>
      </c>
      <c r="E25" s="43">
        <v>108573</v>
      </c>
      <c r="F25" s="43">
        <v>0</v>
      </c>
      <c r="G25" s="43">
        <v>382231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28" si="10">SUM(D25:N25)</f>
        <v>490804</v>
      </c>
      <c r="P25" s="44">
        <f t="shared" si="1"/>
        <v>67.61316985810717</v>
      </c>
      <c r="Q25" s="9"/>
    </row>
    <row r="26" spans="1:120" ht="15.75">
      <c r="A26" s="26" t="s">
        <v>39</v>
      </c>
      <c r="B26" s="27"/>
      <c r="C26" s="28"/>
      <c r="D26" s="29">
        <f t="shared" ref="D26:N26" si="11">SUM(D27:D28)</f>
        <v>278696</v>
      </c>
      <c r="E26" s="29">
        <f t="shared" si="11"/>
        <v>20202</v>
      </c>
      <c r="F26" s="29">
        <f t="shared" si="11"/>
        <v>0</v>
      </c>
      <c r="G26" s="29">
        <f t="shared" si="11"/>
        <v>1201705</v>
      </c>
      <c r="H26" s="29">
        <f t="shared" si="11"/>
        <v>0</v>
      </c>
      <c r="I26" s="29">
        <f t="shared" si="11"/>
        <v>0</v>
      </c>
      <c r="J26" s="29">
        <f t="shared" si="11"/>
        <v>0</v>
      </c>
      <c r="K26" s="29">
        <f t="shared" si="11"/>
        <v>0</v>
      </c>
      <c r="L26" s="29">
        <f t="shared" si="11"/>
        <v>0</v>
      </c>
      <c r="M26" s="29">
        <f t="shared" si="11"/>
        <v>0</v>
      </c>
      <c r="N26" s="29">
        <f t="shared" si="11"/>
        <v>0</v>
      </c>
      <c r="O26" s="29">
        <f>SUM(D26:N26)</f>
        <v>1500603</v>
      </c>
      <c r="P26" s="41">
        <f t="shared" si="1"/>
        <v>206.72310235569637</v>
      </c>
      <c r="Q26" s="9"/>
    </row>
    <row r="27" spans="1:120">
      <c r="A27" s="12"/>
      <c r="B27" s="42">
        <v>572</v>
      </c>
      <c r="C27" s="19" t="s">
        <v>40</v>
      </c>
      <c r="D27" s="43">
        <v>23914</v>
      </c>
      <c r="E27" s="43">
        <v>20202</v>
      </c>
      <c r="F27" s="43">
        <v>0</v>
      </c>
      <c r="G27" s="43">
        <v>1201705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0"/>
        <v>1245821</v>
      </c>
      <c r="P27" s="44">
        <f t="shared" si="1"/>
        <v>171.62432841989255</v>
      </c>
      <c r="Q27" s="9"/>
    </row>
    <row r="28" spans="1:120">
      <c r="A28" s="12"/>
      <c r="B28" s="42">
        <v>575</v>
      </c>
      <c r="C28" s="19" t="s">
        <v>41</v>
      </c>
      <c r="D28" s="43">
        <v>254782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0"/>
        <v>254782</v>
      </c>
      <c r="P28" s="44">
        <f t="shared" si="1"/>
        <v>35.098773935803827</v>
      </c>
      <c r="Q28" s="9"/>
    </row>
    <row r="29" spans="1:120" ht="15.75">
      <c r="A29" s="26" t="s">
        <v>43</v>
      </c>
      <c r="B29" s="27"/>
      <c r="C29" s="28"/>
      <c r="D29" s="29">
        <f t="shared" ref="D29:N29" si="12">SUM(D30:D30)</f>
        <v>0</v>
      </c>
      <c r="E29" s="29">
        <f t="shared" si="12"/>
        <v>0</v>
      </c>
      <c r="F29" s="29">
        <f t="shared" si="12"/>
        <v>0</v>
      </c>
      <c r="G29" s="29">
        <f t="shared" si="12"/>
        <v>0</v>
      </c>
      <c r="H29" s="29">
        <f t="shared" si="12"/>
        <v>0</v>
      </c>
      <c r="I29" s="29">
        <f t="shared" si="12"/>
        <v>120000</v>
      </c>
      <c r="J29" s="29">
        <f t="shared" si="12"/>
        <v>0</v>
      </c>
      <c r="K29" s="29">
        <f t="shared" si="12"/>
        <v>0</v>
      </c>
      <c r="L29" s="29">
        <f t="shared" si="12"/>
        <v>0</v>
      </c>
      <c r="M29" s="29">
        <f t="shared" si="12"/>
        <v>0</v>
      </c>
      <c r="N29" s="29">
        <f t="shared" si="12"/>
        <v>0</v>
      </c>
      <c r="O29" s="29">
        <f>SUM(D29:N29)</f>
        <v>120000</v>
      </c>
      <c r="P29" s="41">
        <f t="shared" si="1"/>
        <v>16.531202644992423</v>
      </c>
      <c r="Q29" s="9"/>
    </row>
    <row r="30" spans="1:120" ht="15.75" thickBot="1">
      <c r="A30" s="12"/>
      <c r="B30" s="42">
        <v>581</v>
      </c>
      <c r="C30" s="19" t="s">
        <v>97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120000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120000</v>
      </c>
      <c r="P30" s="44">
        <f t="shared" si="1"/>
        <v>16.531202644992423</v>
      </c>
      <c r="Q30" s="9"/>
    </row>
    <row r="31" spans="1:120" ht="16.5" thickBot="1">
      <c r="A31" s="13" t="s">
        <v>10</v>
      </c>
      <c r="B31" s="21"/>
      <c r="C31" s="20"/>
      <c r="D31" s="14">
        <f>SUM(D5,D13,D16,D21,D24,D26,D29)</f>
        <v>6455454</v>
      </c>
      <c r="E31" s="14">
        <f t="shared" ref="E31:N31" si="13">SUM(E5,E13,E16,E21,E24,E26,E29)</f>
        <v>1681503</v>
      </c>
      <c r="F31" s="14">
        <f t="shared" si="13"/>
        <v>0</v>
      </c>
      <c r="G31" s="14">
        <f t="shared" si="13"/>
        <v>1583936</v>
      </c>
      <c r="H31" s="14">
        <f t="shared" si="13"/>
        <v>0</v>
      </c>
      <c r="I31" s="14">
        <f t="shared" si="13"/>
        <v>5711838</v>
      </c>
      <c r="J31" s="14">
        <f t="shared" si="13"/>
        <v>0</v>
      </c>
      <c r="K31" s="14">
        <f t="shared" si="13"/>
        <v>684622</v>
      </c>
      <c r="L31" s="14">
        <f t="shared" si="13"/>
        <v>0</v>
      </c>
      <c r="M31" s="14">
        <f t="shared" si="13"/>
        <v>0</v>
      </c>
      <c r="N31" s="14">
        <f t="shared" si="13"/>
        <v>0</v>
      </c>
      <c r="O31" s="14">
        <f>SUM(D31:N31)</f>
        <v>16117353</v>
      </c>
      <c r="P31" s="35">
        <f t="shared" si="1"/>
        <v>2220.3269045323045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98</v>
      </c>
      <c r="N33" s="90"/>
      <c r="O33" s="90"/>
      <c r="P33" s="39">
        <v>7259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1477351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755852</v>
      </c>
      <c r="L5" s="24">
        <f t="shared" si="0"/>
        <v>0</v>
      </c>
      <c r="M5" s="24">
        <f t="shared" si="0"/>
        <v>0</v>
      </c>
      <c r="N5" s="25">
        <f>SUM(D5:M5)</f>
        <v>2233203</v>
      </c>
      <c r="O5" s="30">
        <f t="shared" ref="O5:O31" si="1">(N5/O$33)</f>
        <v>310.46892812456554</v>
      </c>
      <c r="P5" s="6"/>
    </row>
    <row r="6" spans="1:133">
      <c r="A6" s="12"/>
      <c r="B6" s="42">
        <v>511</v>
      </c>
      <c r="C6" s="19" t="s">
        <v>19</v>
      </c>
      <c r="D6" s="43">
        <v>33748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33748</v>
      </c>
      <c r="O6" s="44">
        <f t="shared" si="1"/>
        <v>4.6917836785763933</v>
      </c>
      <c r="P6" s="9"/>
    </row>
    <row r="7" spans="1:133">
      <c r="A7" s="12"/>
      <c r="B7" s="42">
        <v>512</v>
      </c>
      <c r="C7" s="19" t="s">
        <v>20</v>
      </c>
      <c r="D7" s="43">
        <v>148199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148199</v>
      </c>
      <c r="O7" s="44">
        <f t="shared" si="1"/>
        <v>20.603225357986933</v>
      </c>
      <c r="P7" s="9"/>
    </row>
    <row r="8" spans="1:133">
      <c r="A8" s="12"/>
      <c r="B8" s="42">
        <v>513</v>
      </c>
      <c r="C8" s="19" t="s">
        <v>21</v>
      </c>
      <c r="D8" s="43">
        <v>146051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146051</v>
      </c>
      <c r="O8" s="44">
        <f t="shared" si="1"/>
        <v>20.304601696093425</v>
      </c>
      <c r="P8" s="9"/>
    </row>
    <row r="9" spans="1:133">
      <c r="A9" s="12"/>
      <c r="B9" s="42">
        <v>514</v>
      </c>
      <c r="C9" s="19" t="s">
        <v>22</v>
      </c>
      <c r="D9" s="43">
        <v>177643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177643</v>
      </c>
      <c r="O9" s="44">
        <f t="shared" si="1"/>
        <v>24.696649520367025</v>
      </c>
      <c r="P9" s="9"/>
    </row>
    <row r="10" spans="1:133">
      <c r="A10" s="12"/>
      <c r="B10" s="42">
        <v>515</v>
      </c>
      <c r="C10" s="19" t="s">
        <v>23</v>
      </c>
      <c r="D10" s="43">
        <v>553309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553309</v>
      </c>
      <c r="O10" s="44">
        <f t="shared" si="1"/>
        <v>76.923258723759204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755852</v>
      </c>
      <c r="L11" s="43">
        <v>0</v>
      </c>
      <c r="M11" s="43">
        <v>0</v>
      </c>
      <c r="N11" s="43">
        <f t="shared" si="2"/>
        <v>755852</v>
      </c>
      <c r="O11" s="44">
        <f t="shared" si="1"/>
        <v>105.08160711803141</v>
      </c>
      <c r="P11" s="9"/>
    </row>
    <row r="12" spans="1:133">
      <c r="A12" s="12"/>
      <c r="B12" s="42">
        <v>519</v>
      </c>
      <c r="C12" s="19" t="s">
        <v>58</v>
      </c>
      <c r="D12" s="43">
        <v>418401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418401</v>
      </c>
      <c r="O12" s="44">
        <f t="shared" si="1"/>
        <v>58.167802029751144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4126350</v>
      </c>
      <c r="E13" s="29">
        <f t="shared" si="3"/>
        <v>1544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4127894</v>
      </c>
      <c r="O13" s="41">
        <f t="shared" si="1"/>
        <v>573.87654664256911</v>
      </c>
      <c r="P13" s="10"/>
    </row>
    <row r="14" spans="1:133">
      <c r="A14" s="12"/>
      <c r="B14" s="42">
        <v>521</v>
      </c>
      <c r="C14" s="19" t="s">
        <v>28</v>
      </c>
      <c r="D14" s="43">
        <v>3795835</v>
      </c>
      <c r="E14" s="43">
        <v>1544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3797379</v>
      </c>
      <c r="O14" s="44">
        <f t="shared" si="1"/>
        <v>527.92701237314054</v>
      </c>
      <c r="P14" s="9"/>
    </row>
    <row r="15" spans="1:133">
      <c r="A15" s="12"/>
      <c r="B15" s="42">
        <v>529</v>
      </c>
      <c r="C15" s="19" t="s">
        <v>29</v>
      </c>
      <c r="D15" s="43">
        <v>330515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330515</v>
      </c>
      <c r="O15" s="44">
        <f t="shared" si="1"/>
        <v>45.949534269428611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680157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5124617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5804774</v>
      </c>
      <c r="O16" s="41">
        <f t="shared" si="1"/>
        <v>807.00319755317673</v>
      </c>
      <c r="P16" s="10"/>
    </row>
    <row r="17" spans="1:119">
      <c r="A17" s="12"/>
      <c r="B17" s="42">
        <v>533</v>
      </c>
      <c r="C17" s="19" t="s">
        <v>31</v>
      </c>
      <c r="D17" s="43">
        <v>680157</v>
      </c>
      <c r="E17" s="43">
        <v>0</v>
      </c>
      <c r="F17" s="43">
        <v>0</v>
      </c>
      <c r="G17" s="43">
        <v>0</v>
      </c>
      <c r="H17" s="43">
        <v>0</v>
      </c>
      <c r="I17" s="43">
        <v>627424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1307581</v>
      </c>
      <c r="O17" s="44">
        <f t="shared" si="1"/>
        <v>181.78520784095647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1432925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1432925</v>
      </c>
      <c r="O18" s="44">
        <f t="shared" si="1"/>
        <v>199.21103850966216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1380458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1380458</v>
      </c>
      <c r="O19" s="44">
        <f t="shared" si="1"/>
        <v>191.91686361740582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1382672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1382672</v>
      </c>
      <c r="O20" s="44">
        <f t="shared" si="1"/>
        <v>192.22466286667594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301138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301138</v>
      </c>
      <c r="O21" s="44">
        <f t="shared" si="1"/>
        <v>41.865424718476298</v>
      </c>
      <c r="P21" s="9"/>
    </row>
    <row r="22" spans="1:119" ht="15.75">
      <c r="A22" s="26" t="s">
        <v>37</v>
      </c>
      <c r="B22" s="27"/>
      <c r="C22" s="28"/>
      <c r="D22" s="29">
        <f t="shared" ref="D22:M22" si="6">SUM(D23:D24)</f>
        <v>81960</v>
      </c>
      <c r="E22" s="29">
        <f t="shared" si="6"/>
        <v>340722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401965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824647</v>
      </c>
      <c r="O22" s="41">
        <f t="shared" si="1"/>
        <v>114.64576671764215</v>
      </c>
      <c r="P22" s="10"/>
    </row>
    <row r="23" spans="1:119">
      <c r="A23" s="12"/>
      <c r="B23" s="42">
        <v>541</v>
      </c>
      <c r="C23" s="19" t="s">
        <v>62</v>
      </c>
      <c r="D23" s="43">
        <v>81960</v>
      </c>
      <c r="E23" s="43">
        <v>340722</v>
      </c>
      <c r="F23" s="43">
        <v>0</v>
      </c>
      <c r="G23" s="43">
        <v>0</v>
      </c>
      <c r="H23" s="43">
        <v>0</v>
      </c>
      <c r="I23" s="43">
        <v>83422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506104</v>
      </c>
      <c r="O23" s="44">
        <f t="shared" si="1"/>
        <v>70.360628388711248</v>
      </c>
      <c r="P23" s="9"/>
    </row>
    <row r="24" spans="1:119">
      <c r="A24" s="12"/>
      <c r="B24" s="42">
        <v>545</v>
      </c>
      <c r="C24" s="19" t="s">
        <v>87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318543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318543</v>
      </c>
      <c r="O24" s="44">
        <f t="shared" si="1"/>
        <v>44.285138328930906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SUM(D26:D28)</f>
        <v>3097</v>
      </c>
      <c r="E25" s="29">
        <f t="shared" si="7"/>
        <v>160785</v>
      </c>
      <c r="F25" s="29">
        <f t="shared" si="7"/>
        <v>0</v>
      </c>
      <c r="G25" s="29">
        <f t="shared" si="7"/>
        <v>133698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297580</v>
      </c>
      <c r="O25" s="41">
        <f t="shared" si="1"/>
        <v>41.370777144445988</v>
      </c>
      <c r="P25" s="9"/>
    </row>
    <row r="26" spans="1:119">
      <c r="A26" s="12"/>
      <c r="B26" s="42">
        <v>572</v>
      </c>
      <c r="C26" s="19" t="s">
        <v>63</v>
      </c>
      <c r="D26" s="43">
        <v>0</v>
      </c>
      <c r="E26" s="43">
        <v>5138</v>
      </c>
      <c r="F26" s="43">
        <v>0</v>
      </c>
      <c r="G26" s="43">
        <v>131448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136586</v>
      </c>
      <c r="O26" s="44">
        <f t="shared" si="1"/>
        <v>18.988739051855973</v>
      </c>
      <c r="P26" s="9"/>
    </row>
    <row r="27" spans="1:119">
      <c r="A27" s="12"/>
      <c r="B27" s="42">
        <v>573</v>
      </c>
      <c r="C27" s="19" t="s">
        <v>88</v>
      </c>
      <c r="D27" s="43">
        <v>3097</v>
      </c>
      <c r="E27" s="43">
        <v>136413</v>
      </c>
      <c r="F27" s="43">
        <v>0</v>
      </c>
      <c r="G27" s="43">
        <v>2250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141760</v>
      </c>
      <c r="O27" s="44">
        <f t="shared" si="1"/>
        <v>19.708049492562214</v>
      </c>
      <c r="P27" s="9"/>
    </row>
    <row r="28" spans="1:119">
      <c r="A28" s="12"/>
      <c r="B28" s="42">
        <v>574</v>
      </c>
      <c r="C28" s="19" t="s">
        <v>89</v>
      </c>
      <c r="D28" s="43">
        <v>0</v>
      </c>
      <c r="E28" s="43">
        <v>19234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19234</v>
      </c>
      <c r="O28" s="44">
        <f t="shared" si="1"/>
        <v>2.6739886000278048</v>
      </c>
      <c r="P28" s="9"/>
    </row>
    <row r="29" spans="1:119" ht="15.75">
      <c r="A29" s="26" t="s">
        <v>65</v>
      </c>
      <c r="B29" s="27"/>
      <c r="C29" s="28"/>
      <c r="D29" s="29">
        <f t="shared" ref="D29:M29" si="8">SUM(D30:D30)</f>
        <v>90201</v>
      </c>
      <c r="E29" s="29">
        <f t="shared" si="8"/>
        <v>175654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240000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505855</v>
      </c>
      <c r="O29" s="41">
        <f t="shared" si="1"/>
        <v>70.326011399972188</v>
      </c>
      <c r="P29" s="9"/>
    </row>
    <row r="30" spans="1:119" ht="15.75" thickBot="1">
      <c r="A30" s="12"/>
      <c r="B30" s="42">
        <v>581</v>
      </c>
      <c r="C30" s="19" t="s">
        <v>66</v>
      </c>
      <c r="D30" s="43">
        <v>90201</v>
      </c>
      <c r="E30" s="43">
        <v>175654</v>
      </c>
      <c r="F30" s="43">
        <v>0</v>
      </c>
      <c r="G30" s="43">
        <v>0</v>
      </c>
      <c r="H30" s="43">
        <v>0</v>
      </c>
      <c r="I30" s="43">
        <v>240000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505855</v>
      </c>
      <c r="O30" s="44">
        <f t="shared" si="1"/>
        <v>70.326011399972188</v>
      </c>
      <c r="P30" s="9"/>
    </row>
    <row r="31" spans="1:119" ht="16.5" thickBot="1">
      <c r="A31" s="13" t="s">
        <v>10</v>
      </c>
      <c r="B31" s="21"/>
      <c r="C31" s="20"/>
      <c r="D31" s="14">
        <f>SUM(D5,D13,D16,D22,D25,D29)</f>
        <v>6459116</v>
      </c>
      <c r="E31" s="14">
        <f t="shared" ref="E31:M31" si="9">SUM(E5,E13,E16,E22,E25,E29)</f>
        <v>678705</v>
      </c>
      <c r="F31" s="14">
        <f t="shared" si="9"/>
        <v>0</v>
      </c>
      <c r="G31" s="14">
        <f t="shared" si="9"/>
        <v>133698</v>
      </c>
      <c r="H31" s="14">
        <f t="shared" si="9"/>
        <v>0</v>
      </c>
      <c r="I31" s="14">
        <f t="shared" si="9"/>
        <v>5766582</v>
      </c>
      <c r="J31" s="14">
        <f t="shared" si="9"/>
        <v>0</v>
      </c>
      <c r="K31" s="14">
        <f t="shared" si="9"/>
        <v>755852</v>
      </c>
      <c r="L31" s="14">
        <f t="shared" si="9"/>
        <v>0</v>
      </c>
      <c r="M31" s="14">
        <f t="shared" si="9"/>
        <v>0</v>
      </c>
      <c r="N31" s="14">
        <f t="shared" si="4"/>
        <v>13793953</v>
      </c>
      <c r="O31" s="35">
        <f t="shared" si="1"/>
        <v>1917.6912275823718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90</v>
      </c>
      <c r="M33" s="90"/>
      <c r="N33" s="90"/>
      <c r="O33" s="39">
        <v>7193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1092879</v>
      </c>
      <c r="E5" s="24">
        <f t="shared" si="0"/>
        <v>165474</v>
      </c>
      <c r="F5" s="24">
        <f t="shared" si="0"/>
        <v>0</v>
      </c>
      <c r="G5" s="24">
        <f t="shared" si="0"/>
        <v>94833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1353186</v>
      </c>
      <c r="O5" s="30">
        <f t="shared" ref="O5:O32" si="1">(N5/O$34)</f>
        <v>187.6037709690836</v>
      </c>
      <c r="P5" s="6"/>
    </row>
    <row r="6" spans="1:133">
      <c r="A6" s="12"/>
      <c r="B6" s="42">
        <v>511</v>
      </c>
      <c r="C6" s="19" t="s">
        <v>19</v>
      </c>
      <c r="D6" s="43">
        <v>38567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38567</v>
      </c>
      <c r="O6" s="44">
        <f t="shared" si="1"/>
        <v>5.346873700263413</v>
      </c>
      <c r="P6" s="9"/>
    </row>
    <row r="7" spans="1:133">
      <c r="A7" s="12"/>
      <c r="B7" s="42">
        <v>512</v>
      </c>
      <c r="C7" s="19" t="s">
        <v>20</v>
      </c>
      <c r="D7" s="43">
        <v>163305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163305</v>
      </c>
      <c r="O7" s="44">
        <f t="shared" si="1"/>
        <v>22.64037155136559</v>
      </c>
      <c r="P7" s="9"/>
    </row>
    <row r="8" spans="1:133">
      <c r="A8" s="12"/>
      <c r="B8" s="42">
        <v>513</v>
      </c>
      <c r="C8" s="19" t="s">
        <v>21</v>
      </c>
      <c r="D8" s="43">
        <v>123272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123272</v>
      </c>
      <c r="O8" s="44">
        <f t="shared" si="1"/>
        <v>17.090253708581727</v>
      </c>
      <c r="P8" s="9"/>
    </row>
    <row r="9" spans="1:133">
      <c r="A9" s="12"/>
      <c r="B9" s="42">
        <v>514</v>
      </c>
      <c r="C9" s="19" t="s">
        <v>22</v>
      </c>
      <c r="D9" s="43">
        <v>189493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189493</v>
      </c>
      <c r="O9" s="44">
        <f t="shared" si="1"/>
        <v>26.271038402883683</v>
      </c>
      <c r="P9" s="9"/>
    </row>
    <row r="10" spans="1:133">
      <c r="A10" s="12"/>
      <c r="B10" s="42">
        <v>515</v>
      </c>
      <c r="C10" s="19" t="s">
        <v>23</v>
      </c>
      <c r="D10" s="43">
        <v>207950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207950</v>
      </c>
      <c r="O10" s="44">
        <f t="shared" si="1"/>
        <v>28.829890475530291</v>
      </c>
      <c r="P10" s="9"/>
    </row>
    <row r="11" spans="1:133">
      <c r="A11" s="12"/>
      <c r="B11" s="42">
        <v>517</v>
      </c>
      <c r="C11" s="19" t="s">
        <v>24</v>
      </c>
      <c r="D11" s="43">
        <v>104777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104777</v>
      </c>
      <c r="O11" s="44">
        <f t="shared" si="1"/>
        <v>14.526133370303619</v>
      </c>
      <c r="P11" s="9"/>
    </row>
    <row r="12" spans="1:133">
      <c r="A12" s="12"/>
      <c r="B12" s="42">
        <v>519</v>
      </c>
      <c r="C12" s="19" t="s">
        <v>58</v>
      </c>
      <c r="D12" s="43">
        <v>265515</v>
      </c>
      <c r="E12" s="43">
        <v>165474</v>
      </c>
      <c r="F12" s="43">
        <v>0</v>
      </c>
      <c r="G12" s="43">
        <v>94833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525822</v>
      </c>
      <c r="O12" s="44">
        <f t="shared" si="1"/>
        <v>72.899209760155273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3573357</v>
      </c>
      <c r="E13" s="29">
        <f t="shared" si="3"/>
        <v>34109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1343675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4951141</v>
      </c>
      <c r="O13" s="41">
        <f t="shared" si="1"/>
        <v>686.41910439484263</v>
      </c>
      <c r="P13" s="10"/>
    </row>
    <row r="14" spans="1:133">
      <c r="A14" s="12"/>
      <c r="B14" s="42">
        <v>521</v>
      </c>
      <c r="C14" s="19" t="s">
        <v>28</v>
      </c>
      <c r="D14" s="43">
        <v>3502990</v>
      </c>
      <c r="E14" s="43">
        <v>34109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1343675</v>
      </c>
      <c r="L14" s="43">
        <v>0</v>
      </c>
      <c r="M14" s="43">
        <v>0</v>
      </c>
      <c r="N14" s="43">
        <f t="shared" si="4"/>
        <v>4880774</v>
      </c>
      <c r="O14" s="44">
        <f t="shared" si="1"/>
        <v>676.66352419243037</v>
      </c>
      <c r="P14" s="9"/>
    </row>
    <row r="15" spans="1:133">
      <c r="A15" s="12"/>
      <c r="B15" s="42">
        <v>523</v>
      </c>
      <c r="C15" s="19" t="s">
        <v>79</v>
      </c>
      <c r="D15" s="43">
        <v>70367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70367</v>
      </c>
      <c r="O15" s="44">
        <f t="shared" si="1"/>
        <v>9.7555802024123111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4710538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4710538</v>
      </c>
      <c r="O16" s="41">
        <f t="shared" si="1"/>
        <v>653.06224871759321</v>
      </c>
      <c r="P16" s="10"/>
    </row>
    <row r="17" spans="1:119">
      <c r="A17" s="12"/>
      <c r="B17" s="42">
        <v>531</v>
      </c>
      <c r="C17" s="19" t="s">
        <v>80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650544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650544</v>
      </c>
      <c r="O17" s="44">
        <f t="shared" si="1"/>
        <v>90.190489394149452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1454342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1454342</v>
      </c>
      <c r="O18" s="44">
        <f t="shared" si="1"/>
        <v>201.6278940801331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1150671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1150671</v>
      </c>
      <c r="O19" s="44">
        <f t="shared" si="1"/>
        <v>159.52738111742687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1454981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1454981</v>
      </c>
      <c r="O20" s="44">
        <f t="shared" si="1"/>
        <v>201.71648412588382</v>
      </c>
      <c r="P20" s="9"/>
    </row>
    <row r="21" spans="1:119" ht="15.75">
      <c r="A21" s="26" t="s">
        <v>37</v>
      </c>
      <c r="B21" s="27"/>
      <c r="C21" s="28"/>
      <c r="D21" s="29">
        <f t="shared" ref="D21:M21" si="6">SUM(D22:D22)</f>
        <v>611382</v>
      </c>
      <c r="E21" s="29">
        <f t="shared" si="6"/>
        <v>341008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364439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1316829</v>
      </c>
      <c r="O21" s="41">
        <f t="shared" si="1"/>
        <v>182.56328850686262</v>
      </c>
      <c r="P21" s="10"/>
    </row>
    <row r="22" spans="1:119">
      <c r="A22" s="12"/>
      <c r="B22" s="42">
        <v>541</v>
      </c>
      <c r="C22" s="19" t="s">
        <v>62</v>
      </c>
      <c r="D22" s="43">
        <v>611382</v>
      </c>
      <c r="E22" s="43">
        <v>341008</v>
      </c>
      <c r="F22" s="43">
        <v>0</v>
      </c>
      <c r="G22" s="43">
        <v>0</v>
      </c>
      <c r="H22" s="43">
        <v>0</v>
      </c>
      <c r="I22" s="43">
        <v>364439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1316829</v>
      </c>
      <c r="O22" s="44">
        <f t="shared" si="1"/>
        <v>182.56328850686262</v>
      </c>
      <c r="P22" s="9"/>
    </row>
    <row r="23" spans="1:119" ht="15.75">
      <c r="A23" s="26" t="s">
        <v>81</v>
      </c>
      <c r="B23" s="27"/>
      <c r="C23" s="28"/>
      <c r="D23" s="29">
        <f t="shared" ref="D23:M23" si="7">SUM(D24:D25)</f>
        <v>0</v>
      </c>
      <c r="E23" s="29">
        <f t="shared" si="7"/>
        <v>152514</v>
      </c>
      <c r="F23" s="29">
        <f t="shared" si="7"/>
        <v>0</v>
      </c>
      <c r="G23" s="29">
        <f t="shared" si="7"/>
        <v>99709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252223</v>
      </c>
      <c r="O23" s="41">
        <f t="shared" si="1"/>
        <v>34.967835851934005</v>
      </c>
      <c r="P23" s="10"/>
    </row>
    <row r="24" spans="1:119">
      <c r="A24" s="12"/>
      <c r="B24" s="42">
        <v>565</v>
      </c>
      <c r="C24" s="19" t="s">
        <v>82</v>
      </c>
      <c r="D24" s="43">
        <v>0</v>
      </c>
      <c r="E24" s="43">
        <v>98933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98933</v>
      </c>
      <c r="O24" s="44">
        <f t="shared" si="1"/>
        <v>13.715929571606821</v>
      </c>
      <c r="P24" s="9"/>
    </row>
    <row r="25" spans="1:119">
      <c r="A25" s="12"/>
      <c r="B25" s="42">
        <v>569</v>
      </c>
      <c r="C25" s="19" t="s">
        <v>83</v>
      </c>
      <c r="D25" s="43">
        <v>0</v>
      </c>
      <c r="E25" s="43">
        <v>53581</v>
      </c>
      <c r="F25" s="43">
        <v>0</v>
      </c>
      <c r="G25" s="43">
        <v>99709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153290</v>
      </c>
      <c r="O25" s="44">
        <f t="shared" si="1"/>
        <v>21.251906280327187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SUM(D27:D28)</f>
        <v>253676</v>
      </c>
      <c r="E26" s="29">
        <f t="shared" si="8"/>
        <v>53706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307382</v>
      </c>
      <c r="O26" s="41">
        <f t="shared" si="1"/>
        <v>42.615000693192847</v>
      </c>
      <c r="P26" s="9"/>
    </row>
    <row r="27" spans="1:119">
      <c r="A27" s="12"/>
      <c r="B27" s="42">
        <v>572</v>
      </c>
      <c r="C27" s="19" t="s">
        <v>63</v>
      </c>
      <c r="D27" s="43">
        <v>0</v>
      </c>
      <c r="E27" s="43">
        <v>53706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53706</v>
      </c>
      <c r="O27" s="44">
        <f t="shared" si="1"/>
        <v>7.4457230001386385</v>
      </c>
      <c r="P27" s="9"/>
    </row>
    <row r="28" spans="1:119">
      <c r="A28" s="12"/>
      <c r="B28" s="42">
        <v>575</v>
      </c>
      <c r="C28" s="19" t="s">
        <v>64</v>
      </c>
      <c r="D28" s="43">
        <v>253676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253676</v>
      </c>
      <c r="O28" s="44">
        <f t="shared" si="1"/>
        <v>35.169277693054205</v>
      </c>
      <c r="P28" s="9"/>
    </row>
    <row r="29" spans="1:119" ht="15.75">
      <c r="A29" s="26" t="s">
        <v>65</v>
      </c>
      <c r="B29" s="27"/>
      <c r="C29" s="28"/>
      <c r="D29" s="29">
        <f t="shared" ref="D29:M29" si="9">SUM(D30:D31)</f>
        <v>114833</v>
      </c>
      <c r="E29" s="29">
        <f t="shared" si="9"/>
        <v>82333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247235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444401</v>
      </c>
      <c r="O29" s="41">
        <f t="shared" si="1"/>
        <v>61.611118813253846</v>
      </c>
      <c r="P29" s="9"/>
    </row>
    <row r="30" spans="1:119">
      <c r="A30" s="12"/>
      <c r="B30" s="42">
        <v>581</v>
      </c>
      <c r="C30" s="19" t="s">
        <v>66</v>
      </c>
      <c r="D30" s="43">
        <v>114833</v>
      </c>
      <c r="E30" s="43">
        <v>82333</v>
      </c>
      <c r="F30" s="43">
        <v>0</v>
      </c>
      <c r="G30" s="43">
        <v>0</v>
      </c>
      <c r="H30" s="43">
        <v>0</v>
      </c>
      <c r="I30" s="43">
        <v>95000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292166</v>
      </c>
      <c r="O30" s="44">
        <f t="shared" si="1"/>
        <v>40.505476223485374</v>
      </c>
      <c r="P30" s="9"/>
    </row>
    <row r="31" spans="1:119" ht="15.75" thickBot="1">
      <c r="A31" s="12"/>
      <c r="B31" s="42">
        <v>591</v>
      </c>
      <c r="C31" s="19" t="s">
        <v>84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152235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152235</v>
      </c>
      <c r="O31" s="44">
        <f t="shared" si="1"/>
        <v>21.105642589768472</v>
      </c>
      <c r="P31" s="9"/>
    </row>
    <row r="32" spans="1:119" ht="16.5" thickBot="1">
      <c r="A32" s="13" t="s">
        <v>10</v>
      </c>
      <c r="B32" s="21"/>
      <c r="C32" s="20"/>
      <c r="D32" s="14">
        <f>SUM(D5,D13,D16,D21,D23,D26,D29)</f>
        <v>5646127</v>
      </c>
      <c r="E32" s="14">
        <f t="shared" ref="E32:M32" si="10">SUM(E5,E13,E16,E21,E23,E26,E29)</f>
        <v>829144</v>
      </c>
      <c r="F32" s="14">
        <f t="shared" si="10"/>
        <v>0</v>
      </c>
      <c r="G32" s="14">
        <f t="shared" si="10"/>
        <v>194542</v>
      </c>
      <c r="H32" s="14">
        <f t="shared" si="10"/>
        <v>0</v>
      </c>
      <c r="I32" s="14">
        <f t="shared" si="10"/>
        <v>5322212</v>
      </c>
      <c r="J32" s="14">
        <f t="shared" si="10"/>
        <v>0</v>
      </c>
      <c r="K32" s="14">
        <f t="shared" si="10"/>
        <v>1343675</v>
      </c>
      <c r="L32" s="14">
        <f t="shared" si="10"/>
        <v>0</v>
      </c>
      <c r="M32" s="14">
        <f t="shared" si="10"/>
        <v>0</v>
      </c>
      <c r="N32" s="14">
        <f t="shared" si="4"/>
        <v>13335700</v>
      </c>
      <c r="O32" s="35">
        <f t="shared" si="1"/>
        <v>1848.8423679467628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85</v>
      </c>
      <c r="M34" s="90"/>
      <c r="N34" s="90"/>
      <c r="O34" s="39">
        <v>7213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1261823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391041</v>
      </c>
      <c r="L5" s="24">
        <f t="shared" si="0"/>
        <v>0</v>
      </c>
      <c r="M5" s="24">
        <f t="shared" si="0"/>
        <v>0</v>
      </c>
      <c r="N5" s="25">
        <f>SUM(D5:M5)</f>
        <v>1652864</v>
      </c>
      <c r="O5" s="30">
        <f t="shared" ref="O5:O29" si="1">(N5/O$31)</f>
        <v>226.88592999313659</v>
      </c>
      <c r="P5" s="6"/>
    </row>
    <row r="6" spans="1:133">
      <c r="A6" s="12"/>
      <c r="B6" s="42">
        <v>511</v>
      </c>
      <c r="C6" s="19" t="s">
        <v>19</v>
      </c>
      <c r="D6" s="43">
        <v>30513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30513</v>
      </c>
      <c r="O6" s="44">
        <f t="shared" si="1"/>
        <v>4.1884694577899797</v>
      </c>
      <c r="P6" s="9"/>
    </row>
    <row r="7" spans="1:133">
      <c r="A7" s="12"/>
      <c r="B7" s="42">
        <v>512</v>
      </c>
      <c r="C7" s="19" t="s">
        <v>20</v>
      </c>
      <c r="D7" s="43">
        <v>186693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186693</v>
      </c>
      <c r="O7" s="44">
        <f t="shared" si="1"/>
        <v>25.627041866849691</v>
      </c>
      <c r="P7" s="9"/>
    </row>
    <row r="8" spans="1:133">
      <c r="A8" s="12"/>
      <c r="B8" s="42">
        <v>513</v>
      </c>
      <c r="C8" s="19" t="s">
        <v>21</v>
      </c>
      <c r="D8" s="43">
        <v>224237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224237</v>
      </c>
      <c r="O8" s="44">
        <f t="shared" si="1"/>
        <v>30.780645161290323</v>
      </c>
      <c r="P8" s="9"/>
    </row>
    <row r="9" spans="1:133">
      <c r="A9" s="12"/>
      <c r="B9" s="42">
        <v>514</v>
      </c>
      <c r="C9" s="19" t="s">
        <v>22</v>
      </c>
      <c r="D9" s="43">
        <v>142722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142722</v>
      </c>
      <c r="O9" s="44">
        <f t="shared" si="1"/>
        <v>19.591214824982842</v>
      </c>
      <c r="P9" s="9"/>
    </row>
    <row r="10" spans="1:133">
      <c r="A10" s="12"/>
      <c r="B10" s="42">
        <v>515</v>
      </c>
      <c r="C10" s="19" t="s">
        <v>23</v>
      </c>
      <c r="D10" s="43">
        <v>207069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207069</v>
      </c>
      <c r="O10" s="44">
        <f t="shared" si="1"/>
        <v>28.424021962937545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391041</v>
      </c>
      <c r="L11" s="43">
        <v>0</v>
      </c>
      <c r="M11" s="43">
        <v>0</v>
      </c>
      <c r="N11" s="43">
        <f t="shared" si="2"/>
        <v>391041</v>
      </c>
      <c r="O11" s="44">
        <f t="shared" si="1"/>
        <v>53.677556623198356</v>
      </c>
      <c r="P11" s="9"/>
    </row>
    <row r="12" spans="1:133">
      <c r="A12" s="12"/>
      <c r="B12" s="42">
        <v>519</v>
      </c>
      <c r="C12" s="19" t="s">
        <v>58</v>
      </c>
      <c r="D12" s="43">
        <v>470589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470589</v>
      </c>
      <c r="O12" s="44">
        <f t="shared" si="1"/>
        <v>64.596980096087847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3284891</v>
      </c>
      <c r="E13" s="29">
        <f t="shared" si="3"/>
        <v>75755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99332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3459978</v>
      </c>
      <c r="O13" s="41">
        <f t="shared" si="1"/>
        <v>474.94550446122167</v>
      </c>
      <c r="P13" s="10"/>
    </row>
    <row r="14" spans="1:133">
      <c r="A14" s="12"/>
      <c r="B14" s="42">
        <v>521</v>
      </c>
      <c r="C14" s="19" t="s">
        <v>28</v>
      </c>
      <c r="D14" s="43">
        <v>3211021</v>
      </c>
      <c r="E14" s="43">
        <v>75755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99332</v>
      </c>
      <c r="L14" s="43">
        <v>0</v>
      </c>
      <c r="M14" s="43">
        <v>0</v>
      </c>
      <c r="N14" s="43">
        <f t="shared" si="4"/>
        <v>3386108</v>
      </c>
      <c r="O14" s="44">
        <f t="shared" si="1"/>
        <v>464.80549073438573</v>
      </c>
      <c r="P14" s="9"/>
    </row>
    <row r="15" spans="1:133">
      <c r="A15" s="12"/>
      <c r="B15" s="42">
        <v>529</v>
      </c>
      <c r="C15" s="19" t="s">
        <v>29</v>
      </c>
      <c r="D15" s="43">
        <v>73870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73870</v>
      </c>
      <c r="O15" s="44">
        <f t="shared" si="1"/>
        <v>10.140013726835964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5252285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5252285</v>
      </c>
      <c r="O16" s="41">
        <f t="shared" si="1"/>
        <v>720.97254632807142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1039557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1039557</v>
      </c>
      <c r="O17" s="44">
        <f t="shared" si="1"/>
        <v>142.69828414550446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1449749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1449749</v>
      </c>
      <c r="O18" s="44">
        <f t="shared" si="1"/>
        <v>199.00466712422786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1522682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1522682</v>
      </c>
      <c r="O19" s="44">
        <f t="shared" si="1"/>
        <v>209.01606039807825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967599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967599</v>
      </c>
      <c r="O20" s="44">
        <f t="shared" si="1"/>
        <v>132.8207275223061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272698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272698</v>
      </c>
      <c r="O21" s="44">
        <f t="shared" si="1"/>
        <v>37.432807137954704</v>
      </c>
      <c r="P21" s="9"/>
    </row>
    <row r="22" spans="1:119" ht="15.75">
      <c r="A22" s="26" t="s">
        <v>37</v>
      </c>
      <c r="B22" s="27"/>
      <c r="C22" s="28"/>
      <c r="D22" s="29">
        <f t="shared" ref="D22:M22" si="6">SUM(D23:D23)</f>
        <v>617301</v>
      </c>
      <c r="E22" s="29">
        <f t="shared" si="6"/>
        <v>1458052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2075353</v>
      </c>
      <c r="O22" s="41">
        <f t="shared" si="1"/>
        <v>284.88030199039122</v>
      </c>
      <c r="P22" s="10"/>
    </row>
    <row r="23" spans="1:119">
      <c r="A23" s="12"/>
      <c r="B23" s="42">
        <v>541</v>
      </c>
      <c r="C23" s="19" t="s">
        <v>62</v>
      </c>
      <c r="D23" s="43">
        <v>617301</v>
      </c>
      <c r="E23" s="43">
        <v>1458052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2075353</v>
      </c>
      <c r="O23" s="44">
        <f t="shared" si="1"/>
        <v>284.88030199039122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249004</v>
      </c>
      <c r="E24" s="29">
        <f t="shared" si="7"/>
        <v>150712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399716</v>
      </c>
      <c r="O24" s="41">
        <f t="shared" si="1"/>
        <v>54.868359643102266</v>
      </c>
      <c r="P24" s="9"/>
    </row>
    <row r="25" spans="1:119">
      <c r="A25" s="12"/>
      <c r="B25" s="42">
        <v>572</v>
      </c>
      <c r="C25" s="19" t="s">
        <v>63</v>
      </c>
      <c r="D25" s="43">
        <v>0</v>
      </c>
      <c r="E25" s="43">
        <v>150712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150712</v>
      </c>
      <c r="O25" s="44">
        <f t="shared" si="1"/>
        <v>20.68798901853123</v>
      </c>
      <c r="P25" s="9"/>
    </row>
    <row r="26" spans="1:119">
      <c r="A26" s="12"/>
      <c r="B26" s="42">
        <v>575</v>
      </c>
      <c r="C26" s="19" t="s">
        <v>64</v>
      </c>
      <c r="D26" s="43">
        <v>249004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249004</v>
      </c>
      <c r="O26" s="44">
        <f t="shared" si="1"/>
        <v>34.180370624571033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20000</v>
      </c>
      <c r="E27" s="29">
        <f t="shared" si="8"/>
        <v>10000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175797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205797</v>
      </c>
      <c r="O27" s="41">
        <f t="shared" si="1"/>
        <v>28.249416609471517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20000</v>
      </c>
      <c r="E28" s="43">
        <v>10000</v>
      </c>
      <c r="F28" s="43">
        <v>0</v>
      </c>
      <c r="G28" s="43">
        <v>0</v>
      </c>
      <c r="H28" s="43">
        <v>0</v>
      </c>
      <c r="I28" s="43">
        <v>175797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205797</v>
      </c>
      <c r="O28" s="44">
        <f t="shared" si="1"/>
        <v>28.249416609471517</v>
      </c>
      <c r="P28" s="9"/>
    </row>
    <row r="29" spans="1:119" ht="16.5" thickBot="1">
      <c r="A29" s="13" t="s">
        <v>10</v>
      </c>
      <c r="B29" s="21"/>
      <c r="C29" s="20"/>
      <c r="D29" s="14">
        <f>SUM(D5,D13,D16,D22,D24,D27)</f>
        <v>5433019</v>
      </c>
      <c r="E29" s="14">
        <f t="shared" ref="E29:M29" si="9">SUM(E5,E13,E16,E22,E24,E27)</f>
        <v>1694519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5428082</v>
      </c>
      <c r="J29" s="14">
        <f t="shared" si="9"/>
        <v>0</v>
      </c>
      <c r="K29" s="14">
        <f t="shared" si="9"/>
        <v>490373</v>
      </c>
      <c r="L29" s="14">
        <f t="shared" si="9"/>
        <v>0</v>
      </c>
      <c r="M29" s="14">
        <f t="shared" si="9"/>
        <v>0</v>
      </c>
      <c r="N29" s="14">
        <f t="shared" si="4"/>
        <v>13045993</v>
      </c>
      <c r="O29" s="35">
        <f t="shared" si="1"/>
        <v>1790.8020590253946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77</v>
      </c>
      <c r="M31" s="90"/>
      <c r="N31" s="90"/>
      <c r="O31" s="39">
        <v>7285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1962204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509180</v>
      </c>
      <c r="L5" s="24">
        <f t="shared" si="0"/>
        <v>0</v>
      </c>
      <c r="M5" s="24">
        <f t="shared" si="0"/>
        <v>0</v>
      </c>
      <c r="N5" s="25">
        <f>SUM(D5:M5)</f>
        <v>2471384</v>
      </c>
      <c r="O5" s="30">
        <f t="shared" ref="O5:O29" si="1">(N5/O$31)</f>
        <v>339.52246187663138</v>
      </c>
      <c r="P5" s="6"/>
    </row>
    <row r="6" spans="1:133">
      <c r="A6" s="12"/>
      <c r="B6" s="42">
        <v>511</v>
      </c>
      <c r="C6" s="19" t="s">
        <v>19</v>
      </c>
      <c r="D6" s="43">
        <v>31212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31212</v>
      </c>
      <c r="O6" s="44">
        <f t="shared" si="1"/>
        <v>4.287951641709026</v>
      </c>
      <c r="P6" s="9"/>
    </row>
    <row r="7" spans="1:133">
      <c r="A7" s="12"/>
      <c r="B7" s="42">
        <v>512</v>
      </c>
      <c r="C7" s="19" t="s">
        <v>20</v>
      </c>
      <c r="D7" s="43">
        <v>116721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116721</v>
      </c>
      <c r="O7" s="44">
        <f t="shared" si="1"/>
        <v>16.035307047671385</v>
      </c>
      <c r="P7" s="9"/>
    </row>
    <row r="8" spans="1:133">
      <c r="A8" s="12"/>
      <c r="B8" s="42">
        <v>513</v>
      </c>
      <c r="C8" s="19" t="s">
        <v>21</v>
      </c>
      <c r="D8" s="43">
        <v>172129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172129</v>
      </c>
      <c r="O8" s="44">
        <f t="shared" si="1"/>
        <v>23.647341667811514</v>
      </c>
      <c r="P8" s="9"/>
    </row>
    <row r="9" spans="1:133">
      <c r="A9" s="12"/>
      <c r="B9" s="42">
        <v>514</v>
      </c>
      <c r="C9" s="19" t="s">
        <v>22</v>
      </c>
      <c r="D9" s="43">
        <v>154728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154728</v>
      </c>
      <c r="O9" s="44">
        <f t="shared" si="1"/>
        <v>21.256766039291112</v>
      </c>
      <c r="P9" s="9"/>
    </row>
    <row r="10" spans="1:133">
      <c r="A10" s="12"/>
      <c r="B10" s="42">
        <v>515</v>
      </c>
      <c r="C10" s="19" t="s">
        <v>23</v>
      </c>
      <c r="D10" s="43">
        <v>277787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277787</v>
      </c>
      <c r="O10" s="44">
        <f t="shared" si="1"/>
        <v>38.162797087512018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509180</v>
      </c>
      <c r="L11" s="43">
        <v>0</v>
      </c>
      <c r="M11" s="43">
        <v>0</v>
      </c>
      <c r="N11" s="43">
        <f t="shared" si="2"/>
        <v>509180</v>
      </c>
      <c r="O11" s="44">
        <f t="shared" si="1"/>
        <v>69.951916472042868</v>
      </c>
      <c r="P11" s="9"/>
    </row>
    <row r="12" spans="1:133">
      <c r="A12" s="12"/>
      <c r="B12" s="42">
        <v>519</v>
      </c>
      <c r="C12" s="19" t="s">
        <v>58</v>
      </c>
      <c r="D12" s="43">
        <v>1209627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1209627</v>
      </c>
      <c r="O12" s="44">
        <f t="shared" si="1"/>
        <v>166.18038192059348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3041278</v>
      </c>
      <c r="E13" s="29">
        <f t="shared" si="3"/>
        <v>240399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88666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3370343</v>
      </c>
      <c r="O13" s="41">
        <f t="shared" si="1"/>
        <v>463.02280533040255</v>
      </c>
      <c r="P13" s="10"/>
    </row>
    <row r="14" spans="1:133">
      <c r="A14" s="12"/>
      <c r="B14" s="42">
        <v>521</v>
      </c>
      <c r="C14" s="19" t="s">
        <v>28</v>
      </c>
      <c r="D14" s="43">
        <v>2978150</v>
      </c>
      <c r="E14" s="43">
        <v>240399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88666</v>
      </c>
      <c r="L14" s="43">
        <v>0</v>
      </c>
      <c r="M14" s="43">
        <v>0</v>
      </c>
      <c r="N14" s="43">
        <f t="shared" si="4"/>
        <v>3307215</v>
      </c>
      <c r="O14" s="44">
        <f t="shared" si="1"/>
        <v>454.35018546503642</v>
      </c>
      <c r="P14" s="9"/>
    </row>
    <row r="15" spans="1:133">
      <c r="A15" s="12"/>
      <c r="B15" s="42">
        <v>529</v>
      </c>
      <c r="C15" s="19" t="s">
        <v>29</v>
      </c>
      <c r="D15" s="43">
        <v>63128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63128</v>
      </c>
      <c r="O15" s="44">
        <f t="shared" si="1"/>
        <v>8.6726198653661211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4756226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4756226</v>
      </c>
      <c r="O16" s="41">
        <f t="shared" si="1"/>
        <v>653.41750240417639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887914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887914</v>
      </c>
      <c r="O17" s="44">
        <f t="shared" si="1"/>
        <v>121.98296469295232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1360774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1360774</v>
      </c>
      <c r="O18" s="44">
        <f t="shared" si="1"/>
        <v>186.94518477812886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1443843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1443843</v>
      </c>
      <c r="O19" s="44">
        <f t="shared" si="1"/>
        <v>198.35732930347575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806384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806384</v>
      </c>
      <c r="O20" s="44">
        <f t="shared" si="1"/>
        <v>110.78225030910839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257311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257311</v>
      </c>
      <c r="O21" s="44">
        <f t="shared" si="1"/>
        <v>35.349773320511062</v>
      </c>
      <c r="P21" s="9"/>
    </row>
    <row r="22" spans="1:119" ht="15.75">
      <c r="A22" s="26" t="s">
        <v>37</v>
      </c>
      <c r="B22" s="27"/>
      <c r="C22" s="28"/>
      <c r="D22" s="29">
        <f t="shared" ref="D22:M22" si="6">SUM(D23:D23)</f>
        <v>539508</v>
      </c>
      <c r="E22" s="29">
        <f t="shared" si="6"/>
        <v>649081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1188589</v>
      </c>
      <c r="O22" s="41">
        <f t="shared" si="1"/>
        <v>163.29014974584422</v>
      </c>
      <c r="P22" s="10"/>
    </row>
    <row r="23" spans="1:119">
      <c r="A23" s="12"/>
      <c r="B23" s="42">
        <v>541</v>
      </c>
      <c r="C23" s="19" t="s">
        <v>62</v>
      </c>
      <c r="D23" s="43">
        <v>539508</v>
      </c>
      <c r="E23" s="43">
        <v>649081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1188589</v>
      </c>
      <c r="O23" s="44">
        <f t="shared" si="1"/>
        <v>163.29014974584422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261881</v>
      </c>
      <c r="E24" s="29">
        <f t="shared" si="7"/>
        <v>181647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443528</v>
      </c>
      <c r="O24" s="41">
        <f t="shared" si="1"/>
        <v>60.932545679351563</v>
      </c>
      <c r="P24" s="9"/>
    </row>
    <row r="25" spans="1:119">
      <c r="A25" s="12"/>
      <c r="B25" s="42">
        <v>572</v>
      </c>
      <c r="C25" s="19" t="s">
        <v>63</v>
      </c>
      <c r="D25" s="43">
        <v>0</v>
      </c>
      <c r="E25" s="43">
        <v>181647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181647</v>
      </c>
      <c r="O25" s="44">
        <f t="shared" si="1"/>
        <v>24.95493886522874</v>
      </c>
      <c r="P25" s="9"/>
    </row>
    <row r="26" spans="1:119">
      <c r="A26" s="12"/>
      <c r="B26" s="42">
        <v>575</v>
      </c>
      <c r="C26" s="19" t="s">
        <v>64</v>
      </c>
      <c r="D26" s="43">
        <v>261881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261881</v>
      </c>
      <c r="O26" s="44">
        <f t="shared" si="1"/>
        <v>35.977606814122822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12000</v>
      </c>
      <c r="E27" s="29">
        <f t="shared" si="8"/>
        <v>10000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276875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298875</v>
      </c>
      <c r="O27" s="41">
        <f t="shared" si="1"/>
        <v>41.059898337683748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12000</v>
      </c>
      <c r="E28" s="43">
        <v>10000</v>
      </c>
      <c r="F28" s="43">
        <v>0</v>
      </c>
      <c r="G28" s="43">
        <v>0</v>
      </c>
      <c r="H28" s="43">
        <v>0</v>
      </c>
      <c r="I28" s="43">
        <v>276875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298875</v>
      </c>
      <c r="O28" s="44">
        <f t="shared" si="1"/>
        <v>41.059898337683748</v>
      </c>
      <c r="P28" s="9"/>
    </row>
    <row r="29" spans="1:119" ht="16.5" thickBot="1">
      <c r="A29" s="13" t="s">
        <v>10</v>
      </c>
      <c r="B29" s="21"/>
      <c r="C29" s="20"/>
      <c r="D29" s="14">
        <f>SUM(D5,D13,D16,D22,D24,D27)</f>
        <v>5816871</v>
      </c>
      <c r="E29" s="14">
        <f t="shared" ref="E29:M29" si="9">SUM(E5,E13,E16,E22,E24,E27)</f>
        <v>1081127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5033101</v>
      </c>
      <c r="J29" s="14">
        <f t="shared" si="9"/>
        <v>0</v>
      </c>
      <c r="K29" s="14">
        <f t="shared" si="9"/>
        <v>597846</v>
      </c>
      <c r="L29" s="14">
        <f t="shared" si="9"/>
        <v>0</v>
      </c>
      <c r="M29" s="14">
        <f t="shared" si="9"/>
        <v>0</v>
      </c>
      <c r="N29" s="14">
        <f t="shared" si="4"/>
        <v>12528945</v>
      </c>
      <c r="O29" s="35">
        <f t="shared" si="1"/>
        <v>1721.2453633740899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75</v>
      </c>
      <c r="M31" s="90"/>
      <c r="N31" s="90"/>
      <c r="O31" s="39">
        <v>7279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954289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575034</v>
      </c>
      <c r="L5" s="24">
        <f t="shared" si="0"/>
        <v>0</v>
      </c>
      <c r="M5" s="24">
        <f t="shared" si="0"/>
        <v>0</v>
      </c>
      <c r="N5" s="25">
        <f>SUM(D5:M5)</f>
        <v>1529323</v>
      </c>
      <c r="O5" s="30">
        <f t="shared" ref="O5:O29" si="1">(N5/O$31)</f>
        <v>210.44764001651299</v>
      </c>
      <c r="P5" s="6"/>
    </row>
    <row r="6" spans="1:133">
      <c r="A6" s="12"/>
      <c r="B6" s="42">
        <v>511</v>
      </c>
      <c r="C6" s="19" t="s">
        <v>19</v>
      </c>
      <c r="D6" s="43">
        <v>31735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31735</v>
      </c>
      <c r="O6" s="44">
        <f t="shared" si="1"/>
        <v>4.3670015136920322</v>
      </c>
      <c r="P6" s="9"/>
    </row>
    <row r="7" spans="1:133">
      <c r="A7" s="12"/>
      <c r="B7" s="42">
        <v>512</v>
      </c>
      <c r="C7" s="19" t="s">
        <v>20</v>
      </c>
      <c r="D7" s="43">
        <v>108958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108958</v>
      </c>
      <c r="O7" s="44">
        <f t="shared" si="1"/>
        <v>14.993532406770331</v>
      </c>
      <c r="P7" s="9"/>
    </row>
    <row r="8" spans="1:133">
      <c r="A8" s="12"/>
      <c r="B8" s="42">
        <v>513</v>
      </c>
      <c r="C8" s="19" t="s">
        <v>21</v>
      </c>
      <c r="D8" s="43">
        <v>221469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221469</v>
      </c>
      <c r="O8" s="44">
        <f t="shared" si="1"/>
        <v>30.475987340030272</v>
      </c>
      <c r="P8" s="9"/>
    </row>
    <row r="9" spans="1:133">
      <c r="A9" s="12"/>
      <c r="B9" s="42">
        <v>514</v>
      </c>
      <c r="C9" s="19" t="s">
        <v>22</v>
      </c>
      <c r="D9" s="43">
        <v>134547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134547</v>
      </c>
      <c r="O9" s="44">
        <f t="shared" si="1"/>
        <v>18.514792899408285</v>
      </c>
      <c r="P9" s="9"/>
    </row>
    <row r="10" spans="1:133">
      <c r="A10" s="12"/>
      <c r="B10" s="42">
        <v>515</v>
      </c>
      <c r="C10" s="19" t="s">
        <v>23</v>
      </c>
      <c r="D10" s="43">
        <v>266650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266650</v>
      </c>
      <c r="O10" s="44">
        <f t="shared" si="1"/>
        <v>36.69327095087381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575034</v>
      </c>
      <c r="L11" s="43">
        <v>0</v>
      </c>
      <c r="M11" s="43">
        <v>0</v>
      </c>
      <c r="N11" s="43">
        <f t="shared" si="2"/>
        <v>575034</v>
      </c>
      <c r="O11" s="44">
        <f t="shared" si="1"/>
        <v>79.12948947295996</v>
      </c>
      <c r="P11" s="9"/>
    </row>
    <row r="12" spans="1:133">
      <c r="A12" s="12"/>
      <c r="B12" s="42">
        <v>519</v>
      </c>
      <c r="C12" s="19" t="s">
        <v>58</v>
      </c>
      <c r="D12" s="43">
        <v>190930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190930</v>
      </c>
      <c r="O12" s="44">
        <f t="shared" si="1"/>
        <v>26.273565432778312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2987441</v>
      </c>
      <c r="E13" s="29">
        <f t="shared" si="3"/>
        <v>34635</v>
      </c>
      <c r="F13" s="29">
        <f t="shared" si="3"/>
        <v>0</v>
      </c>
      <c r="G13" s="29">
        <f t="shared" si="3"/>
        <v>59749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30811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3112636</v>
      </c>
      <c r="O13" s="41">
        <f t="shared" si="1"/>
        <v>428.32475574514933</v>
      </c>
      <c r="P13" s="10"/>
    </row>
    <row r="14" spans="1:133">
      <c r="A14" s="12"/>
      <c r="B14" s="42">
        <v>521</v>
      </c>
      <c r="C14" s="19" t="s">
        <v>28</v>
      </c>
      <c r="D14" s="43">
        <v>2934109</v>
      </c>
      <c r="E14" s="43">
        <v>34635</v>
      </c>
      <c r="F14" s="43">
        <v>0</v>
      </c>
      <c r="G14" s="43">
        <v>59749</v>
      </c>
      <c r="H14" s="43">
        <v>0</v>
      </c>
      <c r="I14" s="43">
        <v>0</v>
      </c>
      <c r="J14" s="43">
        <v>0</v>
      </c>
      <c r="K14" s="43">
        <v>30811</v>
      </c>
      <c r="L14" s="43">
        <v>0</v>
      </c>
      <c r="M14" s="43">
        <v>0</v>
      </c>
      <c r="N14" s="43">
        <f t="shared" si="4"/>
        <v>3059304</v>
      </c>
      <c r="O14" s="44">
        <f t="shared" si="1"/>
        <v>420.98582633824134</v>
      </c>
      <c r="P14" s="9"/>
    </row>
    <row r="15" spans="1:133">
      <c r="A15" s="12"/>
      <c r="B15" s="42">
        <v>529</v>
      </c>
      <c r="C15" s="19" t="s">
        <v>29</v>
      </c>
      <c r="D15" s="43">
        <v>53332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53332</v>
      </c>
      <c r="O15" s="44">
        <f t="shared" si="1"/>
        <v>7.3389294069079396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4512201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4512201</v>
      </c>
      <c r="O16" s="41">
        <f t="shared" si="1"/>
        <v>620.91660932984723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861167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861167</v>
      </c>
      <c r="O17" s="44">
        <f t="shared" si="1"/>
        <v>118.50378423008119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1204965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1204965</v>
      </c>
      <c r="O18" s="44">
        <f t="shared" si="1"/>
        <v>165.81326544653916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1471244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1471244</v>
      </c>
      <c r="O19" s="44">
        <f t="shared" si="1"/>
        <v>202.45548369340855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740898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740898</v>
      </c>
      <c r="O20" s="44">
        <f t="shared" si="1"/>
        <v>101.95376358882621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233927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233927</v>
      </c>
      <c r="O21" s="44">
        <f t="shared" si="1"/>
        <v>32.190312370992153</v>
      </c>
      <c r="P21" s="9"/>
    </row>
    <row r="22" spans="1:119" ht="15.75">
      <c r="A22" s="26" t="s">
        <v>37</v>
      </c>
      <c r="B22" s="27"/>
      <c r="C22" s="28"/>
      <c r="D22" s="29">
        <f t="shared" ref="D22:M22" si="6">SUM(D23:D23)</f>
        <v>518298</v>
      </c>
      <c r="E22" s="29">
        <f t="shared" si="6"/>
        <v>529260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1047558</v>
      </c>
      <c r="O22" s="41">
        <f t="shared" si="1"/>
        <v>144.15274528691344</v>
      </c>
      <c r="P22" s="10"/>
    </row>
    <row r="23" spans="1:119">
      <c r="A23" s="12"/>
      <c r="B23" s="42">
        <v>541</v>
      </c>
      <c r="C23" s="19" t="s">
        <v>62</v>
      </c>
      <c r="D23" s="43">
        <v>518298</v>
      </c>
      <c r="E23" s="43">
        <v>529260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1047558</v>
      </c>
      <c r="O23" s="44">
        <f t="shared" si="1"/>
        <v>144.15274528691344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241116</v>
      </c>
      <c r="E24" s="29">
        <f t="shared" si="7"/>
        <v>204237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445353</v>
      </c>
      <c r="O24" s="41">
        <f t="shared" si="1"/>
        <v>61.28429888537223</v>
      </c>
      <c r="P24" s="9"/>
    </row>
    <row r="25" spans="1:119">
      <c r="A25" s="12"/>
      <c r="B25" s="42">
        <v>572</v>
      </c>
      <c r="C25" s="19" t="s">
        <v>63</v>
      </c>
      <c r="D25" s="43">
        <v>0</v>
      </c>
      <c r="E25" s="43">
        <v>204237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204237</v>
      </c>
      <c r="O25" s="44">
        <f t="shared" si="1"/>
        <v>28.104719966973992</v>
      </c>
      <c r="P25" s="9"/>
    </row>
    <row r="26" spans="1:119">
      <c r="A26" s="12"/>
      <c r="B26" s="42">
        <v>575</v>
      </c>
      <c r="C26" s="19" t="s">
        <v>64</v>
      </c>
      <c r="D26" s="43">
        <v>241116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241116</v>
      </c>
      <c r="O26" s="44">
        <f t="shared" si="1"/>
        <v>33.179578918398242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11858</v>
      </c>
      <c r="E27" s="29">
        <f t="shared" si="8"/>
        <v>10000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156858</v>
      </c>
      <c r="O27" s="41">
        <f t="shared" si="1"/>
        <v>21.584973166368517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11858</v>
      </c>
      <c r="E28" s="43">
        <v>10000</v>
      </c>
      <c r="F28" s="43">
        <v>0</v>
      </c>
      <c r="G28" s="43">
        <v>0</v>
      </c>
      <c r="H28" s="43">
        <v>0</v>
      </c>
      <c r="I28" s="43">
        <v>135000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156858</v>
      </c>
      <c r="O28" s="44">
        <f t="shared" si="1"/>
        <v>21.584973166368517</v>
      </c>
      <c r="P28" s="9"/>
    </row>
    <row r="29" spans="1:119" ht="16.5" thickBot="1">
      <c r="A29" s="13" t="s">
        <v>10</v>
      </c>
      <c r="B29" s="21"/>
      <c r="C29" s="20"/>
      <c r="D29" s="14">
        <f>SUM(D5,D13,D16,D22,D24,D27)</f>
        <v>4713002</v>
      </c>
      <c r="E29" s="14">
        <f t="shared" ref="E29:M29" si="9">SUM(E5,E13,E16,E22,E24,E27)</f>
        <v>778132</v>
      </c>
      <c r="F29" s="14">
        <f t="shared" si="9"/>
        <v>0</v>
      </c>
      <c r="G29" s="14">
        <f t="shared" si="9"/>
        <v>59749</v>
      </c>
      <c r="H29" s="14">
        <f t="shared" si="9"/>
        <v>0</v>
      </c>
      <c r="I29" s="14">
        <f t="shared" si="9"/>
        <v>4647201</v>
      </c>
      <c r="J29" s="14">
        <f t="shared" si="9"/>
        <v>0</v>
      </c>
      <c r="K29" s="14">
        <f t="shared" si="9"/>
        <v>605845</v>
      </c>
      <c r="L29" s="14">
        <f t="shared" si="9"/>
        <v>0</v>
      </c>
      <c r="M29" s="14">
        <f t="shared" si="9"/>
        <v>0</v>
      </c>
      <c r="N29" s="14">
        <f t="shared" si="4"/>
        <v>10803929</v>
      </c>
      <c r="O29" s="35">
        <f t="shared" si="1"/>
        <v>1486.7110224301637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73</v>
      </c>
      <c r="M31" s="90"/>
      <c r="N31" s="90"/>
      <c r="O31" s="39">
        <v>7267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960468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592784</v>
      </c>
      <c r="L5" s="24">
        <f t="shared" si="0"/>
        <v>0</v>
      </c>
      <c r="M5" s="24">
        <f t="shared" si="0"/>
        <v>0</v>
      </c>
      <c r="N5" s="25">
        <f>SUM(D5:M5)</f>
        <v>1553252</v>
      </c>
      <c r="O5" s="30">
        <f t="shared" ref="O5:O29" si="1">(N5/O$31)</f>
        <v>218.15337078651686</v>
      </c>
      <c r="P5" s="6"/>
    </row>
    <row r="6" spans="1:133">
      <c r="A6" s="12"/>
      <c r="B6" s="42">
        <v>511</v>
      </c>
      <c r="C6" s="19" t="s">
        <v>19</v>
      </c>
      <c r="D6" s="43">
        <v>31463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31463</v>
      </c>
      <c r="O6" s="44">
        <f t="shared" si="1"/>
        <v>4.4189606741573035</v>
      </c>
      <c r="P6" s="9"/>
    </row>
    <row r="7" spans="1:133">
      <c r="A7" s="12"/>
      <c r="B7" s="42">
        <v>512</v>
      </c>
      <c r="C7" s="19" t="s">
        <v>20</v>
      </c>
      <c r="D7" s="43">
        <v>154584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154584</v>
      </c>
      <c r="O7" s="44">
        <f t="shared" si="1"/>
        <v>21.711235955056178</v>
      </c>
      <c r="P7" s="9"/>
    </row>
    <row r="8" spans="1:133">
      <c r="A8" s="12"/>
      <c r="B8" s="42">
        <v>513</v>
      </c>
      <c r="C8" s="19" t="s">
        <v>21</v>
      </c>
      <c r="D8" s="43">
        <v>245177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245177</v>
      </c>
      <c r="O8" s="44">
        <f t="shared" si="1"/>
        <v>34.43497191011236</v>
      </c>
      <c r="P8" s="9"/>
    </row>
    <row r="9" spans="1:133">
      <c r="A9" s="12"/>
      <c r="B9" s="42">
        <v>514</v>
      </c>
      <c r="C9" s="19" t="s">
        <v>22</v>
      </c>
      <c r="D9" s="43">
        <v>102217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102217</v>
      </c>
      <c r="O9" s="44">
        <f t="shared" si="1"/>
        <v>14.3563202247191</v>
      </c>
      <c r="P9" s="9"/>
    </row>
    <row r="10" spans="1:133">
      <c r="A10" s="12"/>
      <c r="B10" s="42">
        <v>515</v>
      </c>
      <c r="C10" s="19" t="s">
        <v>23</v>
      </c>
      <c r="D10" s="43">
        <v>261597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261597</v>
      </c>
      <c r="O10" s="44">
        <f t="shared" si="1"/>
        <v>36.741151685393255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592784</v>
      </c>
      <c r="L11" s="43">
        <v>0</v>
      </c>
      <c r="M11" s="43">
        <v>0</v>
      </c>
      <c r="N11" s="43">
        <f t="shared" si="2"/>
        <v>592784</v>
      </c>
      <c r="O11" s="44">
        <f t="shared" si="1"/>
        <v>83.256179775280899</v>
      </c>
      <c r="P11" s="9"/>
    </row>
    <row r="12" spans="1:133">
      <c r="A12" s="12"/>
      <c r="B12" s="42">
        <v>519</v>
      </c>
      <c r="C12" s="19" t="s">
        <v>58</v>
      </c>
      <c r="D12" s="43">
        <v>165430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165430</v>
      </c>
      <c r="O12" s="44">
        <f t="shared" si="1"/>
        <v>23.234550561797754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2941922</v>
      </c>
      <c r="E13" s="29">
        <f t="shared" si="3"/>
        <v>20872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65926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3028720</v>
      </c>
      <c r="O13" s="41">
        <f t="shared" si="1"/>
        <v>425.38202247191009</v>
      </c>
      <c r="P13" s="10"/>
    </row>
    <row r="14" spans="1:133">
      <c r="A14" s="12"/>
      <c r="B14" s="42">
        <v>521</v>
      </c>
      <c r="C14" s="19" t="s">
        <v>28</v>
      </c>
      <c r="D14" s="43">
        <v>2885990</v>
      </c>
      <c r="E14" s="43">
        <v>20872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65926</v>
      </c>
      <c r="L14" s="43">
        <v>0</v>
      </c>
      <c r="M14" s="43">
        <v>0</v>
      </c>
      <c r="N14" s="43">
        <f t="shared" si="4"/>
        <v>2972788</v>
      </c>
      <c r="O14" s="44">
        <f t="shared" si="1"/>
        <v>417.52640449438201</v>
      </c>
      <c r="P14" s="9"/>
    </row>
    <row r="15" spans="1:133">
      <c r="A15" s="12"/>
      <c r="B15" s="42">
        <v>529</v>
      </c>
      <c r="C15" s="19" t="s">
        <v>29</v>
      </c>
      <c r="D15" s="43">
        <v>55932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55932</v>
      </c>
      <c r="O15" s="44">
        <f t="shared" si="1"/>
        <v>7.8556179775280901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SUM(D17:D21)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4768065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4768065</v>
      </c>
      <c r="O16" s="41">
        <f t="shared" si="1"/>
        <v>669.67205056179773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909325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909325</v>
      </c>
      <c r="O17" s="44">
        <f t="shared" si="1"/>
        <v>127.71418539325843</v>
      </c>
      <c r="P17" s="9"/>
    </row>
    <row r="18" spans="1:119">
      <c r="A18" s="12"/>
      <c r="B18" s="42">
        <v>534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1443884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1443884</v>
      </c>
      <c r="O18" s="44">
        <f t="shared" si="1"/>
        <v>202.79269662921348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1326500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1326500</v>
      </c>
      <c r="O19" s="44">
        <f t="shared" si="1"/>
        <v>186.3061797752809</v>
      </c>
      <c r="P19" s="9"/>
    </row>
    <row r="20" spans="1:119">
      <c r="A20" s="12"/>
      <c r="B20" s="42">
        <v>536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809746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809746</v>
      </c>
      <c r="O20" s="44">
        <f t="shared" si="1"/>
        <v>113.72837078651685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278610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278610</v>
      </c>
      <c r="O21" s="44">
        <f t="shared" si="1"/>
        <v>39.13061797752809</v>
      </c>
      <c r="P21" s="9"/>
    </row>
    <row r="22" spans="1:119" ht="15.75">
      <c r="A22" s="26" t="s">
        <v>37</v>
      </c>
      <c r="B22" s="27"/>
      <c r="C22" s="28"/>
      <c r="D22" s="29">
        <f t="shared" ref="D22:M22" si="6">SUM(D23:D23)</f>
        <v>484685</v>
      </c>
      <c r="E22" s="29">
        <f t="shared" si="6"/>
        <v>542679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1027364</v>
      </c>
      <c r="O22" s="41">
        <f t="shared" si="1"/>
        <v>144.29269662921348</v>
      </c>
      <c r="P22" s="10"/>
    </row>
    <row r="23" spans="1:119">
      <c r="A23" s="12"/>
      <c r="B23" s="42">
        <v>541</v>
      </c>
      <c r="C23" s="19" t="s">
        <v>62</v>
      </c>
      <c r="D23" s="43">
        <v>484685</v>
      </c>
      <c r="E23" s="43">
        <v>542679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1027364</v>
      </c>
      <c r="O23" s="44">
        <f t="shared" si="1"/>
        <v>144.29269662921348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217434</v>
      </c>
      <c r="E24" s="29">
        <f t="shared" si="7"/>
        <v>186724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404158</v>
      </c>
      <c r="O24" s="41">
        <f t="shared" si="1"/>
        <v>56.763764044943819</v>
      </c>
      <c r="P24" s="9"/>
    </row>
    <row r="25" spans="1:119">
      <c r="A25" s="12"/>
      <c r="B25" s="42">
        <v>572</v>
      </c>
      <c r="C25" s="19" t="s">
        <v>63</v>
      </c>
      <c r="D25" s="43">
        <v>0</v>
      </c>
      <c r="E25" s="43">
        <v>186724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186724</v>
      </c>
      <c r="O25" s="44">
        <f t="shared" si="1"/>
        <v>26.225280898876406</v>
      </c>
      <c r="P25" s="9"/>
    </row>
    <row r="26" spans="1:119">
      <c r="A26" s="12"/>
      <c r="B26" s="42">
        <v>575</v>
      </c>
      <c r="C26" s="19" t="s">
        <v>64</v>
      </c>
      <c r="D26" s="43">
        <v>217434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217434</v>
      </c>
      <c r="O26" s="44">
        <f t="shared" si="1"/>
        <v>30.538483146067417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11858</v>
      </c>
      <c r="E27" s="29">
        <f t="shared" si="8"/>
        <v>10000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75000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96858</v>
      </c>
      <c r="O27" s="41">
        <f t="shared" si="1"/>
        <v>13.603651685393258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11858</v>
      </c>
      <c r="E28" s="43">
        <v>10000</v>
      </c>
      <c r="F28" s="43">
        <v>0</v>
      </c>
      <c r="G28" s="43">
        <v>0</v>
      </c>
      <c r="H28" s="43">
        <v>0</v>
      </c>
      <c r="I28" s="43">
        <v>75000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96858</v>
      </c>
      <c r="O28" s="44">
        <f t="shared" si="1"/>
        <v>13.603651685393258</v>
      </c>
      <c r="P28" s="9"/>
    </row>
    <row r="29" spans="1:119" ht="16.5" thickBot="1">
      <c r="A29" s="13" t="s">
        <v>10</v>
      </c>
      <c r="B29" s="21"/>
      <c r="C29" s="20"/>
      <c r="D29" s="14">
        <f>SUM(D5,D13,D16,D22,D24,D27)</f>
        <v>4616367</v>
      </c>
      <c r="E29" s="14">
        <f t="shared" ref="E29:M29" si="9">SUM(E5,E13,E16,E22,E24,E27)</f>
        <v>760275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4843065</v>
      </c>
      <c r="J29" s="14">
        <f t="shared" si="9"/>
        <v>0</v>
      </c>
      <c r="K29" s="14">
        <f t="shared" si="9"/>
        <v>658710</v>
      </c>
      <c r="L29" s="14">
        <f t="shared" si="9"/>
        <v>0</v>
      </c>
      <c r="M29" s="14">
        <f t="shared" si="9"/>
        <v>0</v>
      </c>
      <c r="N29" s="14">
        <f t="shared" si="4"/>
        <v>10878417</v>
      </c>
      <c r="O29" s="35">
        <f t="shared" si="1"/>
        <v>1527.8675561797752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71</v>
      </c>
      <c r="M31" s="90"/>
      <c r="N31" s="90"/>
      <c r="O31" s="39">
        <v>7120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822287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501198</v>
      </c>
      <c r="L5" s="56">
        <f t="shared" si="0"/>
        <v>0</v>
      </c>
      <c r="M5" s="56">
        <f t="shared" si="0"/>
        <v>0</v>
      </c>
      <c r="N5" s="57">
        <f>SUM(D5:M5)</f>
        <v>1323485</v>
      </c>
      <c r="O5" s="58">
        <f t="shared" ref="O5:O29" si="1">(N5/O$31)</f>
        <v>186.09181664791902</v>
      </c>
      <c r="P5" s="59"/>
    </row>
    <row r="6" spans="1:133">
      <c r="A6" s="61"/>
      <c r="B6" s="62">
        <v>511</v>
      </c>
      <c r="C6" s="63" t="s">
        <v>19</v>
      </c>
      <c r="D6" s="64">
        <v>31095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31095</v>
      </c>
      <c r="O6" s="65">
        <f t="shared" si="1"/>
        <v>4.3721878515185599</v>
      </c>
      <c r="P6" s="66"/>
    </row>
    <row r="7" spans="1:133">
      <c r="A7" s="61"/>
      <c r="B7" s="62">
        <v>512</v>
      </c>
      <c r="C7" s="63" t="s">
        <v>20</v>
      </c>
      <c r="D7" s="64">
        <v>102827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102827</v>
      </c>
      <c r="O7" s="65">
        <f t="shared" si="1"/>
        <v>14.458239595050619</v>
      </c>
      <c r="P7" s="66"/>
    </row>
    <row r="8" spans="1:133">
      <c r="A8" s="61"/>
      <c r="B8" s="62">
        <v>513</v>
      </c>
      <c r="C8" s="63" t="s">
        <v>21</v>
      </c>
      <c r="D8" s="64">
        <v>266728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266728</v>
      </c>
      <c r="O8" s="65">
        <f t="shared" si="1"/>
        <v>37.503937007874015</v>
      </c>
      <c r="P8" s="66"/>
    </row>
    <row r="9" spans="1:133">
      <c r="A9" s="61"/>
      <c r="B9" s="62">
        <v>514</v>
      </c>
      <c r="C9" s="63" t="s">
        <v>22</v>
      </c>
      <c r="D9" s="64">
        <v>71941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71941</v>
      </c>
      <c r="O9" s="65">
        <f t="shared" si="1"/>
        <v>10.115438695163105</v>
      </c>
      <c r="P9" s="66"/>
    </row>
    <row r="10" spans="1:133">
      <c r="A10" s="61"/>
      <c r="B10" s="62">
        <v>515</v>
      </c>
      <c r="C10" s="63" t="s">
        <v>23</v>
      </c>
      <c r="D10" s="64">
        <v>232615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232615</v>
      </c>
      <c r="O10" s="65">
        <f t="shared" si="1"/>
        <v>32.707395950506189</v>
      </c>
      <c r="P10" s="66"/>
    </row>
    <row r="11" spans="1:133">
      <c r="A11" s="61"/>
      <c r="B11" s="62">
        <v>518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501198</v>
      </c>
      <c r="L11" s="64">
        <v>0</v>
      </c>
      <c r="M11" s="64">
        <v>0</v>
      </c>
      <c r="N11" s="64">
        <f t="shared" si="2"/>
        <v>501198</v>
      </c>
      <c r="O11" s="65">
        <f t="shared" si="1"/>
        <v>70.472159730033752</v>
      </c>
      <c r="P11" s="66"/>
    </row>
    <row r="12" spans="1:133">
      <c r="A12" s="61"/>
      <c r="B12" s="62">
        <v>519</v>
      </c>
      <c r="C12" s="63" t="s">
        <v>58</v>
      </c>
      <c r="D12" s="64">
        <v>117081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117081</v>
      </c>
      <c r="O12" s="65">
        <f t="shared" si="1"/>
        <v>16.46245781777278</v>
      </c>
      <c r="P12" s="66"/>
    </row>
    <row r="13" spans="1:133" ht="15.75">
      <c r="A13" s="67" t="s">
        <v>27</v>
      </c>
      <c r="B13" s="68"/>
      <c r="C13" s="69"/>
      <c r="D13" s="70">
        <f t="shared" ref="D13:M13" si="3">SUM(D14:D15)</f>
        <v>2914145</v>
      </c>
      <c r="E13" s="70">
        <f t="shared" si="3"/>
        <v>22466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13125</v>
      </c>
      <c r="L13" s="70">
        <f t="shared" si="3"/>
        <v>0</v>
      </c>
      <c r="M13" s="70">
        <f t="shared" si="3"/>
        <v>0</v>
      </c>
      <c r="N13" s="71">
        <f t="shared" ref="N13:N29" si="4">SUM(D13:M13)</f>
        <v>2949736</v>
      </c>
      <c r="O13" s="72">
        <f t="shared" si="1"/>
        <v>414.75478065241845</v>
      </c>
      <c r="P13" s="73"/>
    </row>
    <row r="14" spans="1:133">
      <c r="A14" s="61"/>
      <c r="B14" s="62">
        <v>521</v>
      </c>
      <c r="C14" s="63" t="s">
        <v>28</v>
      </c>
      <c r="D14" s="64">
        <v>2861729</v>
      </c>
      <c r="E14" s="64">
        <v>22466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13125</v>
      </c>
      <c r="L14" s="64">
        <v>0</v>
      </c>
      <c r="M14" s="64">
        <v>0</v>
      </c>
      <c r="N14" s="64">
        <f t="shared" si="4"/>
        <v>2897320</v>
      </c>
      <c r="O14" s="65">
        <f t="shared" si="1"/>
        <v>407.38470191226099</v>
      </c>
      <c r="P14" s="66"/>
    </row>
    <row r="15" spans="1:133">
      <c r="A15" s="61"/>
      <c r="B15" s="62">
        <v>529</v>
      </c>
      <c r="C15" s="63" t="s">
        <v>29</v>
      </c>
      <c r="D15" s="64">
        <v>52416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52416</v>
      </c>
      <c r="O15" s="65">
        <f t="shared" si="1"/>
        <v>7.3700787401574805</v>
      </c>
      <c r="P15" s="66"/>
    </row>
    <row r="16" spans="1:133" ht="15.75">
      <c r="A16" s="67" t="s">
        <v>30</v>
      </c>
      <c r="B16" s="68"/>
      <c r="C16" s="69"/>
      <c r="D16" s="70">
        <f t="shared" ref="D16:M16" si="5">SUM(D17:D21)</f>
        <v>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4263711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4263711</v>
      </c>
      <c r="O16" s="72">
        <f t="shared" si="1"/>
        <v>599.50942069741279</v>
      </c>
      <c r="P16" s="73"/>
    </row>
    <row r="17" spans="1:119">
      <c r="A17" s="61"/>
      <c r="B17" s="62">
        <v>533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855547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855547</v>
      </c>
      <c r="O17" s="65">
        <f t="shared" si="1"/>
        <v>120.29625984251969</v>
      </c>
      <c r="P17" s="66"/>
    </row>
    <row r="18" spans="1:119">
      <c r="A18" s="61"/>
      <c r="B18" s="62">
        <v>534</v>
      </c>
      <c r="C18" s="63" t="s">
        <v>59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1085569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1085569</v>
      </c>
      <c r="O18" s="65">
        <f t="shared" si="1"/>
        <v>152.6390607424072</v>
      </c>
      <c r="P18" s="66"/>
    </row>
    <row r="19" spans="1:119">
      <c r="A19" s="61"/>
      <c r="B19" s="62">
        <v>535</v>
      </c>
      <c r="C19" s="63" t="s">
        <v>33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1293458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1293458</v>
      </c>
      <c r="O19" s="65">
        <f t="shared" si="1"/>
        <v>181.86979752530934</v>
      </c>
      <c r="P19" s="66"/>
    </row>
    <row r="20" spans="1:119">
      <c r="A20" s="61"/>
      <c r="B20" s="62">
        <v>536</v>
      </c>
      <c r="C20" s="63" t="s">
        <v>60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760957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760957</v>
      </c>
      <c r="O20" s="65">
        <f t="shared" si="1"/>
        <v>106.99620359955006</v>
      </c>
      <c r="P20" s="66"/>
    </row>
    <row r="21" spans="1:119">
      <c r="A21" s="61"/>
      <c r="B21" s="62">
        <v>538</v>
      </c>
      <c r="C21" s="63" t="s">
        <v>61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268180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268180</v>
      </c>
      <c r="O21" s="65">
        <f t="shared" si="1"/>
        <v>37.708098987626549</v>
      </c>
      <c r="P21" s="66"/>
    </row>
    <row r="22" spans="1:119" ht="15.75">
      <c r="A22" s="67" t="s">
        <v>37</v>
      </c>
      <c r="B22" s="68"/>
      <c r="C22" s="69"/>
      <c r="D22" s="70">
        <f t="shared" ref="D22:M22" si="6">SUM(D23:D23)</f>
        <v>476480</v>
      </c>
      <c r="E22" s="70">
        <f t="shared" si="6"/>
        <v>654531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1131011</v>
      </c>
      <c r="O22" s="72">
        <f t="shared" si="1"/>
        <v>159.02854330708661</v>
      </c>
      <c r="P22" s="73"/>
    </row>
    <row r="23" spans="1:119">
      <c r="A23" s="61"/>
      <c r="B23" s="62">
        <v>541</v>
      </c>
      <c r="C23" s="63" t="s">
        <v>62</v>
      </c>
      <c r="D23" s="64">
        <v>476480</v>
      </c>
      <c r="E23" s="64">
        <v>654531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1131011</v>
      </c>
      <c r="O23" s="65">
        <f t="shared" si="1"/>
        <v>159.02854330708661</v>
      </c>
      <c r="P23" s="66"/>
    </row>
    <row r="24" spans="1:119" ht="15.75">
      <c r="A24" s="67" t="s">
        <v>39</v>
      </c>
      <c r="B24" s="68"/>
      <c r="C24" s="69"/>
      <c r="D24" s="70">
        <f t="shared" ref="D24:M24" si="7">SUM(D25:D26)</f>
        <v>203895</v>
      </c>
      <c r="E24" s="70">
        <f t="shared" si="7"/>
        <v>185198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389093</v>
      </c>
      <c r="O24" s="72">
        <f t="shared" si="1"/>
        <v>54.709364454443197</v>
      </c>
      <c r="P24" s="66"/>
    </row>
    <row r="25" spans="1:119">
      <c r="A25" s="61"/>
      <c r="B25" s="62">
        <v>572</v>
      </c>
      <c r="C25" s="63" t="s">
        <v>63</v>
      </c>
      <c r="D25" s="64">
        <v>0</v>
      </c>
      <c r="E25" s="64">
        <v>185198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185198</v>
      </c>
      <c r="O25" s="65">
        <f t="shared" si="1"/>
        <v>26.040213723284591</v>
      </c>
      <c r="P25" s="66"/>
    </row>
    <row r="26" spans="1:119">
      <c r="A26" s="61"/>
      <c r="B26" s="62">
        <v>575</v>
      </c>
      <c r="C26" s="63" t="s">
        <v>64</v>
      </c>
      <c r="D26" s="64">
        <v>203895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203895</v>
      </c>
      <c r="O26" s="65">
        <f t="shared" si="1"/>
        <v>28.669150731158606</v>
      </c>
      <c r="P26" s="66"/>
    </row>
    <row r="27" spans="1:119" ht="15.75">
      <c r="A27" s="67" t="s">
        <v>65</v>
      </c>
      <c r="B27" s="68"/>
      <c r="C27" s="69"/>
      <c r="D27" s="70">
        <f t="shared" ref="D27:M27" si="8">SUM(D28:D28)</f>
        <v>11858</v>
      </c>
      <c r="E27" s="70">
        <f t="shared" si="8"/>
        <v>10000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50000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0">
        <f t="shared" si="4"/>
        <v>71858</v>
      </c>
      <c r="O27" s="72">
        <f t="shared" si="1"/>
        <v>10.103768278965129</v>
      </c>
      <c r="P27" s="66"/>
    </row>
    <row r="28" spans="1:119" ht="15.75" thickBot="1">
      <c r="A28" s="61"/>
      <c r="B28" s="62">
        <v>581</v>
      </c>
      <c r="C28" s="63" t="s">
        <v>66</v>
      </c>
      <c r="D28" s="64">
        <v>11858</v>
      </c>
      <c r="E28" s="64">
        <v>10000</v>
      </c>
      <c r="F28" s="64">
        <v>0</v>
      </c>
      <c r="G28" s="64">
        <v>0</v>
      </c>
      <c r="H28" s="64">
        <v>0</v>
      </c>
      <c r="I28" s="64">
        <v>50000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71858</v>
      </c>
      <c r="O28" s="65">
        <f t="shared" si="1"/>
        <v>10.103768278965129</v>
      </c>
      <c r="P28" s="66"/>
    </row>
    <row r="29" spans="1:119" ht="16.5" thickBot="1">
      <c r="A29" s="74" t="s">
        <v>10</v>
      </c>
      <c r="B29" s="75"/>
      <c r="C29" s="76"/>
      <c r="D29" s="77">
        <f>SUM(D5,D13,D16,D22,D24,D27)</f>
        <v>4428665</v>
      </c>
      <c r="E29" s="77">
        <f t="shared" ref="E29:M29" si="9">SUM(E5,E13,E16,E22,E24,E27)</f>
        <v>872195</v>
      </c>
      <c r="F29" s="77">
        <f t="shared" si="9"/>
        <v>0</v>
      </c>
      <c r="G29" s="77">
        <f t="shared" si="9"/>
        <v>0</v>
      </c>
      <c r="H29" s="77">
        <f t="shared" si="9"/>
        <v>0</v>
      </c>
      <c r="I29" s="77">
        <f t="shared" si="9"/>
        <v>4313711</v>
      </c>
      <c r="J29" s="77">
        <f t="shared" si="9"/>
        <v>0</v>
      </c>
      <c r="K29" s="77">
        <f t="shared" si="9"/>
        <v>514323</v>
      </c>
      <c r="L29" s="77">
        <f t="shared" si="9"/>
        <v>0</v>
      </c>
      <c r="M29" s="77">
        <f t="shared" si="9"/>
        <v>0</v>
      </c>
      <c r="N29" s="77">
        <f t="shared" si="4"/>
        <v>10128894</v>
      </c>
      <c r="O29" s="78">
        <f t="shared" si="1"/>
        <v>1424.1976940382451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4" t="s">
        <v>67</v>
      </c>
      <c r="M31" s="114"/>
      <c r="N31" s="114"/>
      <c r="O31" s="88">
        <v>7112</v>
      </c>
    </row>
    <row r="32" spans="1:119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5.75" customHeight="1" thickBot="1">
      <c r="A33" s="118" t="s">
        <v>48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2024-08-15T20:48:17Z</cp:lastPrinted>
  <dcterms:created xsi:type="dcterms:W3CDTF">2000-08-31T21:26:31Z</dcterms:created>
  <dcterms:modified xsi:type="dcterms:W3CDTF">2024-08-15T21:24:51Z</dcterms:modified>
</cp:coreProperties>
</file>