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'2008'!$A$1:$O$47</definedName>
    <definedName name="_xlnm.Print_Area" localSheetId="14">'2009'!$A$1:$O$48</definedName>
    <definedName name="_xlnm.Print_Area" localSheetId="13">'2010'!$A$1:$O$46</definedName>
    <definedName name="_xlnm.Print_Area" localSheetId="12">'2011'!$A$1:$O$49</definedName>
    <definedName name="_xlnm.Print_Area" localSheetId="11">'2012'!$A$1:$O$47</definedName>
    <definedName name="_xlnm.Print_Area" localSheetId="10">'2013'!$A$1:$O$46</definedName>
    <definedName name="_xlnm.Print_Area" localSheetId="9">'2014'!$A$1:$O$55</definedName>
    <definedName name="_xlnm.Print_Area" localSheetId="8">'2015'!$A$1:$O$60</definedName>
    <definedName name="_xlnm.Print_Area" localSheetId="7">'2016'!$A$1:$O$59</definedName>
    <definedName name="_xlnm.Print_Area" localSheetId="6">'2017'!$A$1:$O$58</definedName>
    <definedName name="_xlnm.Print_Area" localSheetId="5">'2018'!$A$1:$O$59</definedName>
    <definedName name="_xlnm.Print_Area" localSheetId="4">'2019'!$A$1:$O$58</definedName>
    <definedName name="_xlnm.Print_Area" localSheetId="3">'2020'!$A$1:$O$61</definedName>
    <definedName name="_xlnm.Print_Area" localSheetId="2">'2021'!$A$1:$P$61</definedName>
    <definedName name="_xlnm.Print_Area" localSheetId="1">'2022'!$A$1:$P$62</definedName>
    <definedName name="_xlnm.Print_Area" localSheetId="0">'2023'!$A$1:$P$58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53" i="48" l="1"/>
  <c r="P53" i="48" s="1"/>
  <c r="N52" i="48"/>
  <c r="M52" i="48"/>
  <c r="L52" i="48"/>
  <c r="K52" i="48"/>
  <c r="J52" i="48"/>
  <c r="I52" i="48"/>
  <c r="H52" i="48"/>
  <c r="G52" i="48"/>
  <c r="F52" i="48"/>
  <c r="E52" i="48"/>
  <c r="D52" i="48"/>
  <c r="O51" i="48"/>
  <c r="P51" i="48" s="1"/>
  <c r="O50" i="48"/>
  <c r="P50" i="48" s="1"/>
  <c r="O49" i="48"/>
  <c r="P49" i="48" s="1"/>
  <c r="O48" i="48"/>
  <c r="P48" i="48" s="1"/>
  <c r="N47" i="48"/>
  <c r="M47" i="48"/>
  <c r="L47" i="48"/>
  <c r="K47" i="48"/>
  <c r="J47" i="48"/>
  <c r="I47" i="48"/>
  <c r="H47" i="48"/>
  <c r="G47" i="48"/>
  <c r="F47" i="48"/>
  <c r="E47" i="48"/>
  <c r="D47" i="48"/>
  <c r="O46" i="48"/>
  <c r="P46" i="48" s="1"/>
  <c r="O45" i="48"/>
  <c r="P45" i="48" s="1"/>
  <c r="O44" i="48"/>
  <c r="P44" i="48" s="1"/>
  <c r="N43" i="48"/>
  <c r="M43" i="48"/>
  <c r="L43" i="48"/>
  <c r="K43" i="48"/>
  <c r="J43" i="48"/>
  <c r="I43" i="48"/>
  <c r="H43" i="48"/>
  <c r="G43" i="48"/>
  <c r="F43" i="48"/>
  <c r="E43" i="48"/>
  <c r="D43" i="48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52" i="48" l="1"/>
  <c r="P52" i="48" s="1"/>
  <c r="O47" i="48"/>
  <c r="P47" i="48" s="1"/>
  <c r="O43" i="48"/>
  <c r="P43" i="48" s="1"/>
  <c r="O31" i="48"/>
  <c r="P31" i="48" s="1"/>
  <c r="I54" i="48"/>
  <c r="O22" i="48"/>
  <c r="P22" i="48" s="1"/>
  <c r="E54" i="48"/>
  <c r="L54" i="48"/>
  <c r="O14" i="48"/>
  <c r="P14" i="48" s="1"/>
  <c r="K54" i="48"/>
  <c r="D54" i="48"/>
  <c r="J54" i="48"/>
  <c r="G54" i="48"/>
  <c r="H54" i="48"/>
  <c r="F54" i="48"/>
  <c r="M54" i="48"/>
  <c r="N54" i="48"/>
  <c r="O5" i="48"/>
  <c r="P5" i="48" s="1"/>
  <c r="O57" i="47"/>
  <c r="P57" i="47" s="1"/>
  <c r="N56" i="47"/>
  <c r="M56" i="47"/>
  <c r="L56" i="47"/>
  <c r="K56" i="47"/>
  <c r="J56" i="47"/>
  <c r="I56" i="47"/>
  <c r="H56" i="47"/>
  <c r="G56" i="47"/>
  <c r="F56" i="47"/>
  <c r="E56" i="47"/>
  <c r="D56" i="47"/>
  <c r="O55" i="47"/>
  <c r="P55" i="47" s="1"/>
  <c r="O54" i="47"/>
  <c r="P54" i="47" s="1"/>
  <c r="O53" i="47"/>
  <c r="P53" i="47" s="1"/>
  <c r="O52" i="47"/>
  <c r="P52" i="47" s="1"/>
  <c r="N51" i="47"/>
  <c r="M51" i="47"/>
  <c r="L51" i="47"/>
  <c r="K51" i="47"/>
  <c r="J51" i="47"/>
  <c r="I51" i="47"/>
  <c r="H51" i="47"/>
  <c r="G51" i="47"/>
  <c r="F51" i="47"/>
  <c r="E51" i="47"/>
  <c r="D51" i="47"/>
  <c r="O50" i="47"/>
  <c r="P50" i="47" s="1"/>
  <c r="O49" i="47"/>
  <c r="P49" i="47" s="1"/>
  <c r="O48" i="47"/>
  <c r="P48" i="47" s="1"/>
  <c r="O47" i="47"/>
  <c r="P47" i="47" s="1"/>
  <c r="N46" i="47"/>
  <c r="M46" i="47"/>
  <c r="L46" i="47"/>
  <c r="K46" i="47"/>
  <c r="J46" i="47"/>
  <c r="I46" i="47"/>
  <c r="H46" i="47"/>
  <c r="G46" i="47"/>
  <c r="F46" i="47"/>
  <c r="E46" i="47"/>
  <c r="D46" i="47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N35" i="47"/>
  <c r="M35" i="47"/>
  <c r="L35" i="47"/>
  <c r="K35" i="47"/>
  <c r="J35" i="47"/>
  <c r="I35" i="47"/>
  <c r="H35" i="47"/>
  <c r="G35" i="47"/>
  <c r="F35" i="47"/>
  <c r="E35" i="47"/>
  <c r="D35" i="47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54" i="48" l="1"/>
  <c r="P54" i="48" s="1"/>
  <c r="O56" i="47"/>
  <c r="P56" i="47" s="1"/>
  <c r="O51" i="47"/>
  <c r="P51" i="47" s="1"/>
  <c r="O46" i="47"/>
  <c r="P46" i="47" s="1"/>
  <c r="O35" i="47"/>
  <c r="P35" i="47" s="1"/>
  <c r="L58" i="47"/>
  <c r="O25" i="47"/>
  <c r="P25" i="47" s="1"/>
  <c r="M58" i="47"/>
  <c r="D58" i="47"/>
  <c r="F58" i="47"/>
  <c r="I58" i="47"/>
  <c r="J58" i="47"/>
  <c r="O14" i="47"/>
  <c r="P14" i="47" s="1"/>
  <c r="K58" i="47"/>
  <c r="H58" i="47"/>
  <c r="N58" i="47"/>
  <c r="E58" i="47"/>
  <c r="G58" i="47"/>
  <c r="O5" i="47"/>
  <c r="P5" i="47" s="1"/>
  <c r="N22" i="45"/>
  <c r="O22" i="45" s="1"/>
  <c r="N21" i="45"/>
  <c r="O21" i="45"/>
  <c r="O56" i="46"/>
  <c r="P56" i="46" s="1"/>
  <c r="N55" i="46"/>
  <c r="M55" i="46"/>
  <c r="L55" i="46"/>
  <c r="K55" i="46"/>
  <c r="J55" i="46"/>
  <c r="I55" i="46"/>
  <c r="H55" i="46"/>
  <c r="G55" i="46"/>
  <c r="F55" i="46"/>
  <c r="E55" i="46"/>
  <c r="D55" i="46"/>
  <c r="O54" i="46"/>
  <c r="P54" i="46"/>
  <c r="O53" i="46"/>
  <c r="P53" i="46"/>
  <c r="O52" i="46"/>
  <c r="P52" i="46"/>
  <c r="O51" i="46"/>
  <c r="P51" i="46" s="1"/>
  <c r="N50" i="46"/>
  <c r="M50" i="46"/>
  <c r="L50" i="46"/>
  <c r="K50" i="46"/>
  <c r="J50" i="46"/>
  <c r="I50" i="46"/>
  <c r="H50" i="46"/>
  <c r="G50" i="46"/>
  <c r="F50" i="46"/>
  <c r="E50" i="46"/>
  <c r="D50" i="46"/>
  <c r="O49" i="46"/>
  <c r="P49" i="46" s="1"/>
  <c r="O48" i="46"/>
  <c r="P48" i="46"/>
  <c r="O47" i="46"/>
  <c r="P47" i="46"/>
  <c r="O46" i="46"/>
  <c r="P46" i="46" s="1"/>
  <c r="N45" i="46"/>
  <c r="M45" i="46"/>
  <c r="L45" i="46"/>
  <c r="K45" i="46"/>
  <c r="J45" i="46"/>
  <c r="I45" i="46"/>
  <c r="H45" i="46"/>
  <c r="G45" i="46"/>
  <c r="F45" i="46"/>
  <c r="E45" i="46"/>
  <c r="D45" i="46"/>
  <c r="O44" i="46"/>
  <c r="P44" i="46"/>
  <c r="O43" i="46"/>
  <c r="P43" i="46"/>
  <c r="O42" i="46"/>
  <c r="P42" i="46" s="1"/>
  <c r="O41" i="46"/>
  <c r="P41" i="46" s="1"/>
  <c r="O40" i="46"/>
  <c r="P40" i="46" s="1"/>
  <c r="O39" i="46"/>
  <c r="P39" i="46"/>
  <c r="O38" i="46"/>
  <c r="P38" i="46"/>
  <c r="O37" i="46"/>
  <c r="P37" i="46"/>
  <c r="O36" i="46"/>
  <c r="P36" i="46" s="1"/>
  <c r="O35" i="46"/>
  <c r="P35" i="46" s="1"/>
  <c r="O34" i="46"/>
  <c r="P34" i="46" s="1"/>
  <c r="N33" i="46"/>
  <c r="M33" i="46"/>
  <c r="L33" i="46"/>
  <c r="K33" i="46"/>
  <c r="J33" i="46"/>
  <c r="I33" i="46"/>
  <c r="H33" i="46"/>
  <c r="G33" i="46"/>
  <c r="F33" i="46"/>
  <c r="E33" i="46"/>
  <c r="D33" i="46"/>
  <c r="O32" i="46"/>
  <c r="P32" i="46"/>
  <c r="O31" i="46"/>
  <c r="P31" i="46" s="1"/>
  <c r="O30" i="46"/>
  <c r="P30" i="46" s="1"/>
  <c r="O29" i="46"/>
  <c r="P29" i="46" s="1"/>
  <c r="O28" i="46"/>
  <c r="P28" i="46" s="1"/>
  <c r="O27" i="46"/>
  <c r="P27" i="46"/>
  <c r="O26" i="46"/>
  <c r="P26" i="46"/>
  <c r="O25" i="46"/>
  <c r="P25" i="46" s="1"/>
  <c r="N24" i="46"/>
  <c r="M24" i="46"/>
  <c r="L24" i="46"/>
  <c r="K24" i="46"/>
  <c r="J24" i="46"/>
  <c r="I24" i="46"/>
  <c r="H24" i="46"/>
  <c r="G24" i="46"/>
  <c r="F24" i="46"/>
  <c r="E24" i="46"/>
  <c r="D24" i="46"/>
  <c r="O23" i="46"/>
  <c r="P23" i="46"/>
  <c r="O22" i="46"/>
  <c r="P22" i="46"/>
  <c r="O21" i="46"/>
  <c r="P21" i="46" s="1"/>
  <c r="O20" i="46"/>
  <c r="P20" i="46" s="1"/>
  <c r="O19" i="46"/>
  <c r="P19" i="46" s="1"/>
  <c r="O18" i="46"/>
  <c r="P18" i="46"/>
  <c r="O17" i="46"/>
  <c r="P17" i="46"/>
  <c r="O16" i="46"/>
  <c r="P16" i="46"/>
  <c r="O15" i="46"/>
  <c r="P15" i="46" s="1"/>
  <c r="N14" i="46"/>
  <c r="M14" i="46"/>
  <c r="L14" i="46"/>
  <c r="K14" i="46"/>
  <c r="J14" i="46"/>
  <c r="I14" i="46"/>
  <c r="H14" i="46"/>
  <c r="G14" i="46"/>
  <c r="F14" i="46"/>
  <c r="E14" i="46"/>
  <c r="D14" i="46"/>
  <c r="O13" i="46"/>
  <c r="P13" i="46" s="1"/>
  <c r="O12" i="46"/>
  <c r="P12" i="46"/>
  <c r="O11" i="46"/>
  <c r="P11" i="46" s="1"/>
  <c r="O10" i="46"/>
  <c r="P10" i="46" s="1"/>
  <c r="O9" i="46"/>
  <c r="P9" i="46" s="1"/>
  <c r="O8" i="46"/>
  <c r="P8" i="46" s="1"/>
  <c r="O7" i="46"/>
  <c r="P7" i="46" s="1"/>
  <c r="O6" i="46"/>
  <c r="P6" i="46"/>
  <c r="N5" i="46"/>
  <c r="M5" i="46"/>
  <c r="L5" i="46"/>
  <c r="K5" i="46"/>
  <c r="J5" i="46"/>
  <c r="I5" i="46"/>
  <c r="H5" i="46"/>
  <c r="G5" i="46"/>
  <c r="F5" i="46"/>
  <c r="E5" i="46"/>
  <c r="D5" i="46"/>
  <c r="N13" i="45"/>
  <c r="O13" i="45" s="1"/>
  <c r="N56" i="45"/>
  <c r="O56" i="45"/>
  <c r="N55" i="45"/>
  <c r="O55" i="45"/>
  <c r="M54" i="45"/>
  <c r="L54" i="45"/>
  <c r="K54" i="45"/>
  <c r="J54" i="45"/>
  <c r="I54" i="45"/>
  <c r="H54" i="45"/>
  <c r="G54" i="45"/>
  <c r="F54" i="45"/>
  <c r="E54" i="45"/>
  <c r="D54" i="45"/>
  <c r="N53" i="45"/>
  <c r="O53" i="45"/>
  <c r="N52" i="45"/>
  <c r="O52" i="45" s="1"/>
  <c r="N51" i="45"/>
  <c r="O51" i="45" s="1"/>
  <c r="N50" i="45"/>
  <c r="O50" i="45" s="1"/>
  <c r="M49" i="45"/>
  <c r="L49" i="45"/>
  <c r="K49" i="45"/>
  <c r="J49" i="45"/>
  <c r="I49" i="45"/>
  <c r="H49" i="45"/>
  <c r="G49" i="45"/>
  <c r="F49" i="45"/>
  <c r="E49" i="45"/>
  <c r="D49" i="45"/>
  <c r="N48" i="45"/>
  <c r="O48" i="45" s="1"/>
  <c r="N47" i="45"/>
  <c r="O47" i="45"/>
  <c r="N46" i="45"/>
  <c r="O46" i="45"/>
  <c r="N45" i="45"/>
  <c r="O45" i="45"/>
  <c r="M44" i="45"/>
  <c r="L44" i="45"/>
  <c r="K44" i="45"/>
  <c r="J44" i="45"/>
  <c r="I44" i="45"/>
  <c r="H44" i="45"/>
  <c r="G44" i="45"/>
  <c r="F44" i="45"/>
  <c r="E44" i="45"/>
  <c r="D44" i="45"/>
  <c r="N43" i="45"/>
  <c r="O43" i="45" s="1"/>
  <c r="N42" i="45"/>
  <c r="O42" i="45"/>
  <c r="N41" i="45"/>
  <c r="O41" i="45" s="1"/>
  <c r="N40" i="45"/>
  <c r="O40" i="45" s="1"/>
  <c r="N39" i="45"/>
  <c r="O39" i="45" s="1"/>
  <c r="N38" i="45"/>
  <c r="O38" i="45" s="1"/>
  <c r="N37" i="45"/>
  <c r="O37" i="45" s="1"/>
  <c r="N36" i="45"/>
  <c r="O36" i="45"/>
  <c r="N35" i="45"/>
  <c r="O35" i="45" s="1"/>
  <c r="N34" i="45"/>
  <c r="O34" i="45" s="1"/>
  <c r="N33" i="45"/>
  <c r="O33" i="45" s="1"/>
  <c r="M32" i="45"/>
  <c r="L32" i="45"/>
  <c r="K32" i="45"/>
  <c r="J32" i="45"/>
  <c r="I32" i="45"/>
  <c r="H32" i="45"/>
  <c r="G32" i="45"/>
  <c r="F32" i="45"/>
  <c r="E32" i="45"/>
  <c r="N32" i="45" s="1"/>
  <c r="O32" i="45" s="1"/>
  <c r="D32" i="45"/>
  <c r="N31" i="45"/>
  <c r="O31" i="45" s="1"/>
  <c r="N30" i="45"/>
  <c r="O30" i="45" s="1"/>
  <c r="N29" i="45"/>
  <c r="O29" i="45"/>
  <c r="N28" i="45"/>
  <c r="O28" i="45" s="1"/>
  <c r="N27" i="45"/>
  <c r="O27" i="45" s="1"/>
  <c r="N26" i="45"/>
  <c r="O26" i="45" s="1"/>
  <c r="N25" i="45"/>
  <c r="O25" i="45" s="1"/>
  <c r="M24" i="45"/>
  <c r="L24" i="45"/>
  <c r="K24" i="45"/>
  <c r="J24" i="45"/>
  <c r="I24" i="45"/>
  <c r="H24" i="45"/>
  <c r="G24" i="45"/>
  <c r="F24" i="45"/>
  <c r="E24" i="45"/>
  <c r="N24" i="45" s="1"/>
  <c r="O24" i="45" s="1"/>
  <c r="D24" i="45"/>
  <c r="N23" i="45"/>
  <c r="O23" i="45" s="1"/>
  <c r="N20" i="45"/>
  <c r="O20" i="45"/>
  <c r="N19" i="45"/>
  <c r="O19" i="45" s="1"/>
  <c r="N18" i="45"/>
  <c r="O18" i="45" s="1"/>
  <c r="N17" i="45"/>
  <c r="O17" i="45" s="1"/>
  <c r="N16" i="45"/>
  <c r="O16" i="45" s="1"/>
  <c r="N15" i="45"/>
  <c r="O15" i="45" s="1"/>
  <c r="M14" i="45"/>
  <c r="L14" i="45"/>
  <c r="K14" i="45"/>
  <c r="K57" i="45"/>
  <c r="J14" i="45"/>
  <c r="J57" i="45"/>
  <c r="I14" i="45"/>
  <c r="H14" i="45"/>
  <c r="H57" i="45" s="1"/>
  <c r="G14" i="45"/>
  <c r="G57" i="45" s="1"/>
  <c r="F14" i="45"/>
  <c r="F57" i="45"/>
  <c r="E14" i="45"/>
  <c r="D14" i="45"/>
  <c r="D57" i="45" s="1"/>
  <c r="N12" i="45"/>
  <c r="O12" i="45" s="1"/>
  <c r="N11" i="45"/>
  <c r="O11" i="45" s="1"/>
  <c r="N10" i="45"/>
  <c r="O10" i="45" s="1"/>
  <c r="N9" i="45"/>
  <c r="O9" i="45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53" i="44"/>
  <c r="O53" i="44" s="1"/>
  <c r="M52" i="44"/>
  <c r="L52" i="44"/>
  <c r="K52" i="44"/>
  <c r="J52" i="44"/>
  <c r="I52" i="44"/>
  <c r="H52" i="44"/>
  <c r="G52" i="44"/>
  <c r="F52" i="44"/>
  <c r="E52" i="44"/>
  <c r="D52" i="44"/>
  <c r="N51" i="44"/>
  <c r="O51" i="44" s="1"/>
  <c r="N50" i="44"/>
  <c r="O50" i="44" s="1"/>
  <c r="N49" i="44"/>
  <c r="O49" i="44"/>
  <c r="N48" i="44"/>
  <c r="O48" i="44" s="1"/>
  <c r="M47" i="44"/>
  <c r="L47" i="44"/>
  <c r="K47" i="44"/>
  <c r="J47" i="44"/>
  <c r="I47" i="44"/>
  <c r="H47" i="44"/>
  <c r="G47" i="44"/>
  <c r="F47" i="44"/>
  <c r="E47" i="44"/>
  <c r="D47" i="44"/>
  <c r="N46" i="44"/>
  <c r="O46" i="44" s="1"/>
  <c r="N45" i="44"/>
  <c r="O45" i="44" s="1"/>
  <c r="N44" i="44"/>
  <c r="O44" i="44" s="1"/>
  <c r="N43" i="44"/>
  <c r="O43" i="44" s="1"/>
  <c r="M42" i="44"/>
  <c r="L42" i="44"/>
  <c r="K42" i="44"/>
  <c r="J42" i="44"/>
  <c r="I42" i="44"/>
  <c r="H42" i="44"/>
  <c r="G42" i="44"/>
  <c r="F42" i="44"/>
  <c r="E42" i="44"/>
  <c r="D42" i="44"/>
  <c r="N41" i="44"/>
  <c r="O41" i="44" s="1"/>
  <c r="N40" i="44"/>
  <c r="O40" i="44" s="1"/>
  <c r="N39" i="44"/>
  <c r="O39" i="44" s="1"/>
  <c r="N38" i="44"/>
  <c r="O38" i="44" s="1"/>
  <c r="N37" i="44"/>
  <c r="O37" i="44" s="1"/>
  <c r="N36" i="44"/>
  <c r="O36" i="44" s="1"/>
  <c r="N35" i="44"/>
  <c r="O35" i="44" s="1"/>
  <c r="N34" i="44"/>
  <c r="O34" i="44" s="1"/>
  <c r="N33" i="44"/>
  <c r="O33" i="44" s="1"/>
  <c r="N32" i="44"/>
  <c r="O32" i="44" s="1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29" i="44"/>
  <c r="O29" i="44" s="1"/>
  <c r="N28" i="44"/>
  <c r="O28" i="44" s="1"/>
  <c r="N27" i="44"/>
  <c r="O27" i="44" s="1"/>
  <c r="N26" i="44"/>
  <c r="O26" i="44" s="1"/>
  <c r="N25" i="44"/>
  <c r="O25" i="44" s="1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 s="1"/>
  <c r="N20" i="44"/>
  <c r="O20" i="44" s="1"/>
  <c r="N19" i="44"/>
  <c r="O19" i="44" s="1"/>
  <c r="N18" i="44"/>
  <c r="O18" i="44" s="1"/>
  <c r="N17" i="44"/>
  <c r="O17" i="44" s="1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54" i="43"/>
  <c r="O54" i="43" s="1"/>
  <c r="M53" i="43"/>
  <c r="L53" i="43"/>
  <c r="K53" i="43"/>
  <c r="J53" i="43"/>
  <c r="I53" i="43"/>
  <c r="H53" i="43"/>
  <c r="G53" i="43"/>
  <c r="F53" i="43"/>
  <c r="E53" i="43"/>
  <c r="D53" i="43"/>
  <c r="N52" i="43"/>
  <c r="O52" i="43" s="1"/>
  <c r="N51" i="43"/>
  <c r="O51" i="43" s="1"/>
  <c r="N50" i="43"/>
  <c r="O50" i="43" s="1"/>
  <c r="N49" i="43"/>
  <c r="O49" i="43" s="1"/>
  <c r="N48" i="43"/>
  <c r="O48" i="43" s="1"/>
  <c r="N47" i="43"/>
  <c r="O47" i="43" s="1"/>
  <c r="M46" i="43"/>
  <c r="L46" i="43"/>
  <c r="K46" i="43"/>
  <c r="J46" i="43"/>
  <c r="I46" i="43"/>
  <c r="H46" i="43"/>
  <c r="G46" i="43"/>
  <c r="F46" i="43"/>
  <c r="E46" i="43"/>
  <c r="D46" i="43"/>
  <c r="N45" i="43"/>
  <c r="O45" i="43" s="1"/>
  <c r="N44" i="43"/>
  <c r="O44" i="43" s="1"/>
  <c r="N43" i="43"/>
  <c r="O43" i="43" s="1"/>
  <c r="N42" i="43"/>
  <c r="O42" i="43" s="1"/>
  <c r="M41" i="43"/>
  <c r="L41" i="43"/>
  <c r="K41" i="43"/>
  <c r="J41" i="43"/>
  <c r="I41" i="43"/>
  <c r="H41" i="43"/>
  <c r="G41" i="43"/>
  <c r="F41" i="43"/>
  <c r="E41" i="43"/>
  <c r="D41" i="43"/>
  <c r="N40" i="43"/>
  <c r="O40" i="43" s="1"/>
  <c r="N39" i="43"/>
  <c r="O39" i="43" s="1"/>
  <c r="N38" i="43"/>
  <c r="O38" i="43"/>
  <c r="N37" i="43"/>
  <c r="O37" i="43" s="1"/>
  <c r="N36" i="43"/>
  <c r="O36" i="43" s="1"/>
  <c r="N35" i="43"/>
  <c r="O35" i="43" s="1"/>
  <c r="N34" i="43"/>
  <c r="O34" i="43" s="1"/>
  <c r="N33" i="43"/>
  <c r="O33" i="43" s="1"/>
  <c r="N32" i="43"/>
  <c r="O32" i="43"/>
  <c r="N31" i="43"/>
  <c r="O31" i="43" s="1"/>
  <c r="M30" i="43"/>
  <c r="L30" i="43"/>
  <c r="K30" i="43"/>
  <c r="K55" i="43" s="1"/>
  <c r="J30" i="43"/>
  <c r="I30" i="43"/>
  <c r="H30" i="43"/>
  <c r="G30" i="43"/>
  <c r="F30" i="43"/>
  <c r="E30" i="43"/>
  <c r="D30" i="43"/>
  <c r="N29" i="43"/>
  <c r="O29" i="43" s="1"/>
  <c r="N28" i="43"/>
  <c r="O28" i="43" s="1"/>
  <c r="N27" i="43"/>
  <c r="O27" i="43" s="1"/>
  <c r="N26" i="43"/>
  <c r="O26" i="43" s="1"/>
  <c r="N25" i="43"/>
  <c r="O25" i="43" s="1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2" i="43"/>
  <c r="O22" i="43" s="1"/>
  <c r="N21" i="43"/>
  <c r="O21" i="43" s="1"/>
  <c r="N20" i="43"/>
  <c r="O20" i="43" s="1"/>
  <c r="N19" i="43"/>
  <c r="O19" i="43" s="1"/>
  <c r="N18" i="43"/>
  <c r="O18" i="43" s="1"/>
  <c r="N17" i="43"/>
  <c r="O17" i="43" s="1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53" i="42"/>
  <c r="O53" i="42" s="1"/>
  <c r="M52" i="42"/>
  <c r="M54" i="42" s="1"/>
  <c r="L52" i="42"/>
  <c r="K52" i="42"/>
  <c r="J52" i="42"/>
  <c r="I52" i="42"/>
  <c r="H52" i="42"/>
  <c r="G52" i="42"/>
  <c r="F52" i="42"/>
  <c r="E52" i="42"/>
  <c r="D52" i="42"/>
  <c r="N51" i="42"/>
  <c r="O51" i="42" s="1"/>
  <c r="N50" i="42"/>
  <c r="O50" i="42" s="1"/>
  <c r="N49" i="42"/>
  <c r="O49" i="42" s="1"/>
  <c r="N48" i="42"/>
  <c r="O48" i="42" s="1"/>
  <c r="M47" i="42"/>
  <c r="L47" i="42"/>
  <c r="K47" i="42"/>
  <c r="J47" i="42"/>
  <c r="I47" i="42"/>
  <c r="H47" i="42"/>
  <c r="G47" i="42"/>
  <c r="F47" i="42"/>
  <c r="E47" i="42"/>
  <c r="D47" i="42"/>
  <c r="N46" i="42"/>
  <c r="O46" i="42" s="1"/>
  <c r="N45" i="42"/>
  <c r="O45" i="42" s="1"/>
  <c r="N44" i="42"/>
  <c r="O44" i="42" s="1"/>
  <c r="N43" i="42"/>
  <c r="O43" i="42" s="1"/>
  <c r="M42" i="42"/>
  <c r="L42" i="42"/>
  <c r="K42" i="42"/>
  <c r="J42" i="42"/>
  <c r="I42" i="42"/>
  <c r="H42" i="42"/>
  <c r="G42" i="42"/>
  <c r="F42" i="42"/>
  <c r="E42" i="42"/>
  <c r="D42" i="42"/>
  <c r="N41" i="42"/>
  <c r="O41" i="42" s="1"/>
  <c r="N40" i="42"/>
  <c r="O40" i="42" s="1"/>
  <c r="N39" i="42"/>
  <c r="O39" i="42" s="1"/>
  <c r="N38" i="42"/>
  <c r="O38" i="42" s="1"/>
  <c r="N37" i="42"/>
  <c r="O37" i="42" s="1"/>
  <c r="N36" i="42"/>
  <c r="O36" i="42" s="1"/>
  <c r="N35" i="42"/>
  <c r="O35" i="42" s="1"/>
  <c r="N34" i="42"/>
  <c r="O34" i="42" s="1"/>
  <c r="N33" i="42"/>
  <c r="O33" i="42" s="1"/>
  <c r="N32" i="42"/>
  <c r="O32" i="42" s="1"/>
  <c r="M31" i="42"/>
  <c r="L31" i="42"/>
  <c r="K31" i="42"/>
  <c r="J31" i="42"/>
  <c r="I31" i="42"/>
  <c r="H31" i="42"/>
  <c r="G31" i="42"/>
  <c r="N31" i="42" s="1"/>
  <c r="O31" i="42" s="1"/>
  <c r="F31" i="42"/>
  <c r="E31" i="42"/>
  <c r="D31" i="42"/>
  <c r="N30" i="42"/>
  <c r="O30" i="42" s="1"/>
  <c r="N29" i="42"/>
  <c r="O29" i="42" s="1"/>
  <c r="N28" i="42"/>
  <c r="O28" i="42" s="1"/>
  <c r="N27" i="42"/>
  <c r="O27" i="42" s="1"/>
  <c r="N26" i="42"/>
  <c r="O26" i="42" s="1"/>
  <c r="N25" i="42"/>
  <c r="O25" i="42" s="1"/>
  <c r="N24" i="42"/>
  <c r="O24" i="42" s="1"/>
  <c r="N23" i="42"/>
  <c r="O23" i="42" s="1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N19" i="42"/>
  <c r="O19" i="42" s="1"/>
  <c r="N18" i="42"/>
  <c r="O18" i="42" s="1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54" i="41"/>
  <c r="O54" i="41" s="1"/>
  <c r="N53" i="41"/>
  <c r="O53" i="41" s="1"/>
  <c r="M52" i="41"/>
  <c r="L52" i="41"/>
  <c r="K52" i="41"/>
  <c r="J52" i="41"/>
  <c r="I52" i="41"/>
  <c r="H52" i="41"/>
  <c r="G52" i="41"/>
  <c r="F52" i="41"/>
  <c r="E52" i="41"/>
  <c r="D52" i="41"/>
  <c r="N51" i="41"/>
  <c r="O51" i="41" s="1"/>
  <c r="N50" i="41"/>
  <c r="O50" i="41" s="1"/>
  <c r="N49" i="41"/>
  <c r="O49" i="41"/>
  <c r="N48" i="41"/>
  <c r="O48" i="41" s="1"/>
  <c r="M47" i="41"/>
  <c r="L47" i="41"/>
  <c r="K47" i="41"/>
  <c r="J47" i="41"/>
  <c r="I47" i="41"/>
  <c r="H47" i="41"/>
  <c r="G47" i="41"/>
  <c r="F47" i="41"/>
  <c r="E47" i="41"/>
  <c r="D47" i="41"/>
  <c r="N46" i="41"/>
  <c r="O46" i="41" s="1"/>
  <c r="N45" i="41"/>
  <c r="O45" i="41" s="1"/>
  <c r="N44" i="41"/>
  <c r="O44" i="41" s="1"/>
  <c r="N43" i="41"/>
  <c r="O43" i="41" s="1"/>
  <c r="M42" i="41"/>
  <c r="L42" i="41"/>
  <c r="K42" i="41"/>
  <c r="J42" i="41"/>
  <c r="I42" i="41"/>
  <c r="H42" i="41"/>
  <c r="G42" i="41"/>
  <c r="F42" i="41"/>
  <c r="E42" i="41"/>
  <c r="D42" i="41"/>
  <c r="N41" i="41"/>
  <c r="O41" i="41" s="1"/>
  <c r="N40" i="41"/>
  <c r="O40" i="41" s="1"/>
  <c r="N39" i="41"/>
  <c r="O39" i="41"/>
  <c r="N38" i="41"/>
  <c r="O38" i="41" s="1"/>
  <c r="N37" i="41"/>
  <c r="O37" i="41" s="1"/>
  <c r="N36" i="41"/>
  <c r="O36" i="41" s="1"/>
  <c r="N35" i="41"/>
  <c r="O35" i="41" s="1"/>
  <c r="N34" i="41"/>
  <c r="O34" i="41" s="1"/>
  <c r="N33" i="41"/>
  <c r="O33" i="41"/>
  <c r="M32" i="41"/>
  <c r="L32" i="41"/>
  <c r="K32" i="41"/>
  <c r="J32" i="41"/>
  <c r="I32" i="41"/>
  <c r="H32" i="41"/>
  <c r="G32" i="41"/>
  <c r="F32" i="41"/>
  <c r="E32" i="41"/>
  <c r="N32" i="41" s="1"/>
  <c r="O32" i="41" s="1"/>
  <c r="D32" i="41"/>
  <c r="N31" i="41"/>
  <c r="O31" i="41"/>
  <c r="N30" i="41"/>
  <c r="O30" i="41" s="1"/>
  <c r="N29" i="41"/>
  <c r="O29" i="41" s="1"/>
  <c r="N28" i="41"/>
  <c r="O28" i="41" s="1"/>
  <c r="N27" i="41"/>
  <c r="O27" i="41" s="1"/>
  <c r="N26" i="41"/>
  <c r="O26" i="41" s="1"/>
  <c r="N25" i="41"/>
  <c r="O25" i="41"/>
  <c r="N24" i="41"/>
  <c r="O24" i="41" s="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N20" i="41"/>
  <c r="O20" i="41" s="1"/>
  <c r="N19" i="41"/>
  <c r="O19" i="41" s="1"/>
  <c r="N18" i="41"/>
  <c r="O18" i="41" s="1"/>
  <c r="N17" i="41"/>
  <c r="O17" i="41"/>
  <c r="N16" i="41"/>
  <c r="O16" i="41" s="1"/>
  <c r="M15" i="41"/>
  <c r="L15" i="41"/>
  <c r="K15" i="41"/>
  <c r="J15" i="41"/>
  <c r="I15" i="41"/>
  <c r="H15" i="41"/>
  <c r="G15" i="41"/>
  <c r="G55" i="41" s="1"/>
  <c r="F15" i="41"/>
  <c r="E15" i="41"/>
  <c r="D15" i="41"/>
  <c r="N14" i="41"/>
  <c r="O14" i="41" s="1"/>
  <c r="N13" i="41"/>
  <c r="O13" i="41" s="1"/>
  <c r="N12" i="41"/>
  <c r="O12" i="41" s="1"/>
  <c r="N11" i="41"/>
  <c r="O11" i="41" s="1"/>
  <c r="N10" i="41"/>
  <c r="O10" i="41" s="1"/>
  <c r="N9" i="41"/>
  <c r="O9" i="4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55" i="40"/>
  <c r="O55" i="40" s="1"/>
  <c r="M54" i="40"/>
  <c r="L54" i="40"/>
  <c r="K54" i="40"/>
  <c r="N54" i="40" s="1"/>
  <c r="O54" i="40" s="1"/>
  <c r="J54" i="40"/>
  <c r="I54" i="40"/>
  <c r="H54" i="40"/>
  <c r="G54" i="40"/>
  <c r="F54" i="40"/>
  <c r="E54" i="40"/>
  <c r="D54" i="40"/>
  <c r="N53" i="40"/>
  <c r="O53" i="40" s="1"/>
  <c r="N52" i="40"/>
  <c r="O52" i="40" s="1"/>
  <c r="N51" i="40"/>
  <c r="O51" i="40" s="1"/>
  <c r="N50" i="40"/>
  <c r="O50" i="40"/>
  <c r="M49" i="40"/>
  <c r="L49" i="40"/>
  <c r="K49" i="40"/>
  <c r="J49" i="40"/>
  <c r="I49" i="40"/>
  <c r="H49" i="40"/>
  <c r="G49" i="40"/>
  <c r="F49" i="40"/>
  <c r="E49" i="40"/>
  <c r="D49" i="40"/>
  <c r="N48" i="40"/>
  <c r="O48" i="40"/>
  <c r="N47" i="40"/>
  <c r="O47" i="40" s="1"/>
  <c r="N46" i="40"/>
  <c r="O46" i="40" s="1"/>
  <c r="N45" i="40"/>
  <c r="O45" i="40" s="1"/>
  <c r="M44" i="40"/>
  <c r="L44" i="40"/>
  <c r="K44" i="40"/>
  <c r="N44" i="40" s="1"/>
  <c r="O44" i="40" s="1"/>
  <c r="J44" i="40"/>
  <c r="I44" i="40"/>
  <c r="H44" i="40"/>
  <c r="G44" i="40"/>
  <c r="F44" i="40"/>
  <c r="E44" i="40"/>
  <c r="D44" i="40"/>
  <c r="N43" i="40"/>
  <c r="O43" i="40" s="1"/>
  <c r="N42" i="40"/>
  <c r="O42" i="40" s="1"/>
  <c r="N41" i="40"/>
  <c r="O41" i="40" s="1"/>
  <c r="N40" i="40"/>
  <c r="O40" i="40"/>
  <c r="N39" i="40"/>
  <c r="O39" i="40" s="1"/>
  <c r="N38" i="40"/>
  <c r="O38" i="40" s="1"/>
  <c r="N37" i="40"/>
  <c r="O37" i="40" s="1"/>
  <c r="N36" i="40"/>
  <c r="O36" i="40" s="1"/>
  <c r="N35" i="40"/>
  <c r="O35" i="40" s="1"/>
  <c r="M34" i="40"/>
  <c r="L34" i="40"/>
  <c r="K34" i="40"/>
  <c r="J34" i="40"/>
  <c r="I34" i="40"/>
  <c r="H34" i="40"/>
  <c r="G34" i="40"/>
  <c r="F34" i="40"/>
  <c r="E34" i="40"/>
  <c r="D34" i="40"/>
  <c r="N33" i="40"/>
  <c r="O33" i="40" s="1"/>
  <c r="N32" i="40"/>
  <c r="O32" i="40"/>
  <c r="N31" i="40"/>
  <c r="O31" i="40" s="1"/>
  <c r="N30" i="40"/>
  <c r="O30" i="40" s="1"/>
  <c r="N29" i="40"/>
  <c r="O29" i="40" s="1"/>
  <c r="N28" i="40"/>
  <c r="O28" i="40" s="1"/>
  <c r="N27" i="40"/>
  <c r="O27" i="40" s="1"/>
  <c r="N26" i="40"/>
  <c r="O26" i="40"/>
  <c r="N25" i="40"/>
  <c r="O25" i="40" s="1"/>
  <c r="N24" i="40"/>
  <c r="O24" i="40" s="1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N20" i="40"/>
  <c r="O20" i="40" s="1"/>
  <c r="N19" i="40"/>
  <c r="O19" i="40" s="1"/>
  <c r="N18" i="40"/>
  <c r="O18" i="40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N13" i="40"/>
  <c r="O13" i="40" s="1"/>
  <c r="N12" i="40"/>
  <c r="O12" i="40" s="1"/>
  <c r="N11" i="40"/>
  <c r="O11" i="40" s="1"/>
  <c r="N10" i="40"/>
  <c r="O10" i="40"/>
  <c r="N9" i="40"/>
  <c r="O9" i="40" s="1"/>
  <c r="N8" i="40"/>
  <c r="O8" i="40" s="1"/>
  <c r="N7" i="40"/>
  <c r="O7" i="40" s="1"/>
  <c r="N6" i="40"/>
  <c r="O6" i="40" s="1"/>
  <c r="M5" i="40"/>
  <c r="M56" i="40" s="1"/>
  <c r="L5" i="40"/>
  <c r="K5" i="40"/>
  <c r="J5" i="40"/>
  <c r="I5" i="40"/>
  <c r="H5" i="40"/>
  <c r="G5" i="40"/>
  <c r="F5" i="40"/>
  <c r="E5" i="40"/>
  <c r="D5" i="40"/>
  <c r="N50" i="39"/>
  <c r="O50" i="39" s="1"/>
  <c r="M49" i="39"/>
  <c r="L49" i="39"/>
  <c r="K49" i="39"/>
  <c r="J49" i="39"/>
  <c r="I49" i="39"/>
  <c r="H49" i="39"/>
  <c r="G49" i="39"/>
  <c r="F49" i="39"/>
  <c r="E49" i="39"/>
  <c r="D49" i="39"/>
  <c r="N48" i="39"/>
  <c r="O48" i="39" s="1"/>
  <c r="N47" i="39"/>
  <c r="O47" i="39" s="1"/>
  <c r="N46" i="39"/>
  <c r="O46" i="39" s="1"/>
  <c r="M45" i="39"/>
  <c r="L45" i="39"/>
  <c r="K45" i="39"/>
  <c r="J45" i="39"/>
  <c r="I45" i="39"/>
  <c r="H45" i="39"/>
  <c r="G45" i="39"/>
  <c r="F45" i="39"/>
  <c r="E45" i="39"/>
  <c r="D45" i="39"/>
  <c r="N44" i="39"/>
  <c r="O44" i="39" s="1"/>
  <c r="N43" i="39"/>
  <c r="O43" i="39" s="1"/>
  <c r="N42" i="39"/>
  <c r="O42" i="39" s="1"/>
  <c r="N41" i="39"/>
  <c r="O41" i="39" s="1"/>
  <c r="M40" i="39"/>
  <c r="L40" i="39"/>
  <c r="K40" i="39"/>
  <c r="J40" i="39"/>
  <c r="I40" i="39"/>
  <c r="H40" i="39"/>
  <c r="G40" i="39"/>
  <c r="F40" i="39"/>
  <c r="E40" i="39"/>
  <c r="D40" i="39"/>
  <c r="N39" i="39"/>
  <c r="O39" i="39" s="1"/>
  <c r="N38" i="39"/>
  <c r="O38" i="39" s="1"/>
  <c r="N37" i="39"/>
  <c r="O37" i="39" s="1"/>
  <c r="N36" i="39"/>
  <c r="O36" i="39" s="1"/>
  <c r="N35" i="39"/>
  <c r="O35" i="39" s="1"/>
  <c r="N34" i="39"/>
  <c r="O34" i="39" s="1"/>
  <c r="N33" i="39"/>
  <c r="O33" i="39" s="1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N30" i="39"/>
  <c r="O30" i="39" s="1"/>
  <c r="N29" i="39"/>
  <c r="O29" i="39" s="1"/>
  <c r="N28" i="39"/>
  <c r="O28" i="39" s="1"/>
  <c r="N27" i="39"/>
  <c r="O27" i="39" s="1"/>
  <c r="N26" i="39"/>
  <c r="O26" i="39" s="1"/>
  <c r="N25" i="39"/>
  <c r="O25" i="39" s="1"/>
  <c r="N24" i="39"/>
  <c r="O24" i="39" s="1"/>
  <c r="N23" i="39"/>
  <c r="O23" i="39" s="1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0" i="39"/>
  <c r="O20" i="39" s="1"/>
  <c r="N19" i="39"/>
  <c r="O19" i="39" s="1"/>
  <c r="N18" i="39"/>
  <c r="O18" i="39" s="1"/>
  <c r="N17" i="39"/>
  <c r="O17" i="39" s="1"/>
  <c r="N16" i="39"/>
  <c r="O16" i="39" s="1"/>
  <c r="M15" i="39"/>
  <c r="M51" i="39" s="1"/>
  <c r="N51" i="39" s="1"/>
  <c r="O51" i="39" s="1"/>
  <c r="L15" i="39"/>
  <c r="K15" i="39"/>
  <c r="J15" i="39"/>
  <c r="I15" i="39"/>
  <c r="H15" i="39"/>
  <c r="G15" i="39"/>
  <c r="F15" i="39"/>
  <c r="E15" i="39"/>
  <c r="D15" i="39"/>
  <c r="N14" i="39"/>
  <c r="O14" i="39" s="1"/>
  <c r="N13" i="39"/>
  <c r="O13" i="39" s="1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N5" i="39" s="1"/>
  <c r="O5" i="39" s="1"/>
  <c r="D5" i="39"/>
  <c r="N42" i="38"/>
  <c r="O42" i="38" s="1"/>
  <c r="N41" i="38"/>
  <c r="O41" i="38" s="1"/>
  <c r="M40" i="38"/>
  <c r="L40" i="38"/>
  <c r="K40" i="38"/>
  <c r="J40" i="38"/>
  <c r="I40" i="38"/>
  <c r="H40" i="38"/>
  <c r="G40" i="38"/>
  <c r="F40" i="38"/>
  <c r="E40" i="38"/>
  <c r="D40" i="38"/>
  <c r="N39" i="38"/>
  <c r="O39" i="38" s="1"/>
  <c r="N38" i="38"/>
  <c r="O38" i="38" s="1"/>
  <c r="N37" i="38"/>
  <c r="O37" i="38" s="1"/>
  <c r="M36" i="38"/>
  <c r="L36" i="38"/>
  <c r="K36" i="38"/>
  <c r="J36" i="38"/>
  <c r="I36" i="38"/>
  <c r="H36" i="38"/>
  <c r="G36" i="38"/>
  <c r="F36" i="38"/>
  <c r="E36" i="38"/>
  <c r="D36" i="38"/>
  <c r="N35" i="38"/>
  <c r="O35" i="38" s="1"/>
  <c r="N34" i="38"/>
  <c r="O34" i="38" s="1"/>
  <c r="M33" i="38"/>
  <c r="M43" i="38" s="1"/>
  <c r="L33" i="38"/>
  <c r="K33" i="38"/>
  <c r="J33" i="38"/>
  <c r="I33" i="38"/>
  <c r="H33" i="38"/>
  <c r="G33" i="38"/>
  <c r="F33" i="38"/>
  <c r="E33" i="38"/>
  <c r="D33" i="38"/>
  <c r="N32" i="38"/>
  <c r="O32" i="38" s="1"/>
  <c r="N31" i="38"/>
  <c r="O31" i="38" s="1"/>
  <c r="N30" i="38"/>
  <c r="O30" i="38" s="1"/>
  <c r="N29" i="38"/>
  <c r="O29" i="38" s="1"/>
  <c r="N28" i="38"/>
  <c r="O28" i="38" s="1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N25" i="38"/>
  <c r="O25" i="38" s="1"/>
  <c r="N24" i="38"/>
  <c r="O24" i="38" s="1"/>
  <c r="N23" i="38"/>
  <c r="O23" i="38" s="1"/>
  <c r="N22" i="38"/>
  <c r="O22" i="38" s="1"/>
  <c r="N21" i="38"/>
  <c r="O21" i="38" s="1"/>
  <c r="N20" i="38"/>
  <c r="O20" i="38" s="1"/>
  <c r="N19" i="38"/>
  <c r="O19" i="38" s="1"/>
  <c r="N18" i="38"/>
  <c r="O18" i="38" s="1"/>
  <c r="N17" i="38"/>
  <c r="O17" i="38" s="1"/>
  <c r="N16" i="38"/>
  <c r="O16" i="38" s="1"/>
  <c r="M15" i="38"/>
  <c r="L15" i="38"/>
  <c r="K15" i="38"/>
  <c r="J15" i="38"/>
  <c r="I15" i="38"/>
  <c r="H15" i="38"/>
  <c r="G15" i="38"/>
  <c r="F15" i="38"/>
  <c r="E15" i="38"/>
  <c r="N15" i="38" s="1"/>
  <c r="O15" i="38" s="1"/>
  <c r="D15" i="38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41" i="37"/>
  <c r="O41" i="37" s="1"/>
  <c r="M40" i="37"/>
  <c r="L40" i="37"/>
  <c r="K40" i="37"/>
  <c r="J40" i="37"/>
  <c r="I40" i="37"/>
  <c r="H40" i="37"/>
  <c r="G40" i="37"/>
  <c r="F40" i="37"/>
  <c r="E40" i="37"/>
  <c r="D40" i="37"/>
  <c r="N39" i="37"/>
  <c r="O39" i="37" s="1"/>
  <c r="N38" i="37"/>
  <c r="O38" i="37" s="1"/>
  <c r="N37" i="37"/>
  <c r="O37" i="37" s="1"/>
  <c r="N36" i="37"/>
  <c r="O36" i="37" s="1"/>
  <c r="M35" i="37"/>
  <c r="L35" i="37"/>
  <c r="K35" i="37"/>
  <c r="N35" i="37" s="1"/>
  <c r="O35" i="37" s="1"/>
  <c r="J35" i="37"/>
  <c r="I35" i="37"/>
  <c r="H35" i="37"/>
  <c r="G35" i="37"/>
  <c r="F35" i="37"/>
  <c r="E35" i="37"/>
  <c r="D35" i="37"/>
  <c r="N34" i="37"/>
  <c r="O34" i="37" s="1"/>
  <c r="M33" i="37"/>
  <c r="L33" i="37"/>
  <c r="K33" i="37"/>
  <c r="N33" i="37" s="1"/>
  <c r="O33" i="37" s="1"/>
  <c r="J33" i="37"/>
  <c r="I33" i="37"/>
  <c r="H33" i="37"/>
  <c r="G33" i="37"/>
  <c r="F33" i="37"/>
  <c r="E33" i="37"/>
  <c r="D33" i="37"/>
  <c r="N32" i="37"/>
  <c r="O32" i="37" s="1"/>
  <c r="N31" i="37"/>
  <c r="O31" i="37" s="1"/>
  <c r="N30" i="37"/>
  <c r="O30" i="37" s="1"/>
  <c r="N29" i="37"/>
  <c r="O29" i="37" s="1"/>
  <c r="N28" i="37"/>
  <c r="O28" i="37" s="1"/>
  <c r="N27" i="37"/>
  <c r="O27" i="37" s="1"/>
  <c r="M26" i="37"/>
  <c r="L26" i="37"/>
  <c r="K26" i="37"/>
  <c r="N26" i="37" s="1"/>
  <c r="O26" i="37" s="1"/>
  <c r="J26" i="37"/>
  <c r="I26" i="37"/>
  <c r="H26" i="37"/>
  <c r="G26" i="37"/>
  <c r="F26" i="37"/>
  <c r="E26" i="37"/>
  <c r="D26" i="37"/>
  <c r="N25" i="37"/>
  <c r="O25" i="37" s="1"/>
  <c r="N24" i="37"/>
  <c r="O24" i="37" s="1"/>
  <c r="N23" i="37"/>
  <c r="O23" i="37" s="1"/>
  <c r="N22" i="37"/>
  <c r="O22" i="37" s="1"/>
  <c r="N21" i="37"/>
  <c r="O21" i="37" s="1"/>
  <c r="N20" i="37"/>
  <c r="O20" i="37" s="1"/>
  <c r="N19" i="37"/>
  <c r="O19" i="37" s="1"/>
  <c r="M18" i="37"/>
  <c r="L18" i="37"/>
  <c r="K18" i="37"/>
  <c r="K42" i="37" s="1"/>
  <c r="J18" i="37"/>
  <c r="I18" i="37"/>
  <c r="H18" i="37"/>
  <c r="G18" i="37"/>
  <c r="F18" i="37"/>
  <c r="E18" i="37"/>
  <c r="D18" i="37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L42" i="37"/>
  <c r="K5" i="37"/>
  <c r="J5" i="37"/>
  <c r="I5" i="37"/>
  <c r="H5" i="37"/>
  <c r="G5" i="37"/>
  <c r="F5" i="37"/>
  <c r="E5" i="37"/>
  <c r="D5" i="37"/>
  <c r="N42" i="36"/>
  <c r="O42" i="36" s="1"/>
  <c r="N41" i="36"/>
  <c r="O41" i="36"/>
  <c r="M40" i="36"/>
  <c r="L40" i="36"/>
  <c r="K40" i="36"/>
  <c r="J40" i="36"/>
  <c r="I40" i="36"/>
  <c r="H40" i="36"/>
  <c r="G40" i="36"/>
  <c r="F40" i="36"/>
  <c r="E40" i="36"/>
  <c r="D40" i="36"/>
  <c r="N39" i="36"/>
  <c r="O39" i="36" s="1"/>
  <c r="N38" i="36"/>
  <c r="O38" i="36" s="1"/>
  <c r="N37" i="36"/>
  <c r="O37" i="36"/>
  <c r="N36" i="36"/>
  <c r="O36" i="36" s="1"/>
  <c r="M35" i="36"/>
  <c r="L35" i="36"/>
  <c r="K35" i="36"/>
  <c r="J35" i="36"/>
  <c r="I35" i="36"/>
  <c r="H35" i="36"/>
  <c r="G35" i="36"/>
  <c r="F35" i="36"/>
  <c r="E35" i="36"/>
  <c r="D35" i="36"/>
  <c r="N35" i="36" s="1"/>
  <c r="O35" i="36" s="1"/>
  <c r="N34" i="36"/>
  <c r="O34" i="36" s="1"/>
  <c r="M33" i="36"/>
  <c r="L33" i="36"/>
  <c r="K33" i="36"/>
  <c r="J33" i="36"/>
  <c r="I33" i="36"/>
  <c r="H33" i="36"/>
  <c r="G33" i="36"/>
  <c r="F33" i="36"/>
  <c r="N33" i="36" s="1"/>
  <c r="O33" i="36" s="1"/>
  <c r="E33" i="36"/>
  <c r="D33" i="36"/>
  <c r="N32" i="36"/>
  <c r="O32" i="36" s="1"/>
  <c r="N31" i="36"/>
  <c r="O31" i="36" s="1"/>
  <c r="N30" i="36"/>
  <c r="O30" i="36" s="1"/>
  <c r="N29" i="36"/>
  <c r="O29" i="36" s="1"/>
  <c r="N28" i="36"/>
  <c r="O28" i="36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5" i="36"/>
  <c r="O25" i="36" s="1"/>
  <c r="N24" i="36"/>
  <c r="O24" i="36" s="1"/>
  <c r="N23" i="36"/>
  <c r="O23" i="36" s="1"/>
  <c r="N22" i="36"/>
  <c r="O22" i="36" s="1"/>
  <c r="N21" i="36"/>
  <c r="O21" i="36"/>
  <c r="N20" i="36"/>
  <c r="O20" i="36" s="1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N11" i="36"/>
  <c r="O11" i="36" s="1"/>
  <c r="N10" i="36"/>
  <c r="O10" i="36" s="1"/>
  <c r="N9" i="36"/>
  <c r="O9" i="36"/>
  <c r="N8" i="36"/>
  <c r="O8" i="36" s="1"/>
  <c r="N7" i="36"/>
  <c r="O7" i="36" s="1"/>
  <c r="N6" i="36"/>
  <c r="O6" i="36" s="1"/>
  <c r="M5" i="36"/>
  <c r="M43" i="36" s="1"/>
  <c r="L5" i="36"/>
  <c r="K5" i="36"/>
  <c r="J5" i="36"/>
  <c r="I5" i="36"/>
  <c r="H5" i="36"/>
  <c r="G5" i="36"/>
  <c r="G43" i="36"/>
  <c r="F5" i="36"/>
  <c r="E5" i="36"/>
  <c r="E43" i="36" s="1"/>
  <c r="D5" i="36"/>
  <c r="N44" i="35"/>
  <c r="O44" i="35" s="1"/>
  <c r="M43" i="35"/>
  <c r="L43" i="35"/>
  <c r="K43" i="35"/>
  <c r="J43" i="35"/>
  <c r="I43" i="35"/>
  <c r="H43" i="35"/>
  <c r="G43" i="35"/>
  <c r="F43" i="35"/>
  <c r="E43" i="35"/>
  <c r="D43" i="35"/>
  <c r="N42" i="35"/>
  <c r="O42" i="35" s="1"/>
  <c r="N41" i="35"/>
  <c r="O41" i="35" s="1"/>
  <c r="N40" i="35"/>
  <c r="O40" i="35" s="1"/>
  <c r="N39" i="35"/>
  <c r="O39" i="35" s="1"/>
  <c r="M38" i="35"/>
  <c r="N38" i="35" s="1"/>
  <c r="O38" i="35" s="1"/>
  <c r="L38" i="35"/>
  <c r="K38" i="35"/>
  <c r="J38" i="35"/>
  <c r="I38" i="35"/>
  <c r="H38" i="35"/>
  <c r="G38" i="35"/>
  <c r="F38" i="35"/>
  <c r="E38" i="35"/>
  <c r="D38" i="35"/>
  <c r="N37" i="35"/>
  <c r="O37" i="35" s="1"/>
  <c r="M36" i="35"/>
  <c r="N36" i="35" s="1"/>
  <c r="O36" i="35" s="1"/>
  <c r="L36" i="35"/>
  <c r="K36" i="35"/>
  <c r="J36" i="35"/>
  <c r="I36" i="35"/>
  <c r="H36" i="35"/>
  <c r="G36" i="35"/>
  <c r="F36" i="35"/>
  <c r="E36" i="35"/>
  <c r="D36" i="35"/>
  <c r="N35" i="35"/>
  <c r="O35" i="35" s="1"/>
  <c r="N34" i="35"/>
  <c r="O34" i="35" s="1"/>
  <c r="N33" i="35"/>
  <c r="O33" i="35" s="1"/>
  <c r="N32" i="35"/>
  <c r="O32" i="35" s="1"/>
  <c r="N31" i="35"/>
  <c r="O31" i="35" s="1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8" i="35"/>
  <c r="O28" i="35" s="1"/>
  <c r="N27" i="35"/>
  <c r="O27" i="35"/>
  <c r="N26" i="35"/>
  <c r="O26" i="35" s="1"/>
  <c r="N25" i="35"/>
  <c r="O25" i="35" s="1"/>
  <c r="N24" i="35"/>
  <c r="O24" i="35" s="1"/>
  <c r="N23" i="35"/>
  <c r="O23" i="35" s="1"/>
  <c r="N22" i="35"/>
  <c r="O22" i="35" s="1"/>
  <c r="N21" i="35"/>
  <c r="O21" i="35"/>
  <c r="N20" i="35"/>
  <c r="O20" i="35" s="1"/>
  <c r="N19" i="35"/>
  <c r="O19" i="35" s="1"/>
  <c r="M18" i="35"/>
  <c r="L18" i="35"/>
  <c r="K18" i="35"/>
  <c r="J18" i="35"/>
  <c r="I18" i="35"/>
  <c r="I45" i="35" s="1"/>
  <c r="H18" i="35"/>
  <c r="G18" i="35"/>
  <c r="F18" i="35"/>
  <c r="E18" i="35"/>
  <c r="D18" i="35"/>
  <c r="N18" i="35" s="1"/>
  <c r="O18" i="35" s="1"/>
  <c r="N17" i="35"/>
  <c r="O17" i="35" s="1"/>
  <c r="N16" i="35"/>
  <c r="O16" i="35" s="1"/>
  <c r="N15" i="35"/>
  <c r="O15" i="35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 s="1"/>
  <c r="N11" i="35"/>
  <c r="O11" i="35"/>
  <c r="N10" i="35"/>
  <c r="O10" i="35" s="1"/>
  <c r="N9" i="35"/>
  <c r="O9" i="35"/>
  <c r="N8" i="35"/>
  <c r="O8" i="35" s="1"/>
  <c r="N7" i="35"/>
  <c r="O7" i="35" s="1"/>
  <c r="N6" i="35"/>
  <c r="O6" i="35" s="1"/>
  <c r="M5" i="35"/>
  <c r="L5" i="35"/>
  <c r="K5" i="35"/>
  <c r="J5" i="35"/>
  <c r="J45" i="35" s="1"/>
  <c r="I5" i="35"/>
  <c r="H5" i="35"/>
  <c r="H45" i="35"/>
  <c r="G5" i="35"/>
  <c r="F5" i="35"/>
  <c r="N5" i="35" s="1"/>
  <c r="O5" i="35" s="1"/>
  <c r="E5" i="35"/>
  <c r="D5" i="35"/>
  <c r="N41" i="34"/>
  <c r="O41" i="34" s="1"/>
  <c r="M40" i="34"/>
  <c r="L40" i="34"/>
  <c r="K40" i="34"/>
  <c r="J40" i="34"/>
  <c r="I40" i="34"/>
  <c r="H40" i="34"/>
  <c r="G40" i="34"/>
  <c r="F40" i="34"/>
  <c r="F42" i="34" s="1"/>
  <c r="E40" i="34"/>
  <c r="D40" i="34"/>
  <c r="N39" i="34"/>
  <c r="O39" i="34" s="1"/>
  <c r="N38" i="34"/>
  <c r="O38" i="34" s="1"/>
  <c r="N37" i="34"/>
  <c r="O37" i="34"/>
  <c r="M36" i="34"/>
  <c r="L36" i="34"/>
  <c r="N36" i="34" s="1"/>
  <c r="O36" i="34" s="1"/>
  <c r="K36" i="34"/>
  <c r="J36" i="34"/>
  <c r="I36" i="34"/>
  <c r="H36" i="34"/>
  <c r="G36" i="34"/>
  <c r="F36" i="34"/>
  <c r="E36" i="34"/>
  <c r="D36" i="34"/>
  <c r="N35" i="34"/>
  <c r="O35" i="34"/>
  <c r="M34" i="34"/>
  <c r="L34" i="34"/>
  <c r="L42" i="34" s="1"/>
  <c r="K34" i="34"/>
  <c r="J34" i="34"/>
  <c r="I34" i="34"/>
  <c r="H34" i="34"/>
  <c r="G34" i="34"/>
  <c r="F34" i="34"/>
  <c r="E34" i="34"/>
  <c r="D34" i="34"/>
  <c r="N34" i="34" s="1"/>
  <c r="O34" i="34" s="1"/>
  <c r="N33" i="34"/>
  <c r="O33" i="34"/>
  <c r="N32" i="34"/>
  <c r="O32" i="34"/>
  <c r="N31" i="34"/>
  <c r="O31" i="34" s="1"/>
  <c r="N30" i="34"/>
  <c r="O30" i="34" s="1"/>
  <c r="N29" i="34"/>
  <c r="O29" i="34" s="1"/>
  <c r="N28" i="34"/>
  <c r="O28" i="34"/>
  <c r="N27" i="34"/>
  <c r="O27" i="34"/>
  <c r="M26" i="34"/>
  <c r="L26" i="34"/>
  <c r="K26" i="34"/>
  <c r="J26" i="34"/>
  <c r="I26" i="34"/>
  <c r="H26" i="34"/>
  <c r="G26" i="34"/>
  <c r="F26" i="34"/>
  <c r="E26" i="34"/>
  <c r="D26" i="34"/>
  <c r="N26" i="34" s="1"/>
  <c r="O26" i="34" s="1"/>
  <c r="N25" i="34"/>
  <c r="O25" i="34"/>
  <c r="N24" i="34"/>
  <c r="O24" i="34" s="1"/>
  <c r="N23" i="34"/>
  <c r="O23" i="34" s="1"/>
  <c r="N22" i="34"/>
  <c r="O22" i="34" s="1"/>
  <c r="N21" i="34"/>
  <c r="O21" i="34"/>
  <c r="N20" i="34"/>
  <c r="O20" i="34"/>
  <c r="N19" i="34"/>
  <c r="O19" i="34"/>
  <c r="M18" i="34"/>
  <c r="L18" i="34"/>
  <c r="K18" i="34"/>
  <c r="J18" i="34"/>
  <c r="I18" i="34"/>
  <c r="H18" i="34"/>
  <c r="G18" i="34"/>
  <c r="F18" i="34"/>
  <c r="E18" i="34"/>
  <c r="D18" i="34"/>
  <c r="D42" i="34" s="1"/>
  <c r="N17" i="34"/>
  <c r="O17" i="34"/>
  <c r="N16" i="34"/>
  <c r="O16" i="34" s="1"/>
  <c r="N15" i="34"/>
  <c r="O15" i="34" s="1"/>
  <c r="M14" i="34"/>
  <c r="L14" i="34"/>
  <c r="K14" i="34"/>
  <c r="J14" i="34"/>
  <c r="I14" i="34"/>
  <c r="H14" i="34"/>
  <c r="H42" i="34" s="1"/>
  <c r="G14" i="34"/>
  <c r="F14" i="34"/>
  <c r="E14" i="34"/>
  <c r="N14" i="34" s="1"/>
  <c r="O14" i="34" s="1"/>
  <c r="D14" i="34"/>
  <c r="N13" i="34"/>
  <c r="O13" i="34" s="1"/>
  <c r="N12" i="34"/>
  <c r="O12" i="34"/>
  <c r="N11" i="34"/>
  <c r="O11" i="34"/>
  <c r="N10" i="34"/>
  <c r="O10" i="34"/>
  <c r="N9" i="34"/>
  <c r="O9" i="34" s="1"/>
  <c r="N8" i="34"/>
  <c r="O8" i="34" s="1"/>
  <c r="N7" i="34"/>
  <c r="O7" i="34" s="1"/>
  <c r="N6" i="34"/>
  <c r="O6" i="34"/>
  <c r="M5" i="34"/>
  <c r="M42" i="34"/>
  <c r="L5" i="34"/>
  <c r="K5" i="34"/>
  <c r="J5" i="34"/>
  <c r="J42" i="34"/>
  <c r="I5" i="34"/>
  <c r="I42" i="34"/>
  <c r="H5" i="34"/>
  <c r="G5" i="34"/>
  <c r="F5" i="34"/>
  <c r="E5" i="34"/>
  <c r="E42" i="34" s="1"/>
  <c r="D5" i="34"/>
  <c r="N42" i="33"/>
  <c r="O42" i="33" s="1"/>
  <c r="N43" i="33"/>
  <c r="O43" i="33" s="1"/>
  <c r="N28" i="33"/>
  <c r="O28" i="33" s="1"/>
  <c r="N29" i="33"/>
  <c r="O29" i="33"/>
  <c r="N30" i="33"/>
  <c r="O30" i="33"/>
  <c r="N31" i="33"/>
  <c r="O31" i="33" s="1"/>
  <c r="N32" i="33"/>
  <c r="O32" i="33" s="1"/>
  <c r="N33" i="33"/>
  <c r="O33" i="33" s="1"/>
  <c r="N17" i="33"/>
  <c r="O17" i="33" s="1"/>
  <c r="N18" i="33"/>
  <c r="O18" i="33"/>
  <c r="N19" i="33"/>
  <c r="O19" i="33"/>
  <c r="N20" i="33"/>
  <c r="O20" i="33" s="1"/>
  <c r="N21" i="33"/>
  <c r="O21" i="33" s="1"/>
  <c r="N22" i="33"/>
  <c r="O22" i="33" s="1"/>
  <c r="N23" i="33"/>
  <c r="O23" i="33" s="1"/>
  <c r="N24" i="33"/>
  <c r="O24" i="33"/>
  <c r="N25" i="33"/>
  <c r="O25" i="33"/>
  <c r="N26" i="33"/>
  <c r="O26" i="33" s="1"/>
  <c r="E27" i="33"/>
  <c r="F27" i="33"/>
  <c r="G27" i="33"/>
  <c r="H27" i="33"/>
  <c r="I27" i="33"/>
  <c r="J27" i="33"/>
  <c r="J44" i="33" s="1"/>
  <c r="N44" i="33" s="1"/>
  <c r="O44" i="33" s="1"/>
  <c r="K27" i="33"/>
  <c r="L27" i="33"/>
  <c r="M27" i="33"/>
  <c r="D27" i="33"/>
  <c r="N27" i="33" s="1"/>
  <c r="O27" i="33" s="1"/>
  <c r="E16" i="33"/>
  <c r="F16" i="33"/>
  <c r="G16" i="33"/>
  <c r="H16" i="33"/>
  <c r="I16" i="33"/>
  <c r="J16" i="33"/>
  <c r="K16" i="33"/>
  <c r="L16" i="33"/>
  <c r="M16" i="33"/>
  <c r="D16" i="33"/>
  <c r="E11" i="33"/>
  <c r="F11" i="33"/>
  <c r="G11" i="33"/>
  <c r="H11" i="33"/>
  <c r="I11" i="33"/>
  <c r="J11" i="33"/>
  <c r="K11" i="33"/>
  <c r="L11" i="33"/>
  <c r="M11" i="33"/>
  <c r="M44" i="33" s="1"/>
  <c r="D11" i="33"/>
  <c r="E5" i="33"/>
  <c r="F5" i="33"/>
  <c r="G5" i="33"/>
  <c r="G44" i="33" s="1"/>
  <c r="H5" i="33"/>
  <c r="I5" i="33"/>
  <c r="J5" i="33"/>
  <c r="K5" i="33"/>
  <c r="L5" i="33"/>
  <c r="M5" i="33"/>
  <c r="D5" i="33"/>
  <c r="E40" i="33"/>
  <c r="F40" i="33"/>
  <c r="G40" i="33"/>
  <c r="H40" i="33"/>
  <c r="I40" i="33"/>
  <c r="J40" i="33"/>
  <c r="K40" i="33"/>
  <c r="L40" i="33"/>
  <c r="M40" i="33"/>
  <c r="D40" i="33"/>
  <c r="N40" i="33"/>
  <c r="O40" i="33"/>
  <c r="N41" i="33"/>
  <c r="O41" i="33"/>
  <c r="N39" i="33"/>
  <c r="N38" i="33"/>
  <c r="O38" i="33"/>
  <c r="E37" i="33"/>
  <c r="F37" i="33"/>
  <c r="G37" i="33"/>
  <c r="H37" i="33"/>
  <c r="I37" i="33"/>
  <c r="J37" i="33"/>
  <c r="K37" i="33"/>
  <c r="L37" i="33"/>
  <c r="M37" i="33"/>
  <c r="D37" i="33"/>
  <c r="E35" i="33"/>
  <c r="F35" i="33"/>
  <c r="G35" i="33"/>
  <c r="H35" i="33"/>
  <c r="I35" i="33"/>
  <c r="I44" i="33" s="1"/>
  <c r="J35" i="33"/>
  <c r="K35" i="33"/>
  <c r="K44" i="33" s="1"/>
  <c r="L35" i="33"/>
  <c r="M35" i="33"/>
  <c r="D35" i="33"/>
  <c r="N35" i="33" s="1"/>
  <c r="O35" i="33" s="1"/>
  <c r="N36" i="33"/>
  <c r="O36" i="33"/>
  <c r="N14" i="33"/>
  <c r="O14" i="33"/>
  <c r="N34" i="33"/>
  <c r="O34" i="33" s="1"/>
  <c r="O39" i="33"/>
  <c r="N13" i="33"/>
  <c r="O13" i="33"/>
  <c r="N15" i="33"/>
  <c r="O15" i="33"/>
  <c r="N7" i="33"/>
  <c r="O7" i="33" s="1"/>
  <c r="N8" i="33"/>
  <c r="O8" i="33" s="1"/>
  <c r="N9" i="33"/>
  <c r="O9" i="33" s="1"/>
  <c r="N10" i="33"/>
  <c r="O10" i="33"/>
  <c r="N6" i="33"/>
  <c r="O6" i="33"/>
  <c r="N12" i="33"/>
  <c r="O12" i="33"/>
  <c r="K45" i="35"/>
  <c r="G45" i="35"/>
  <c r="K43" i="36"/>
  <c r="L43" i="36"/>
  <c r="I43" i="36"/>
  <c r="G42" i="37"/>
  <c r="M42" i="37"/>
  <c r="N14" i="37"/>
  <c r="O14" i="37"/>
  <c r="J42" i="37"/>
  <c r="I42" i="37"/>
  <c r="D42" i="37"/>
  <c r="H42" i="37"/>
  <c r="D45" i="35"/>
  <c r="L45" i="35"/>
  <c r="I43" i="38"/>
  <c r="L43" i="38"/>
  <c r="H43" i="38"/>
  <c r="K43" i="38"/>
  <c r="F43" i="38"/>
  <c r="J43" i="38"/>
  <c r="N36" i="38"/>
  <c r="O36" i="38"/>
  <c r="N40" i="38"/>
  <c r="O40" i="38" s="1"/>
  <c r="N33" i="38"/>
  <c r="O33" i="38" s="1"/>
  <c r="N12" i="38"/>
  <c r="O12" i="38"/>
  <c r="N26" i="38"/>
  <c r="O26" i="38"/>
  <c r="D43" i="38"/>
  <c r="N5" i="38"/>
  <c r="O5" i="38"/>
  <c r="G51" i="39"/>
  <c r="K51" i="39"/>
  <c r="H51" i="39"/>
  <c r="L51" i="39"/>
  <c r="N45" i="39"/>
  <c r="O45" i="39"/>
  <c r="F51" i="39"/>
  <c r="J51" i="39"/>
  <c r="N40" i="39"/>
  <c r="O40" i="39" s="1"/>
  <c r="N49" i="39"/>
  <c r="O49" i="39"/>
  <c r="N31" i="39"/>
  <c r="O31" i="39" s="1"/>
  <c r="N21" i="39"/>
  <c r="O21" i="39" s="1"/>
  <c r="D51" i="39"/>
  <c r="E51" i="39"/>
  <c r="I51" i="39"/>
  <c r="N5" i="33"/>
  <c r="O5" i="33" s="1"/>
  <c r="E44" i="33"/>
  <c r="N16" i="33"/>
  <c r="O16" i="33"/>
  <c r="G42" i="34"/>
  <c r="N18" i="34"/>
  <c r="O18" i="34" s="1"/>
  <c r="N14" i="35"/>
  <c r="O14" i="35" s="1"/>
  <c r="L44" i="33"/>
  <c r="N37" i="33"/>
  <c r="O37" i="33" s="1"/>
  <c r="D44" i="33"/>
  <c r="N11" i="33"/>
  <c r="O11" i="33" s="1"/>
  <c r="F44" i="33"/>
  <c r="H44" i="33"/>
  <c r="K42" i="34"/>
  <c r="H56" i="40"/>
  <c r="L56" i="40"/>
  <c r="E56" i="40"/>
  <c r="F56" i="40"/>
  <c r="G56" i="40"/>
  <c r="J56" i="40"/>
  <c r="N49" i="40"/>
  <c r="O49" i="40" s="1"/>
  <c r="I56" i="40"/>
  <c r="N34" i="40"/>
  <c r="O34" i="40"/>
  <c r="N22" i="40"/>
  <c r="O22" i="40" s="1"/>
  <c r="N15" i="40"/>
  <c r="O15" i="40" s="1"/>
  <c r="D56" i="40"/>
  <c r="N5" i="40"/>
  <c r="O5" i="40" s="1"/>
  <c r="E55" i="41"/>
  <c r="J55" i="41"/>
  <c r="F55" i="41"/>
  <c r="N52" i="41"/>
  <c r="O52" i="41" s="1"/>
  <c r="L55" i="41"/>
  <c r="M55" i="41"/>
  <c r="N5" i="41"/>
  <c r="O5" i="41"/>
  <c r="K55" i="41"/>
  <c r="H55" i="41"/>
  <c r="N47" i="41"/>
  <c r="O47" i="41" s="1"/>
  <c r="N42" i="41"/>
  <c r="O42" i="41" s="1"/>
  <c r="N22" i="41"/>
  <c r="O22" i="41"/>
  <c r="I55" i="41"/>
  <c r="D55" i="41"/>
  <c r="N55" i="41" s="1"/>
  <c r="O55" i="41" s="1"/>
  <c r="L54" i="42"/>
  <c r="J54" i="42"/>
  <c r="K54" i="42"/>
  <c r="N5" i="42"/>
  <c r="O5" i="42"/>
  <c r="N52" i="42"/>
  <c r="O52" i="42" s="1"/>
  <c r="E54" i="42"/>
  <c r="F54" i="42"/>
  <c r="G54" i="42"/>
  <c r="H54" i="42"/>
  <c r="N42" i="42"/>
  <c r="O42" i="42" s="1"/>
  <c r="N47" i="42"/>
  <c r="O47" i="42"/>
  <c r="I54" i="42"/>
  <c r="D54" i="42"/>
  <c r="N21" i="42"/>
  <c r="O21" i="42"/>
  <c r="N15" i="42"/>
  <c r="O15" i="42" s="1"/>
  <c r="J55" i="43"/>
  <c r="H55" i="43"/>
  <c r="L55" i="43"/>
  <c r="N23" i="43"/>
  <c r="O23" i="43" s="1"/>
  <c r="M55" i="43"/>
  <c r="E55" i="43"/>
  <c r="N53" i="43"/>
  <c r="O53" i="43" s="1"/>
  <c r="F55" i="43"/>
  <c r="G55" i="43"/>
  <c r="I55" i="43"/>
  <c r="N41" i="43"/>
  <c r="O41" i="43" s="1"/>
  <c r="N46" i="43"/>
  <c r="O46" i="43"/>
  <c r="D55" i="43"/>
  <c r="N15" i="43"/>
  <c r="O15" i="43" s="1"/>
  <c r="N5" i="43"/>
  <c r="O5" i="43" s="1"/>
  <c r="M54" i="44"/>
  <c r="K54" i="44"/>
  <c r="J54" i="44"/>
  <c r="L54" i="44"/>
  <c r="N52" i="44"/>
  <c r="O52" i="44"/>
  <c r="F54" i="44"/>
  <c r="N23" i="44"/>
  <c r="O23" i="44"/>
  <c r="G54" i="44"/>
  <c r="N5" i="44"/>
  <c r="O5" i="44"/>
  <c r="H54" i="44"/>
  <c r="E54" i="44"/>
  <c r="N42" i="44"/>
  <c r="O42" i="44" s="1"/>
  <c r="N47" i="44"/>
  <c r="O47" i="44"/>
  <c r="N30" i="44"/>
  <c r="O30" i="44" s="1"/>
  <c r="I54" i="44"/>
  <c r="N15" i="44"/>
  <c r="O15" i="44" s="1"/>
  <c r="D54" i="44"/>
  <c r="N54" i="44" s="1"/>
  <c r="O54" i="44" s="1"/>
  <c r="I57" i="45"/>
  <c r="O55" i="46"/>
  <c r="P55" i="46" s="1"/>
  <c r="O50" i="46"/>
  <c r="P50" i="46" s="1"/>
  <c r="O45" i="46"/>
  <c r="P45" i="46"/>
  <c r="O33" i="46"/>
  <c r="P33" i="46" s="1"/>
  <c r="G57" i="46"/>
  <c r="O24" i="46"/>
  <c r="P24" i="46"/>
  <c r="I57" i="46"/>
  <c r="H57" i="46"/>
  <c r="J57" i="46"/>
  <c r="M57" i="46"/>
  <c r="D57" i="46"/>
  <c r="O57" i="46" s="1"/>
  <c r="P57" i="46" s="1"/>
  <c r="L57" i="46"/>
  <c r="E57" i="46"/>
  <c r="O14" i="46"/>
  <c r="P14" i="46" s="1"/>
  <c r="K57" i="46"/>
  <c r="N57" i="46"/>
  <c r="F57" i="46"/>
  <c r="O5" i="46"/>
  <c r="P5" i="46" s="1"/>
  <c r="N49" i="45"/>
  <c r="O49" i="45" s="1"/>
  <c r="N14" i="45"/>
  <c r="O14" i="45"/>
  <c r="O58" i="47" l="1"/>
  <c r="P58" i="47" s="1"/>
  <c r="N54" i="42"/>
  <c r="O54" i="42" s="1"/>
  <c r="N42" i="34"/>
  <c r="O42" i="34" s="1"/>
  <c r="N55" i="43"/>
  <c r="O55" i="43" s="1"/>
  <c r="N30" i="43"/>
  <c r="O30" i="43" s="1"/>
  <c r="N15" i="41"/>
  <c r="O15" i="41" s="1"/>
  <c r="N5" i="34"/>
  <c r="O5" i="34" s="1"/>
  <c r="N40" i="34"/>
  <c r="O40" i="34" s="1"/>
  <c r="M57" i="45"/>
  <c r="N44" i="45"/>
  <c r="O44" i="45" s="1"/>
  <c r="N5" i="37"/>
  <c r="O5" i="37" s="1"/>
  <c r="F42" i="37"/>
  <c r="D43" i="36"/>
  <c r="N26" i="36"/>
  <c r="O26" i="36" s="1"/>
  <c r="J43" i="36"/>
  <c r="N14" i="36"/>
  <c r="O14" i="36" s="1"/>
  <c r="E57" i="45"/>
  <c r="N15" i="39"/>
  <c r="O15" i="39" s="1"/>
  <c r="M45" i="35"/>
  <c r="E43" i="38"/>
  <c r="N43" i="38" s="1"/>
  <c r="O43" i="38" s="1"/>
  <c r="N43" i="35"/>
  <c r="O43" i="35" s="1"/>
  <c r="E45" i="35"/>
  <c r="N45" i="35" s="1"/>
  <c r="O45" i="35" s="1"/>
  <c r="N40" i="36"/>
  <c r="O40" i="36" s="1"/>
  <c r="H43" i="36"/>
  <c r="N5" i="36"/>
  <c r="O5" i="36" s="1"/>
  <c r="E42" i="37"/>
  <c r="N42" i="37" s="1"/>
  <c r="O42" i="37" s="1"/>
  <c r="N40" i="37"/>
  <c r="O40" i="37" s="1"/>
  <c r="K56" i="40"/>
  <c r="N56" i="40" s="1"/>
  <c r="O56" i="40" s="1"/>
  <c r="F45" i="35"/>
  <c r="N29" i="35"/>
  <c r="O29" i="35" s="1"/>
  <c r="N54" i="45"/>
  <c r="O54" i="45" s="1"/>
  <c r="N18" i="37"/>
  <c r="O18" i="37" s="1"/>
  <c r="N18" i="36"/>
  <c r="O18" i="36" s="1"/>
  <c r="F43" i="36"/>
  <c r="G43" i="38"/>
  <c r="L57" i="45"/>
  <c r="N5" i="45"/>
  <c r="O5" i="45" s="1"/>
  <c r="N57" i="45" l="1"/>
  <c r="O57" i="45" s="1"/>
  <c r="N43" i="36"/>
  <c r="O43" i="36" s="1"/>
</calcChain>
</file>

<file path=xl/sharedStrings.xml><?xml version="1.0" encoding="utf-8"?>
<sst xmlns="http://schemas.openxmlformats.org/spreadsheetml/2006/main" count="1069" uniqueCount="156">
  <si>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</si>
  <si>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</si>
  <si>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</si>
  <si>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</si>
  <si>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</si>
  <si>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</si>
  <si>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</si>
  <si>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</si>
  <si>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</si>
  <si>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</si>
  <si>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</si>
  <si>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County Ninth-Cent Voted Fuel Tax</t>
  </si>
  <si>
    <t>First Local Option Fuel Tax (1 to 6 Cents)</t>
  </si>
  <si>
    <t>Utility Service Tax - Other</t>
  </si>
  <si>
    <t>Communications Services Taxes</t>
  </si>
  <si>
    <t>Permits, Fees, and Special Assessments</t>
  </si>
  <si>
    <t>Franchise Fee - Other</t>
  </si>
  <si>
    <t>Impact Fees - Residential - Other</t>
  </si>
  <si>
    <t>Other Permits, Fees, and Special Assessments</t>
  </si>
  <si>
    <t>Federal Grant - Public Safety</t>
  </si>
  <si>
    <t>Intergovernmental Revenue</t>
  </si>
  <si>
    <t>Federal Grant - Other Federal Grants</t>
  </si>
  <si>
    <t>Federal Grant - Physical Environment - Sewer / Wastewater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</si>
  <si>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</si>
  <si>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</si>
  <si>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</si>
  <si>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</si>
  <si>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</si>
  <si>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Other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</si>
  <si>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</si>
  <si>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</si>
  <si>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</si>
  <si>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</si>
  <si>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</si>
  <si>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</si>
  <si>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</si>
  <si>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</si>
  <si>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Public Safety - Fire Protection</t>
  </si>
  <si>
    <t>Physical Environment - Water Utility</t>
  </si>
  <si>
    <t>Physical Environment - Garbage / Solid Waste</t>
  </si>
  <si>
    <t>Physical Environment - Sewer / Wastewater Utility</t>
  </si>
  <si>
    <t>Physical Environment - Other Physical Environment Charges</t>
  </si>
  <si>
    <t>Culture / Recreation - Libraries</t>
  </si>
  <si>
    <t>Total - All Account Codes</t>
  </si>
  <si>
    <t>Local Fiscal Year Ended September 30, 2009</t>
  </si>
  <si>
    <t>Other Judgments, Fines, and Forfeits</t>
  </si>
  <si>
    <t>Interest and Other Earnings - Interest</t>
  </si>
  <si>
    <t>Other Miscellaneous Revenues - Other</t>
  </si>
  <si>
    <t>Non-Operating - Inter-Fund Group Transfers In</t>
  </si>
  <si>
    <t>Proceeds - Debt Proceeds</t>
  </si>
  <si>
    <t>Proprietary Non-Operating Sources - Interest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</si>
  <si>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</si>
  <si>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</si>
  <si>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</si>
  <si>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</si>
  <si>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</si>
  <si>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</si>
  <si>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</si>
  <si>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Mulberry Revenues Reported by Account Code and Fund Type</t>
  </si>
  <si>
    <t>Local Fiscal Year Ended September 30, 2010</t>
  </si>
  <si>
    <t>Utility Service Tax - Electricity</t>
  </si>
  <si>
    <t>Utility Service Tax - Water</t>
  </si>
  <si>
    <t>Local Business Tax</t>
  </si>
  <si>
    <t>Franchise Fee - Electricity</t>
  </si>
  <si>
    <t>Franchise Fee - Solid Waste</t>
  </si>
  <si>
    <t>Disposition of Fixed Assets</t>
  </si>
  <si>
    <t>2010 Municipal Census Population:</t>
  </si>
  <si>
    <t>Local Fiscal Year Ended September 30, 2011</t>
  </si>
  <si>
    <t>Other General Taxes</t>
  </si>
  <si>
    <t>Federal Grant - Culture / Recreation</t>
  </si>
  <si>
    <t>State Grant - Physical Environment - Sewer / Wastewater</t>
  </si>
  <si>
    <t>Grants from Other Local Units - Other</t>
  </si>
  <si>
    <t>Contributions and Donations from Private Sources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</si>
  <si>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</si>
  <si>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</si>
  <si>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</si>
  <si>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</si>
  <si>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</si>
  <si>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</si>
  <si>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</si>
  <si>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</si>
  <si>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</si>
  <si>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</si>
  <si>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Sales - Disposition of Fixed Assets</t>
  </si>
  <si>
    <t>2013 Municipal Population:</t>
  </si>
  <si>
    <t>Local Fiscal Year Ended September 30, 2008</t>
  </si>
  <si>
    <t>Permits and Franchise Fees</t>
  </si>
  <si>
    <t>State Grant - Other</t>
  </si>
  <si>
    <t>Fines - Library</t>
  </si>
  <si>
    <t>Impact Fees - Other</t>
  </si>
  <si>
    <t>2008 Municipal Population:</t>
  </si>
  <si>
    <t>Local Fiscal Year Ended September 30, 2014</t>
  </si>
  <si>
    <t>Second Local Option Fuel Tax (1 to 5 Cents)</t>
  </si>
  <si>
    <t>Utility Service Tax - Propane</t>
  </si>
  <si>
    <t>Local Business Tax (Chapter 205, F.S.)</t>
  </si>
  <si>
    <t>Impact Fees - Residential - Physical Environment</t>
  </si>
  <si>
    <t>Federal Grant - Physical Environment - Other Physical Environment</t>
  </si>
  <si>
    <t>State Grant - Physical Environment - Other Physical Environment</t>
  </si>
  <si>
    <t>Grants from Other Local Units - Culture / Recreation</t>
  </si>
  <si>
    <t>General Government - Other General Government Charges and Fees</t>
  </si>
  <si>
    <t>Public Safety - Other Public Safety Charges and Fees</t>
  </si>
  <si>
    <t>Transportation - Other Transportation Charges</t>
  </si>
  <si>
    <t>Culture / Recreation - Other Culture / Recreation Charges</t>
  </si>
  <si>
    <t>Court-Ordered Judgments and Fines - As Decided by County Court Criminal</t>
  </si>
  <si>
    <t>Fines - Local Ordinance Violations</t>
  </si>
  <si>
    <t>2014 Municipal Population:</t>
  </si>
  <si>
    <t>Local Fiscal Year Ended September 30, 2015</t>
  </si>
  <si>
    <t>Federal Grant - Physical Environment - Water Supply System</t>
  </si>
  <si>
    <t>State Grant - General Government</t>
  </si>
  <si>
    <t>Sales - Sale of Surplus Materials and Scrap</t>
  </si>
  <si>
    <t>Contributions from Enterprise Operations</t>
  </si>
  <si>
    <t>2015 Municipal Population:</t>
  </si>
  <si>
    <t>Local Fiscal Year Ended September 30, 2016</t>
  </si>
  <si>
    <t>State Shared Revenues - Public Safety - Other Public Safety</t>
  </si>
  <si>
    <t>Proprietary Non-Operating - Interest</t>
  </si>
  <si>
    <t>2016 Municipal Population:</t>
  </si>
  <si>
    <t>Local Fiscal Year Ended September 30, 2017</t>
  </si>
  <si>
    <t>State Shared Revenues - General Government - Sales and Uses Taxes to Counties</t>
  </si>
  <si>
    <t>Public Safety - Protective Inspection Fees</t>
  </si>
  <si>
    <t>Culture / Recreation - Parks and Recreation</t>
  </si>
  <si>
    <t>2017 Municipal Population:</t>
  </si>
  <si>
    <t>Local Fiscal Year Ended September 30, 2018</t>
  </si>
  <si>
    <t>Impact Fees - Commercial - Culture / Recreation</t>
  </si>
  <si>
    <t>Federal Grant - General Government</t>
  </si>
  <si>
    <t>Rents and Royalties</t>
  </si>
  <si>
    <t>2018 Municipal Population:</t>
  </si>
  <si>
    <t>Local Fiscal Year Ended September 30, 2019</t>
  </si>
  <si>
    <t>Grants from Other Local Units - Physical Environment</t>
  </si>
  <si>
    <t>2019 Municipal Population:</t>
  </si>
  <si>
    <t>Local Fiscal Year Ended September 30, 2020</t>
  </si>
  <si>
    <t>Impact Fees - Commercial - Physical Environment</t>
  </si>
  <si>
    <t>Impact Fees - Residential - Culture / Recreation</t>
  </si>
  <si>
    <t>Impact Fees - Commercial - Other</t>
  </si>
  <si>
    <t>Shared Revenue from Other Local Units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</si>
  <si>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</si>
  <si>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</si>
  <si>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</si>
  <si>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</si>
  <si>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</si>
  <si>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</si>
  <si>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</si>
  <si>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</si>
  <si>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</si>
  <si>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</si>
  <si>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Permits - Other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</si>
  <si>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</si>
  <si>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</si>
  <si>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</si>
  <si>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Interest and Other Earnings - Gain (Loss) on Sale of Investments</t>
  </si>
  <si>
    <t>2021 Municipal Population:</t>
  </si>
  <si>
    <t>Local Fiscal Year Ended September 30, 2022</t>
  </si>
  <si>
    <t>Other Fees and Special Assessments</t>
  </si>
  <si>
    <t>2022 Municipal Population:</t>
  </si>
  <si>
    <t>Local Fiscal Year Ended September 30, 2023</t>
  </si>
  <si>
    <t>Other Miscellaneous Revenues - Settlements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</si>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</sst>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8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153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51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8"/>
      <c r="M3" s="69"/>
      <c r="N3" s="36"/>
      <c r="O3" s="37"/>
      <c r="P3" s="70" t="s">
        <v>136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52</v>
      </c>
      <c r="F4" s="34" t="s">
        <v>53</v>
      </c>
      <c r="G4" s="34" t="s">
        <v>54</v>
      </c>
      <c r="H4" s="34" t="s">
        <v>6</v>
      </c>
      <c r="I4" s="34" t="s">
        <v>7</v>
      </c>
      <c r="J4" s="35" t="s">
        <v>55</v>
      </c>
      <c r="K4" s="35" t="s">
        <v>8</v>
      </c>
      <c r="L4" s="35" t="s">
        <v>9</v>
      </c>
      <c r="M4" s="35" t="s">
        <v>137</v>
      </c>
      <c r="N4" s="35" t="s">
        <v>10</v>
      </c>
      <c r="O4" s="35" t="s">
        <v>138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139</v>
      </c>
      <c r="B5" s="26"/>
      <c r="C5" s="26"/>
      <c r="D5" s="27">
        <f>SUM(D6:D13)</f>
        <v>2664069</v>
      </c>
      <c r="E5" s="27">
        <f>SUM(E6:E13)</f>
        <v>872843</v>
      </c>
      <c r="F5" s="27">
        <f>SUM(F6:F13)</f>
        <v>0</v>
      </c>
      <c r="G5" s="27">
        <f>SUM(G6:G13)</f>
        <v>0</v>
      </c>
      <c r="H5" s="27">
        <f>SUM(H6:H13)</f>
        <v>0</v>
      </c>
      <c r="I5" s="27">
        <f>SUM(I6:I13)</f>
        <v>0</v>
      </c>
      <c r="J5" s="27">
        <f>SUM(J6:J13)</f>
        <v>0</v>
      </c>
      <c r="K5" s="27">
        <f>SUM(K6:K13)</f>
        <v>0</v>
      </c>
      <c r="L5" s="27">
        <f>SUM(L6:L13)</f>
        <v>0</v>
      </c>
      <c r="M5" s="27">
        <f>SUM(M6:M13)</f>
        <v>0</v>
      </c>
      <c r="N5" s="27">
        <f>SUM(N6:N13)</f>
        <v>0</v>
      </c>
      <c r="O5" s="28">
        <f>SUM(D5:N5)</f>
        <v>3536912</v>
      </c>
      <c r="P5" s="33">
        <f>(O5/P$56)</f>
        <v>814.01887226697352</v>
      </c>
      <c r="Q5" s="6"/>
    </row>
    <row r="6" spans="1:134">
      <c r="A6" s="12"/>
      <c r="B6" s="25">
        <v>311</v>
      </c>
      <c r="C6" s="20" t="s">
        <v>3</v>
      </c>
      <c r="D6" s="46">
        <v>1398652</v>
      </c>
      <c r="E6" s="46">
        <v>872843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2271495</v>
      </c>
      <c r="P6" s="47">
        <f>(O6/P$56)</f>
        <v>522.7836593785961</v>
      </c>
      <c r="Q6" s="9"/>
    </row>
    <row r="7" spans="1:134">
      <c r="A7" s="12"/>
      <c r="B7" s="25">
        <v>312.41000000000003</v>
      </c>
      <c r="C7" s="20" t="s">
        <v>140</v>
      </c>
      <c r="D7" s="46">
        <v>237731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0">SUM(D7:N7)</f>
        <v>237731</v>
      </c>
      <c r="P7" s="47">
        <f>(O7/P$56)</f>
        <v>54.713693901035676</v>
      </c>
      <c r="Q7" s="9"/>
    </row>
    <row r="8" spans="1:134">
      <c r="A8" s="12"/>
      <c r="B8" s="25">
        <v>312.43</v>
      </c>
      <c r="C8" s="20" t="s">
        <v>141</v>
      </c>
      <c r="D8" s="46">
        <v>150747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150747</v>
      </c>
      <c r="P8" s="47">
        <f>(O8/P$56)</f>
        <v>34.694361334867665</v>
      </c>
      <c r="Q8" s="9"/>
    </row>
    <row r="9" spans="1:134">
      <c r="A9" s="12"/>
      <c r="B9" s="25">
        <v>314.10000000000002</v>
      </c>
      <c r="C9" s="20" t="s">
        <v>60</v>
      </c>
      <c r="D9" s="46">
        <v>502402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502402</v>
      </c>
      <c r="P9" s="47">
        <f>(O9/P$56)</f>
        <v>115.62761795166858</v>
      </c>
      <c r="Q9" s="9"/>
    </row>
    <row r="10" spans="1:134">
      <c r="A10" s="12"/>
      <c r="B10" s="25">
        <v>314.3</v>
      </c>
      <c r="C10" s="20" t="s">
        <v>61</v>
      </c>
      <c r="D10" s="46">
        <v>99130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99130</v>
      </c>
      <c r="P10" s="47">
        <f>(O10/P$56)</f>
        <v>22.814729574223247</v>
      </c>
      <c r="Q10" s="9"/>
    </row>
    <row r="11" spans="1:134">
      <c r="A11" s="12"/>
      <c r="B11" s="25">
        <v>314.8</v>
      </c>
      <c r="C11" s="20" t="s">
        <v>93</v>
      </c>
      <c r="D11" s="46">
        <v>57611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57611</v>
      </c>
      <c r="P11" s="47">
        <f>(O11/P$56)</f>
        <v>13.259148446490219</v>
      </c>
      <c r="Q11" s="9"/>
    </row>
    <row r="12" spans="1:134">
      <c r="A12" s="12"/>
      <c r="B12" s="25">
        <v>315.10000000000002</v>
      </c>
      <c r="C12" s="20" t="s">
        <v>142</v>
      </c>
      <c r="D12" s="46">
        <v>201000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201000</v>
      </c>
      <c r="P12" s="47">
        <f>(O12/P$56)</f>
        <v>46.260069044879174</v>
      </c>
      <c r="Q12" s="9"/>
    </row>
    <row r="13" spans="1:134">
      <c r="A13" s="12"/>
      <c r="B13" s="25">
        <v>316</v>
      </c>
      <c r="C13" s="20" t="s">
        <v>94</v>
      </c>
      <c r="D13" s="46">
        <v>16796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0"/>
        <v>16796</v>
      </c>
      <c r="P13" s="47">
        <f>(O13/P$56)</f>
        <v>3.8655926352128884</v>
      </c>
      <c r="Q13" s="9"/>
    </row>
    <row r="14" spans="1:134" ht="15.75">
      <c r="A14" s="29" t="s">
        <v>15</v>
      </c>
      <c r="B14" s="30"/>
      <c r="C14" s="31"/>
      <c r="D14" s="32">
        <f>SUM(D15:D21)</f>
        <v>1106158</v>
      </c>
      <c r="E14" s="32">
        <f>SUM(E15:E21)</f>
        <v>0</v>
      </c>
      <c r="F14" s="32">
        <f>SUM(F15:F21)</f>
        <v>0</v>
      </c>
      <c r="G14" s="32">
        <f>SUM(G15:G21)</f>
        <v>0</v>
      </c>
      <c r="H14" s="32">
        <f>SUM(H15:H21)</f>
        <v>0</v>
      </c>
      <c r="I14" s="32">
        <f>SUM(I15:I21)</f>
        <v>363654</v>
      </c>
      <c r="J14" s="32">
        <f>SUM(J15:J21)</f>
        <v>0</v>
      </c>
      <c r="K14" s="32">
        <f>SUM(K15:K21)</f>
        <v>0</v>
      </c>
      <c r="L14" s="32">
        <f>SUM(L15:L21)</f>
        <v>0</v>
      </c>
      <c r="M14" s="32">
        <f>SUM(M15:M21)</f>
        <v>554657</v>
      </c>
      <c r="N14" s="32">
        <f>SUM(N15:N21)</f>
        <v>0</v>
      </c>
      <c r="O14" s="44">
        <f>SUM(D14:N14)</f>
        <v>2024469</v>
      </c>
      <c r="P14" s="45">
        <f>(O14/P$56)</f>
        <v>465.93072497123131</v>
      </c>
      <c r="Q14" s="10"/>
    </row>
    <row r="15" spans="1:134">
      <c r="A15" s="12"/>
      <c r="B15" s="25">
        <v>322</v>
      </c>
      <c r="C15" s="20" t="s">
        <v>143</v>
      </c>
      <c r="D15" s="46">
        <v>272423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272423</v>
      </c>
      <c r="P15" s="47">
        <f>(O15/P$56)</f>
        <v>62.698043728423478</v>
      </c>
      <c r="Q15" s="9"/>
    </row>
    <row r="16" spans="1:134">
      <c r="A16" s="12"/>
      <c r="B16" s="25">
        <v>323.10000000000002</v>
      </c>
      <c r="C16" s="20" t="s">
        <v>63</v>
      </c>
      <c r="D16" s="46">
        <v>450907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1" si="1">SUM(D16:N16)</f>
        <v>450907</v>
      </c>
      <c r="P16" s="47">
        <f>(O16/P$56)</f>
        <v>103.77606444188723</v>
      </c>
      <c r="Q16" s="9"/>
    </row>
    <row r="17" spans="1:17">
      <c r="A17" s="12"/>
      <c r="B17" s="25">
        <v>323.7</v>
      </c>
      <c r="C17" s="20" t="s">
        <v>64</v>
      </c>
      <c r="D17" s="46">
        <v>139629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139629</v>
      </c>
      <c r="P17" s="47">
        <f>(O17/P$56)</f>
        <v>32.135558112773303</v>
      </c>
      <c r="Q17" s="9"/>
    </row>
    <row r="18" spans="1:17">
      <c r="A18" s="12"/>
      <c r="B18" s="25">
        <v>324.20999999999998</v>
      </c>
      <c r="C18" s="20" t="s">
        <v>95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363654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363654</v>
      </c>
      <c r="P18" s="47">
        <f>(O18/P$56)</f>
        <v>83.694821634062137</v>
      </c>
      <c r="Q18" s="9"/>
    </row>
    <row r="19" spans="1:17">
      <c r="A19" s="12"/>
      <c r="B19" s="25">
        <v>324.61</v>
      </c>
      <c r="C19" s="20" t="s">
        <v>131</v>
      </c>
      <c r="D19" s="46">
        <v>43240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43240</v>
      </c>
      <c r="P19" s="47">
        <f>(O19/P$56)</f>
        <v>9.9516685845799771</v>
      </c>
      <c r="Q19" s="9"/>
    </row>
    <row r="20" spans="1:17">
      <c r="A20" s="12"/>
      <c r="B20" s="25">
        <v>324.91000000000003</v>
      </c>
      <c r="C20" s="20" t="s">
        <v>17</v>
      </c>
      <c r="D20" s="46">
        <v>105752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105752</v>
      </c>
      <c r="P20" s="47">
        <f>(O20/P$56)</f>
        <v>24.338780207134636</v>
      </c>
      <c r="Q20" s="9"/>
    </row>
    <row r="21" spans="1:17">
      <c r="A21" s="12"/>
      <c r="B21" s="25">
        <v>329.5</v>
      </c>
      <c r="C21" s="20" t="s">
        <v>151</v>
      </c>
      <c r="D21" s="46">
        <v>94207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554657</v>
      </c>
      <c r="N21" s="46">
        <v>0</v>
      </c>
      <c r="O21" s="46">
        <f t="shared" si="1"/>
        <v>648864</v>
      </c>
      <c r="P21" s="47">
        <f>(O21/P$56)</f>
        <v>149.33578826237053</v>
      </c>
      <c r="Q21" s="9"/>
    </row>
    <row r="22" spans="1:17" ht="15.75">
      <c r="A22" s="29" t="s">
        <v>145</v>
      </c>
      <c r="B22" s="30"/>
      <c r="C22" s="31"/>
      <c r="D22" s="32">
        <f>SUM(D23:D30)</f>
        <v>1527544</v>
      </c>
      <c r="E22" s="32">
        <f>SUM(E23:E30)</f>
        <v>0</v>
      </c>
      <c r="F22" s="32">
        <f>SUM(F23:F30)</f>
        <v>0</v>
      </c>
      <c r="G22" s="32">
        <f>SUM(G23:G30)</f>
        <v>0</v>
      </c>
      <c r="H22" s="32">
        <f>SUM(H23:H30)</f>
        <v>0</v>
      </c>
      <c r="I22" s="32">
        <f>SUM(I23:I30)</f>
        <v>92689</v>
      </c>
      <c r="J22" s="32">
        <f>SUM(J23:J30)</f>
        <v>0</v>
      </c>
      <c r="K22" s="32">
        <f>SUM(K23:K30)</f>
        <v>0</v>
      </c>
      <c r="L22" s="32">
        <f>SUM(L23:L30)</f>
        <v>0</v>
      </c>
      <c r="M22" s="32">
        <f>SUM(M23:M30)</f>
        <v>0</v>
      </c>
      <c r="N22" s="32">
        <f>SUM(N23:N30)</f>
        <v>0</v>
      </c>
      <c r="O22" s="44">
        <f>SUM(D22:N22)</f>
        <v>1620233</v>
      </c>
      <c r="P22" s="45">
        <f>(O22/P$56)</f>
        <v>372.89597238204834</v>
      </c>
      <c r="Q22" s="10"/>
    </row>
    <row r="23" spans="1:17">
      <c r="A23" s="12"/>
      <c r="B23" s="25">
        <v>331.1</v>
      </c>
      <c r="C23" s="20" t="s">
        <v>123</v>
      </c>
      <c r="D23" s="46">
        <v>827690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827690</v>
      </c>
      <c r="P23" s="47">
        <f>(O23/P$56)</f>
        <v>190.49252013808976</v>
      </c>
      <c r="Q23" s="9"/>
    </row>
    <row r="24" spans="1:17">
      <c r="A24" s="12"/>
      <c r="B24" s="25">
        <v>331.35</v>
      </c>
      <c r="C24" s="20" t="s">
        <v>22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92689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29" si="2">SUM(D24:N24)</f>
        <v>92689</v>
      </c>
      <c r="P24" s="47">
        <f>(O24/P$56)</f>
        <v>21.332336018411969</v>
      </c>
      <c r="Q24" s="9"/>
    </row>
    <row r="25" spans="1:17">
      <c r="A25" s="12"/>
      <c r="B25" s="25">
        <v>334.9</v>
      </c>
      <c r="C25" s="20" t="s">
        <v>87</v>
      </c>
      <c r="D25" s="46">
        <v>100000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2"/>
        <v>100000</v>
      </c>
      <c r="P25" s="47">
        <f>(O25/P$56)</f>
        <v>23.014959723820482</v>
      </c>
      <c r="Q25" s="9"/>
    </row>
    <row r="26" spans="1:17">
      <c r="A26" s="12"/>
      <c r="B26" s="25">
        <v>335.125</v>
      </c>
      <c r="C26" s="20" t="s">
        <v>146</v>
      </c>
      <c r="D26" s="46">
        <v>191467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191467</v>
      </c>
      <c r="P26" s="47">
        <f>(O26/P$56)</f>
        <v>44.066052934407367</v>
      </c>
      <c r="Q26" s="9"/>
    </row>
    <row r="27" spans="1:17">
      <c r="A27" s="12"/>
      <c r="B27" s="25">
        <v>335.14</v>
      </c>
      <c r="C27" s="20" t="s">
        <v>80</v>
      </c>
      <c r="D27" s="46">
        <v>32734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2"/>
        <v>32734</v>
      </c>
      <c r="P27" s="47">
        <f>(O27/P$56)</f>
        <v>7.5337169159953969</v>
      </c>
      <c r="Q27" s="9"/>
    </row>
    <row r="28" spans="1:17">
      <c r="A28" s="12"/>
      <c r="B28" s="25">
        <v>335.15</v>
      </c>
      <c r="C28" s="20" t="s">
        <v>81</v>
      </c>
      <c r="D28" s="46">
        <v>1786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2"/>
        <v>1786</v>
      </c>
      <c r="P28" s="47">
        <f>(O28/P$56)</f>
        <v>0.41104718066743384</v>
      </c>
      <c r="Q28" s="9"/>
    </row>
    <row r="29" spans="1:17">
      <c r="A29" s="12"/>
      <c r="B29" s="25">
        <v>335.18</v>
      </c>
      <c r="C29" s="20" t="s">
        <v>147</v>
      </c>
      <c r="D29" s="46">
        <v>331219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331219</v>
      </c>
      <c r="P29" s="47">
        <f>(O29/P$56)</f>
        <v>76.229919447640967</v>
      </c>
      <c r="Q29" s="9"/>
    </row>
    <row r="30" spans="1:17">
      <c r="A30" s="12"/>
      <c r="B30" s="25">
        <v>338</v>
      </c>
      <c r="C30" s="20" t="s">
        <v>133</v>
      </c>
      <c r="D30" s="46">
        <v>42648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42648</v>
      </c>
      <c r="P30" s="47">
        <f>(O30/P$56)</f>
        <v>9.8154200230149602</v>
      </c>
      <c r="Q30" s="9"/>
    </row>
    <row r="31" spans="1:17" ht="15.75">
      <c r="A31" s="29" t="s">
        <v>33</v>
      </c>
      <c r="B31" s="30"/>
      <c r="C31" s="31"/>
      <c r="D31" s="32">
        <f>SUM(D32:D42)</f>
        <v>319951</v>
      </c>
      <c r="E31" s="32">
        <f>SUM(E32:E42)</f>
        <v>0</v>
      </c>
      <c r="F31" s="32">
        <f>SUM(F32:F42)</f>
        <v>0</v>
      </c>
      <c r="G31" s="32">
        <f>SUM(G32:G42)</f>
        <v>0</v>
      </c>
      <c r="H31" s="32">
        <f>SUM(H32:H42)</f>
        <v>0</v>
      </c>
      <c r="I31" s="32">
        <f>SUM(I32:I42)</f>
        <v>4082270</v>
      </c>
      <c r="J31" s="32">
        <f>SUM(J32:J42)</f>
        <v>0</v>
      </c>
      <c r="K31" s="32">
        <f>SUM(K32:K42)</f>
        <v>0</v>
      </c>
      <c r="L31" s="32">
        <f>SUM(L32:L42)</f>
        <v>0</v>
      </c>
      <c r="M31" s="32">
        <f>SUM(M32:M42)</f>
        <v>0</v>
      </c>
      <c r="N31" s="32">
        <f>SUM(N32:N42)</f>
        <v>0</v>
      </c>
      <c r="O31" s="32">
        <f>SUM(D31:N31)</f>
        <v>4402221</v>
      </c>
      <c r="P31" s="45">
        <f>(O31/P$56)</f>
        <v>1013.1693901035674</v>
      </c>
      <c r="Q31" s="10"/>
    </row>
    <row r="32" spans="1:17">
      <c r="A32" s="12"/>
      <c r="B32" s="25">
        <v>341.9</v>
      </c>
      <c r="C32" s="20" t="s">
        <v>99</v>
      </c>
      <c r="D32" s="46">
        <v>6326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42" si="3">SUM(D32:N32)</f>
        <v>6326</v>
      </c>
      <c r="P32" s="47">
        <f>(O32/P$56)</f>
        <v>1.4559263521288839</v>
      </c>
      <c r="Q32" s="9"/>
    </row>
    <row r="33" spans="1:17">
      <c r="A33" s="12"/>
      <c r="B33" s="25">
        <v>342.2</v>
      </c>
      <c r="C33" s="20" t="s">
        <v>37</v>
      </c>
      <c r="D33" s="46">
        <v>10778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3"/>
        <v>10778</v>
      </c>
      <c r="P33" s="47">
        <f>(O33/P$56)</f>
        <v>2.4805523590333718</v>
      </c>
      <c r="Q33" s="9"/>
    </row>
    <row r="34" spans="1:17">
      <c r="A34" s="12"/>
      <c r="B34" s="25">
        <v>342.5</v>
      </c>
      <c r="C34" s="20" t="s">
        <v>118</v>
      </c>
      <c r="D34" s="46">
        <v>40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3"/>
        <v>40</v>
      </c>
      <c r="P34" s="47">
        <f>(O34/P$56)</f>
        <v>9.2059838895281933E-3</v>
      </c>
      <c r="Q34" s="9"/>
    </row>
    <row r="35" spans="1:17">
      <c r="A35" s="12"/>
      <c r="B35" s="25">
        <v>343.3</v>
      </c>
      <c r="C35" s="20" t="s">
        <v>38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1214826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3"/>
        <v>1214826</v>
      </c>
      <c r="P35" s="47">
        <f>(O35/P$56)</f>
        <v>279.59171461449944</v>
      </c>
      <c r="Q35" s="9"/>
    </row>
    <row r="36" spans="1:17">
      <c r="A36" s="12"/>
      <c r="B36" s="25">
        <v>343.4</v>
      </c>
      <c r="C36" s="20" t="s">
        <v>39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1062145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3"/>
        <v>1062145</v>
      </c>
      <c r="P36" s="47">
        <f>(O36/P$56)</f>
        <v>244.45224395857306</v>
      </c>
      <c r="Q36" s="9"/>
    </row>
    <row r="37" spans="1:17">
      <c r="A37" s="12"/>
      <c r="B37" s="25">
        <v>343.5</v>
      </c>
      <c r="C37" s="20" t="s">
        <v>40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1487086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3"/>
        <v>1487086</v>
      </c>
      <c r="P37" s="47">
        <f>(O37/P$56)</f>
        <v>342.25224395857305</v>
      </c>
      <c r="Q37" s="9"/>
    </row>
    <row r="38" spans="1:17">
      <c r="A38" s="12"/>
      <c r="B38" s="25">
        <v>343.9</v>
      </c>
      <c r="C38" s="20" t="s">
        <v>41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318213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3"/>
        <v>318213</v>
      </c>
      <c r="P38" s="47">
        <f>(O38/P$56)</f>
        <v>73.236593785960878</v>
      </c>
      <c r="Q38" s="9"/>
    </row>
    <row r="39" spans="1:17">
      <c r="A39" s="12"/>
      <c r="B39" s="25">
        <v>344.9</v>
      </c>
      <c r="C39" s="20" t="s">
        <v>101</v>
      </c>
      <c r="D39" s="46">
        <v>97310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3"/>
        <v>97310</v>
      </c>
      <c r="P39" s="47">
        <f>(O39/P$56)</f>
        <v>22.395857307249713</v>
      </c>
      <c r="Q39" s="9"/>
    </row>
    <row r="40" spans="1:17">
      <c r="A40" s="12"/>
      <c r="B40" s="25">
        <v>347.1</v>
      </c>
      <c r="C40" s="20" t="s">
        <v>42</v>
      </c>
      <c r="D40" s="46">
        <v>137184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3"/>
        <v>137184</v>
      </c>
      <c r="P40" s="47">
        <f>(O40/P$56)</f>
        <v>31.572842347525892</v>
      </c>
      <c r="Q40" s="9"/>
    </row>
    <row r="41" spans="1:17">
      <c r="A41" s="12"/>
      <c r="B41" s="25">
        <v>347.2</v>
      </c>
      <c r="C41" s="20" t="s">
        <v>119</v>
      </c>
      <c r="D41" s="46">
        <v>14504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3"/>
        <v>14504</v>
      </c>
      <c r="P41" s="47">
        <f>(O41/P$56)</f>
        <v>3.3380897583429228</v>
      </c>
      <c r="Q41" s="9"/>
    </row>
    <row r="42" spans="1:17">
      <c r="A42" s="12"/>
      <c r="B42" s="25">
        <v>347.9</v>
      </c>
      <c r="C42" s="20" t="s">
        <v>102</v>
      </c>
      <c r="D42" s="46">
        <v>53809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3"/>
        <v>53809</v>
      </c>
      <c r="P42" s="47">
        <f>(O42/P$56)</f>
        <v>12.384119677790563</v>
      </c>
      <c r="Q42" s="9"/>
    </row>
    <row r="43" spans="1:17" ht="15.75">
      <c r="A43" s="29" t="s">
        <v>34</v>
      </c>
      <c r="B43" s="30"/>
      <c r="C43" s="31"/>
      <c r="D43" s="32">
        <f>SUM(D44:D46)</f>
        <v>60957</v>
      </c>
      <c r="E43" s="32">
        <f>SUM(E44:E46)</f>
        <v>0</v>
      </c>
      <c r="F43" s="32">
        <f>SUM(F44:F46)</f>
        <v>0</v>
      </c>
      <c r="G43" s="32">
        <f>SUM(G44:G46)</f>
        <v>0</v>
      </c>
      <c r="H43" s="32">
        <f>SUM(H44:H46)</f>
        <v>0</v>
      </c>
      <c r="I43" s="32">
        <f>SUM(I44:I46)</f>
        <v>0</v>
      </c>
      <c r="J43" s="32">
        <f>SUM(J44:J46)</f>
        <v>0</v>
      </c>
      <c r="K43" s="32">
        <f>SUM(K44:K46)</f>
        <v>0</v>
      </c>
      <c r="L43" s="32">
        <f>SUM(L44:L46)</f>
        <v>0</v>
      </c>
      <c r="M43" s="32">
        <f>SUM(M44:M46)</f>
        <v>0</v>
      </c>
      <c r="N43" s="32">
        <f>SUM(N44:N46)</f>
        <v>0</v>
      </c>
      <c r="O43" s="32">
        <f>SUM(D43:N43)</f>
        <v>60957</v>
      </c>
      <c r="P43" s="45">
        <f>(O43/P$56)</f>
        <v>14.029228998849252</v>
      </c>
      <c r="Q43" s="10"/>
    </row>
    <row r="44" spans="1:17">
      <c r="A44" s="13"/>
      <c r="B44" s="39">
        <v>351.1</v>
      </c>
      <c r="C44" s="21" t="s">
        <v>103</v>
      </c>
      <c r="D44" s="46">
        <v>16277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16277</v>
      </c>
      <c r="P44" s="47">
        <f>(O44/P$56)</f>
        <v>3.7461449942462601</v>
      </c>
      <c r="Q44" s="9"/>
    </row>
    <row r="45" spans="1:17">
      <c r="A45" s="13"/>
      <c r="B45" s="39">
        <v>352</v>
      </c>
      <c r="C45" s="21" t="s">
        <v>88</v>
      </c>
      <c r="D45" s="46">
        <v>9026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ref="O45:O46" si="4">SUM(D45:N45)</f>
        <v>9026</v>
      </c>
      <c r="P45" s="47">
        <f>(O45/P$56)</f>
        <v>2.0773302646720366</v>
      </c>
      <c r="Q45" s="9"/>
    </row>
    <row r="46" spans="1:17">
      <c r="A46" s="13"/>
      <c r="B46" s="39">
        <v>354</v>
      </c>
      <c r="C46" s="21" t="s">
        <v>104</v>
      </c>
      <c r="D46" s="46">
        <v>35654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4"/>
        <v>35654</v>
      </c>
      <c r="P46" s="47">
        <f>(O46/P$56)</f>
        <v>8.2057537399309552</v>
      </c>
      <c r="Q46" s="9"/>
    </row>
    <row r="47" spans="1:17" ht="15.75">
      <c r="A47" s="29" t="s">
        <v>4</v>
      </c>
      <c r="B47" s="30"/>
      <c r="C47" s="31"/>
      <c r="D47" s="32">
        <f>SUM(D48:D51)</f>
        <v>214656</v>
      </c>
      <c r="E47" s="32">
        <f>SUM(E48:E51)</f>
        <v>0</v>
      </c>
      <c r="F47" s="32">
        <f>SUM(F48:F51)</f>
        <v>0</v>
      </c>
      <c r="G47" s="32">
        <f>SUM(G48:G51)</f>
        <v>0</v>
      </c>
      <c r="H47" s="32">
        <f>SUM(H48:H51)</f>
        <v>0</v>
      </c>
      <c r="I47" s="32">
        <f>SUM(I48:I51)</f>
        <v>151284</v>
      </c>
      <c r="J47" s="32">
        <f>SUM(J48:J51)</f>
        <v>0</v>
      </c>
      <c r="K47" s="32">
        <f>SUM(K48:K51)</f>
        <v>0</v>
      </c>
      <c r="L47" s="32">
        <f>SUM(L48:L51)</f>
        <v>0</v>
      </c>
      <c r="M47" s="32">
        <f>SUM(M48:M51)</f>
        <v>0</v>
      </c>
      <c r="N47" s="32">
        <f>SUM(N48:N51)</f>
        <v>0</v>
      </c>
      <c r="O47" s="32">
        <f>SUM(D47:N47)</f>
        <v>365940</v>
      </c>
      <c r="P47" s="45">
        <f>(O47/P$56)</f>
        <v>84.22094361334868</v>
      </c>
      <c r="Q47" s="10"/>
    </row>
    <row r="48" spans="1:17">
      <c r="A48" s="12"/>
      <c r="B48" s="25">
        <v>362</v>
      </c>
      <c r="C48" s="20" t="s">
        <v>124</v>
      </c>
      <c r="D48" s="46">
        <v>61160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53" si="5">SUM(D48:N48)</f>
        <v>61160</v>
      </c>
      <c r="P48" s="47">
        <f>(O48/P$56)</f>
        <v>14.075949367088608</v>
      </c>
      <c r="Q48" s="9"/>
    </row>
    <row r="49" spans="1:120">
      <c r="A49" s="12"/>
      <c r="B49" s="25">
        <v>366</v>
      </c>
      <c r="C49" s="20" t="s">
        <v>72</v>
      </c>
      <c r="D49" s="46">
        <v>65546</v>
      </c>
      <c r="E49" s="46">
        <v>0</v>
      </c>
      <c r="F49" s="46">
        <v>0</v>
      </c>
      <c r="G49" s="46">
        <v>0</v>
      </c>
      <c r="H49" s="46">
        <v>0</v>
      </c>
      <c r="I49" s="46">
        <v>151284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5"/>
        <v>216830</v>
      </c>
      <c r="P49" s="47">
        <f>(O49/P$56)</f>
        <v>49.903337169159954</v>
      </c>
      <c r="Q49" s="9"/>
    </row>
    <row r="50" spans="1:120">
      <c r="A50" s="12"/>
      <c r="B50" s="25">
        <v>369.3</v>
      </c>
      <c r="C50" s="20" t="s">
        <v>154</v>
      </c>
      <c r="D50" s="46">
        <v>56143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56143</v>
      </c>
      <c r="P50" s="47">
        <f>(O50/P$56)</f>
        <v>12.921288837744534</v>
      </c>
      <c r="Q50" s="9"/>
    </row>
    <row r="51" spans="1:120">
      <c r="A51" s="12"/>
      <c r="B51" s="25">
        <v>369.9</v>
      </c>
      <c r="C51" s="20" t="s">
        <v>47</v>
      </c>
      <c r="D51" s="46">
        <v>31807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5"/>
        <v>31807</v>
      </c>
      <c r="P51" s="47">
        <f>(O51/P$56)</f>
        <v>7.3203682393555809</v>
      </c>
      <c r="Q51" s="9"/>
    </row>
    <row r="52" spans="1:120" ht="15.75">
      <c r="A52" s="29" t="s">
        <v>35</v>
      </c>
      <c r="B52" s="30"/>
      <c r="C52" s="31"/>
      <c r="D52" s="32">
        <f>SUM(D53:D53)</f>
        <v>750000</v>
      </c>
      <c r="E52" s="32">
        <f>SUM(E53:E53)</f>
        <v>0</v>
      </c>
      <c r="F52" s="32">
        <f>SUM(F53:F53)</f>
        <v>0</v>
      </c>
      <c r="G52" s="32">
        <f>SUM(G53:G53)</f>
        <v>0</v>
      </c>
      <c r="H52" s="32">
        <f>SUM(H53:H53)</f>
        <v>0</v>
      </c>
      <c r="I52" s="32">
        <f>SUM(I53:I53)</f>
        <v>0</v>
      </c>
      <c r="J52" s="32">
        <f>SUM(J53:J53)</f>
        <v>0</v>
      </c>
      <c r="K52" s="32">
        <f>SUM(K53:K53)</f>
        <v>0</v>
      </c>
      <c r="L52" s="32">
        <f>SUM(L53:L53)</f>
        <v>0</v>
      </c>
      <c r="M52" s="32">
        <f>SUM(M53:M53)</f>
        <v>0</v>
      </c>
      <c r="N52" s="32">
        <f>SUM(N53:N53)</f>
        <v>0</v>
      </c>
      <c r="O52" s="32">
        <f t="shared" si="5"/>
        <v>750000</v>
      </c>
      <c r="P52" s="45">
        <f>(O52/P$56)</f>
        <v>172.61219792865361</v>
      </c>
      <c r="Q52" s="9"/>
    </row>
    <row r="53" spans="1:120" ht="15.75" thickBot="1">
      <c r="A53" s="12"/>
      <c r="B53" s="25">
        <v>381</v>
      </c>
      <c r="C53" s="20" t="s">
        <v>48</v>
      </c>
      <c r="D53" s="46">
        <v>750000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5"/>
        <v>750000</v>
      </c>
      <c r="P53" s="47">
        <f>(O53/P$56)</f>
        <v>172.61219792865361</v>
      </c>
      <c r="Q53" s="9"/>
    </row>
    <row r="54" spans="1:120" ht="16.5" thickBot="1">
      <c r="A54" s="14" t="s">
        <v>43</v>
      </c>
      <c r="B54" s="23"/>
      <c r="C54" s="22"/>
      <c r="D54" s="15">
        <f>SUM(D5,D14,D22,D31,D43,D47,D52)</f>
        <v>6643335</v>
      </c>
      <c r="E54" s="15">
        <f>SUM(E5,E14,E22,E31,E43,E47,E52)</f>
        <v>872843</v>
      </c>
      <c r="F54" s="15">
        <f>SUM(F5,F14,F22,F31,F43,F47,F52)</f>
        <v>0</v>
      </c>
      <c r="G54" s="15">
        <f>SUM(G5,G14,G22,G31,G43,G47,G52)</f>
        <v>0</v>
      </c>
      <c r="H54" s="15">
        <f>SUM(H5,H14,H22,H31,H43,H47,H52)</f>
        <v>0</v>
      </c>
      <c r="I54" s="15">
        <f>SUM(I5,I14,I22,I31,I43,I47,I52)</f>
        <v>4689897</v>
      </c>
      <c r="J54" s="15">
        <f>SUM(J5,J14,J22,J31,J43,J47,J52)</f>
        <v>0</v>
      </c>
      <c r="K54" s="15">
        <f>SUM(K5,K14,K22,K31,K43,K47,K52)</f>
        <v>0</v>
      </c>
      <c r="L54" s="15">
        <f>SUM(L5,L14,L22,L31,L43,L47,L52)</f>
        <v>0</v>
      </c>
      <c r="M54" s="15">
        <f>SUM(M5,M14,M22,M31,M43,M47,M52)</f>
        <v>554657</v>
      </c>
      <c r="N54" s="15">
        <f>SUM(N5,N14,N22,N31,N43,N47,N52)</f>
        <v>0</v>
      </c>
      <c r="O54" s="15">
        <f>SUM(D54:N54)</f>
        <v>12760732</v>
      </c>
      <c r="P54" s="38">
        <f>(O54/P$56)</f>
        <v>2936.8773302646719</v>
      </c>
      <c r="Q54" s="6"/>
      <c r="R54" s="2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</row>
    <row r="55" spans="1:120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9"/>
    </row>
    <row r="56" spans="1:120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2"/>
      <c r="M56" s="48" t="s">
        <v>155</v>
      </c>
      <c r="N56" s="48"/>
      <c r="O56" s="48"/>
      <c r="P56" s="43">
        <v>4345</v>
      </c>
    </row>
    <row r="57" spans="1:120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1"/>
    </row>
    <row r="58" spans="1:120" ht="15.75" customHeight="1" thickBot="1">
      <c r="A58" s="52" t="s">
        <v>74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4"/>
    </row>
  </sheetData>
  <mergeCells count="10">
    <mergeCell ref="M56:O56"/>
    <mergeCell ref="A57:P57"/>
    <mergeCell ref="A58:P5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51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52</v>
      </c>
      <c r="F4" s="34" t="s">
        <v>53</v>
      </c>
      <c r="G4" s="34" t="s">
        <v>54</v>
      </c>
      <c r="H4" s="34" t="s">
        <v>6</v>
      </c>
      <c r="I4" s="34" t="s">
        <v>7</v>
      </c>
      <c r="J4" s="35" t="s">
        <v>55</v>
      </c>
      <c r="K4" s="35" t="s">
        <v>8</v>
      </c>
      <c r="L4" s="35" t="s">
        <v>9</v>
      </c>
      <c r="M4" s="35" t="s">
        <v>10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2185279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2185279</v>
      </c>
      <c r="O5" s="33">
        <f t="shared" ref="O5:O51" si="1">(N5/O$53)</f>
        <v>582.74106666666671</v>
      </c>
      <c r="P5" s="6"/>
    </row>
    <row r="6" spans="1:133">
      <c r="A6" s="12"/>
      <c r="B6" s="25">
        <v>311</v>
      </c>
      <c r="C6" s="20" t="s">
        <v>3</v>
      </c>
      <c r="D6" s="46">
        <v>1259737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1259737</v>
      </c>
      <c r="O6" s="47">
        <f t="shared" si="1"/>
        <v>335.92986666666667</v>
      </c>
      <c r="P6" s="9"/>
    </row>
    <row r="7" spans="1:133">
      <c r="A7" s="12"/>
      <c r="B7" s="25">
        <v>312.3</v>
      </c>
      <c r="C7" s="20" t="s">
        <v>11</v>
      </c>
      <c r="D7" s="46">
        <v>31652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31652</v>
      </c>
      <c r="O7" s="47">
        <f t="shared" si="1"/>
        <v>8.4405333333333328</v>
      </c>
      <c r="P7" s="9"/>
    </row>
    <row r="8" spans="1:133">
      <c r="A8" s="12"/>
      <c r="B8" s="25">
        <v>312.41000000000003</v>
      </c>
      <c r="C8" s="20" t="s">
        <v>12</v>
      </c>
      <c r="D8" s="46">
        <v>193350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193350</v>
      </c>
      <c r="O8" s="47">
        <f t="shared" si="1"/>
        <v>51.56</v>
      </c>
      <c r="P8" s="9"/>
    </row>
    <row r="9" spans="1:133">
      <c r="A9" s="12"/>
      <c r="B9" s="25">
        <v>312.42</v>
      </c>
      <c r="C9" s="20" t="s">
        <v>92</v>
      </c>
      <c r="D9" s="46">
        <v>123087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123087</v>
      </c>
      <c r="O9" s="47">
        <f t="shared" si="1"/>
        <v>32.8232</v>
      </c>
      <c r="P9" s="9"/>
    </row>
    <row r="10" spans="1:133">
      <c r="A10" s="12"/>
      <c r="B10" s="25">
        <v>314.10000000000002</v>
      </c>
      <c r="C10" s="20" t="s">
        <v>60</v>
      </c>
      <c r="D10" s="46">
        <v>347782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347782</v>
      </c>
      <c r="O10" s="47">
        <f t="shared" si="1"/>
        <v>92.741866666666667</v>
      </c>
      <c r="P10" s="9"/>
    </row>
    <row r="11" spans="1:133">
      <c r="A11" s="12"/>
      <c r="B11" s="25">
        <v>314.3</v>
      </c>
      <c r="C11" s="20" t="s">
        <v>61</v>
      </c>
      <c r="D11" s="46">
        <v>57117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57117</v>
      </c>
      <c r="O11" s="47">
        <f t="shared" si="1"/>
        <v>15.231199999999999</v>
      </c>
      <c r="P11" s="9"/>
    </row>
    <row r="12" spans="1:133">
      <c r="A12" s="12"/>
      <c r="B12" s="25">
        <v>314.8</v>
      </c>
      <c r="C12" s="20" t="s">
        <v>93</v>
      </c>
      <c r="D12" s="46">
        <v>20819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20819</v>
      </c>
      <c r="O12" s="47">
        <f t="shared" si="1"/>
        <v>5.551733333333333</v>
      </c>
      <c r="P12" s="9"/>
    </row>
    <row r="13" spans="1:133">
      <c r="A13" s="12"/>
      <c r="B13" s="25">
        <v>315</v>
      </c>
      <c r="C13" s="20" t="s">
        <v>78</v>
      </c>
      <c r="D13" s="46">
        <v>142237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142237</v>
      </c>
      <c r="O13" s="47">
        <f t="shared" si="1"/>
        <v>37.929866666666669</v>
      </c>
      <c r="P13" s="9"/>
    </row>
    <row r="14" spans="1:133">
      <c r="A14" s="12"/>
      <c r="B14" s="25">
        <v>316</v>
      </c>
      <c r="C14" s="20" t="s">
        <v>94</v>
      </c>
      <c r="D14" s="46">
        <v>9498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9498</v>
      </c>
      <c r="O14" s="47">
        <f t="shared" si="1"/>
        <v>2.5327999999999999</v>
      </c>
      <c r="P14" s="9"/>
    </row>
    <row r="15" spans="1:133" ht="15.75">
      <c r="A15" s="29" t="s">
        <v>15</v>
      </c>
      <c r="B15" s="30"/>
      <c r="C15" s="31"/>
      <c r="D15" s="32">
        <f t="shared" ref="D15:M15" si="3">SUM(D16:D20)</f>
        <v>477925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36876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31" si="4">SUM(D15:M15)</f>
        <v>514801</v>
      </c>
      <c r="O15" s="45">
        <f t="shared" si="1"/>
        <v>137.28026666666668</v>
      </c>
      <c r="P15" s="10"/>
    </row>
    <row r="16" spans="1:133">
      <c r="A16" s="12"/>
      <c r="B16" s="25">
        <v>322</v>
      </c>
      <c r="C16" s="20" t="s">
        <v>0</v>
      </c>
      <c r="D16" s="46">
        <v>29082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29082</v>
      </c>
      <c r="O16" s="47">
        <f t="shared" si="1"/>
        <v>7.7552000000000003</v>
      </c>
      <c r="P16" s="9"/>
    </row>
    <row r="17" spans="1:16">
      <c r="A17" s="12"/>
      <c r="B17" s="25">
        <v>323.10000000000002</v>
      </c>
      <c r="C17" s="20" t="s">
        <v>63</v>
      </c>
      <c r="D17" s="46">
        <v>345060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345060</v>
      </c>
      <c r="O17" s="47">
        <f t="shared" si="1"/>
        <v>92.016000000000005</v>
      </c>
      <c r="P17" s="9"/>
    </row>
    <row r="18" spans="1:16">
      <c r="A18" s="12"/>
      <c r="B18" s="25">
        <v>323.7</v>
      </c>
      <c r="C18" s="20" t="s">
        <v>64</v>
      </c>
      <c r="D18" s="46">
        <v>103633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103633</v>
      </c>
      <c r="O18" s="47">
        <f t="shared" si="1"/>
        <v>27.635466666666666</v>
      </c>
      <c r="P18" s="9"/>
    </row>
    <row r="19" spans="1:16">
      <c r="A19" s="12"/>
      <c r="B19" s="25">
        <v>324.20999999999998</v>
      </c>
      <c r="C19" s="20" t="s">
        <v>95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36876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36876</v>
      </c>
      <c r="O19" s="47">
        <f t="shared" si="1"/>
        <v>9.8336000000000006</v>
      </c>
      <c r="P19" s="9"/>
    </row>
    <row r="20" spans="1:16">
      <c r="A20" s="12"/>
      <c r="B20" s="25">
        <v>329</v>
      </c>
      <c r="C20" s="20" t="s">
        <v>18</v>
      </c>
      <c r="D20" s="46">
        <v>150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150</v>
      </c>
      <c r="O20" s="47">
        <f t="shared" si="1"/>
        <v>0.04</v>
      </c>
      <c r="P20" s="9"/>
    </row>
    <row r="21" spans="1:16" ht="15.75">
      <c r="A21" s="29" t="s">
        <v>20</v>
      </c>
      <c r="B21" s="30"/>
      <c r="C21" s="31"/>
      <c r="D21" s="32">
        <f t="shared" ref="D21:M21" si="5">SUM(D22:D30)</f>
        <v>486455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235171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721626</v>
      </c>
      <c r="O21" s="45">
        <f t="shared" si="1"/>
        <v>192.43360000000001</v>
      </c>
      <c r="P21" s="10"/>
    </row>
    <row r="22" spans="1:16">
      <c r="A22" s="12"/>
      <c r="B22" s="25">
        <v>331.2</v>
      </c>
      <c r="C22" s="20" t="s">
        <v>19</v>
      </c>
      <c r="D22" s="46">
        <v>4640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4640</v>
      </c>
      <c r="O22" s="47">
        <f t="shared" si="1"/>
        <v>1.2373333333333334</v>
      </c>
      <c r="P22" s="9"/>
    </row>
    <row r="23" spans="1:16">
      <c r="A23" s="12"/>
      <c r="B23" s="25">
        <v>331.39</v>
      </c>
      <c r="C23" s="20" t="s">
        <v>96</v>
      </c>
      <c r="D23" s="46">
        <v>36182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36182</v>
      </c>
      <c r="O23" s="47">
        <f t="shared" si="1"/>
        <v>9.648533333333333</v>
      </c>
      <c r="P23" s="9"/>
    </row>
    <row r="24" spans="1:16">
      <c r="A24" s="12"/>
      <c r="B24" s="25">
        <v>331.7</v>
      </c>
      <c r="C24" s="20" t="s">
        <v>69</v>
      </c>
      <c r="D24" s="46">
        <v>36482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36482</v>
      </c>
      <c r="O24" s="47">
        <f t="shared" si="1"/>
        <v>9.728533333333333</v>
      </c>
      <c r="P24" s="9"/>
    </row>
    <row r="25" spans="1:16">
      <c r="A25" s="12"/>
      <c r="B25" s="25">
        <v>334.39</v>
      </c>
      <c r="C25" s="20" t="s">
        <v>97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235171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235171</v>
      </c>
      <c r="O25" s="47">
        <f t="shared" si="1"/>
        <v>62.712266666666665</v>
      </c>
      <c r="P25" s="9"/>
    </row>
    <row r="26" spans="1:16">
      <c r="A26" s="12"/>
      <c r="B26" s="25">
        <v>335.12</v>
      </c>
      <c r="C26" s="20" t="s">
        <v>79</v>
      </c>
      <c r="D26" s="46">
        <v>113327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113327</v>
      </c>
      <c r="O26" s="47">
        <f t="shared" si="1"/>
        <v>30.220533333333332</v>
      </c>
      <c r="P26" s="9"/>
    </row>
    <row r="27" spans="1:16">
      <c r="A27" s="12"/>
      <c r="B27" s="25">
        <v>335.14</v>
      </c>
      <c r="C27" s="20" t="s">
        <v>80</v>
      </c>
      <c r="D27" s="46">
        <v>25912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25912</v>
      </c>
      <c r="O27" s="47">
        <f t="shared" si="1"/>
        <v>6.9098666666666668</v>
      </c>
      <c r="P27" s="9"/>
    </row>
    <row r="28" spans="1:16">
      <c r="A28" s="12"/>
      <c r="B28" s="25">
        <v>335.15</v>
      </c>
      <c r="C28" s="20" t="s">
        <v>81</v>
      </c>
      <c r="D28" s="46">
        <v>3653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3653</v>
      </c>
      <c r="O28" s="47">
        <f t="shared" si="1"/>
        <v>0.9741333333333333</v>
      </c>
      <c r="P28" s="9"/>
    </row>
    <row r="29" spans="1:16">
      <c r="A29" s="12"/>
      <c r="B29" s="25">
        <v>335.18</v>
      </c>
      <c r="C29" s="20" t="s">
        <v>82</v>
      </c>
      <c r="D29" s="46">
        <v>207574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207574</v>
      </c>
      <c r="O29" s="47">
        <f t="shared" si="1"/>
        <v>55.353066666666663</v>
      </c>
      <c r="P29" s="9"/>
    </row>
    <row r="30" spans="1:16">
      <c r="A30" s="12"/>
      <c r="B30" s="25">
        <v>337.7</v>
      </c>
      <c r="C30" s="20" t="s">
        <v>98</v>
      </c>
      <c r="D30" s="46">
        <v>58685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58685</v>
      </c>
      <c r="O30" s="47">
        <f t="shared" si="1"/>
        <v>15.649333333333333</v>
      </c>
      <c r="P30" s="9"/>
    </row>
    <row r="31" spans="1:16" ht="15.75">
      <c r="A31" s="29" t="s">
        <v>33</v>
      </c>
      <c r="B31" s="30"/>
      <c r="C31" s="31"/>
      <c r="D31" s="32">
        <f t="shared" ref="D31:M31" si="6">SUM(D32:D39)</f>
        <v>169032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2682419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4"/>
        <v>2851451</v>
      </c>
      <c r="O31" s="45">
        <f t="shared" si="1"/>
        <v>760.38693333333333</v>
      </c>
      <c r="P31" s="10"/>
    </row>
    <row r="32" spans="1:16">
      <c r="A32" s="12"/>
      <c r="B32" s="25">
        <v>341.9</v>
      </c>
      <c r="C32" s="20" t="s">
        <v>99</v>
      </c>
      <c r="D32" s="46">
        <v>65000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7">SUM(D32:M32)</f>
        <v>65000</v>
      </c>
      <c r="O32" s="47">
        <f t="shared" si="1"/>
        <v>17.333333333333332</v>
      </c>
      <c r="P32" s="9"/>
    </row>
    <row r="33" spans="1:16">
      <c r="A33" s="12"/>
      <c r="B33" s="25">
        <v>342.9</v>
      </c>
      <c r="C33" s="20" t="s">
        <v>100</v>
      </c>
      <c r="D33" s="46">
        <v>17810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17810</v>
      </c>
      <c r="O33" s="47">
        <f t="shared" si="1"/>
        <v>4.7493333333333334</v>
      </c>
      <c r="P33" s="9"/>
    </row>
    <row r="34" spans="1:16">
      <c r="A34" s="12"/>
      <c r="B34" s="25">
        <v>343.3</v>
      </c>
      <c r="C34" s="20" t="s">
        <v>38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750259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750259</v>
      </c>
      <c r="O34" s="47">
        <f t="shared" si="1"/>
        <v>200.06906666666666</v>
      </c>
      <c r="P34" s="9"/>
    </row>
    <row r="35" spans="1:16">
      <c r="A35" s="12"/>
      <c r="B35" s="25">
        <v>343.4</v>
      </c>
      <c r="C35" s="20" t="s">
        <v>39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661635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661635</v>
      </c>
      <c r="O35" s="47">
        <f t="shared" si="1"/>
        <v>176.43600000000001</v>
      </c>
      <c r="P35" s="9"/>
    </row>
    <row r="36" spans="1:16">
      <c r="A36" s="12"/>
      <c r="B36" s="25">
        <v>343.5</v>
      </c>
      <c r="C36" s="20" t="s">
        <v>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1014040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1014040</v>
      </c>
      <c r="O36" s="47">
        <f t="shared" si="1"/>
        <v>270.41066666666666</v>
      </c>
      <c r="P36" s="9"/>
    </row>
    <row r="37" spans="1:16">
      <c r="A37" s="12"/>
      <c r="B37" s="25">
        <v>343.9</v>
      </c>
      <c r="C37" s="20" t="s">
        <v>41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256485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256485</v>
      </c>
      <c r="O37" s="47">
        <f t="shared" si="1"/>
        <v>68.396000000000001</v>
      </c>
      <c r="P37" s="9"/>
    </row>
    <row r="38" spans="1:16">
      <c r="A38" s="12"/>
      <c r="B38" s="25">
        <v>344.9</v>
      </c>
      <c r="C38" s="20" t="s">
        <v>101</v>
      </c>
      <c r="D38" s="46">
        <v>66359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66359</v>
      </c>
      <c r="O38" s="47">
        <f t="shared" si="1"/>
        <v>17.695733333333333</v>
      </c>
      <c r="P38" s="9"/>
    </row>
    <row r="39" spans="1:16">
      <c r="A39" s="12"/>
      <c r="B39" s="25">
        <v>347.9</v>
      </c>
      <c r="C39" s="20" t="s">
        <v>102</v>
      </c>
      <c r="D39" s="46">
        <v>19863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19863</v>
      </c>
      <c r="O39" s="47">
        <f t="shared" si="1"/>
        <v>5.2968000000000002</v>
      </c>
      <c r="P39" s="9"/>
    </row>
    <row r="40" spans="1:16" ht="15.75">
      <c r="A40" s="29" t="s">
        <v>34</v>
      </c>
      <c r="B40" s="30"/>
      <c r="C40" s="31"/>
      <c r="D40" s="32">
        <f t="shared" ref="D40:M40" si="8">SUM(D41:D44)</f>
        <v>22099</v>
      </c>
      <c r="E40" s="32">
        <f t="shared" si="8"/>
        <v>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0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ref="N40:N51" si="9">SUM(D40:M40)</f>
        <v>22099</v>
      </c>
      <c r="O40" s="45">
        <f t="shared" si="1"/>
        <v>5.8930666666666669</v>
      </c>
      <c r="P40" s="10"/>
    </row>
    <row r="41" spans="1:16">
      <c r="A41" s="13"/>
      <c r="B41" s="39">
        <v>351.1</v>
      </c>
      <c r="C41" s="21" t="s">
        <v>103</v>
      </c>
      <c r="D41" s="46">
        <v>3549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3549</v>
      </c>
      <c r="O41" s="47">
        <f t="shared" si="1"/>
        <v>0.94640000000000002</v>
      </c>
      <c r="P41" s="9"/>
    </row>
    <row r="42" spans="1:16">
      <c r="A42" s="13"/>
      <c r="B42" s="39">
        <v>352</v>
      </c>
      <c r="C42" s="21" t="s">
        <v>88</v>
      </c>
      <c r="D42" s="46">
        <v>4731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4731</v>
      </c>
      <c r="O42" s="47">
        <f t="shared" si="1"/>
        <v>1.2616000000000001</v>
      </c>
      <c r="P42" s="9"/>
    </row>
    <row r="43" spans="1:16">
      <c r="A43" s="13"/>
      <c r="B43" s="39">
        <v>354</v>
      </c>
      <c r="C43" s="21" t="s">
        <v>104</v>
      </c>
      <c r="D43" s="46">
        <v>12112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12112</v>
      </c>
      <c r="O43" s="47">
        <f t="shared" si="1"/>
        <v>3.2298666666666667</v>
      </c>
      <c r="P43" s="9"/>
    </row>
    <row r="44" spans="1:16">
      <c r="A44" s="13"/>
      <c r="B44" s="39">
        <v>359</v>
      </c>
      <c r="C44" s="21" t="s">
        <v>45</v>
      </c>
      <c r="D44" s="46">
        <v>1707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1707</v>
      </c>
      <c r="O44" s="47">
        <f t="shared" si="1"/>
        <v>0.45519999999999999</v>
      </c>
      <c r="P44" s="9"/>
    </row>
    <row r="45" spans="1:16" ht="15.75">
      <c r="A45" s="29" t="s">
        <v>4</v>
      </c>
      <c r="B45" s="30"/>
      <c r="C45" s="31"/>
      <c r="D45" s="32">
        <f t="shared" ref="D45:M45" si="10">SUM(D46:D48)</f>
        <v>50877</v>
      </c>
      <c r="E45" s="32">
        <f t="shared" si="10"/>
        <v>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9"/>
        <v>50877</v>
      </c>
      <c r="O45" s="45">
        <f t="shared" si="1"/>
        <v>13.5672</v>
      </c>
      <c r="P45" s="10"/>
    </row>
    <row r="46" spans="1:16">
      <c r="A46" s="12"/>
      <c r="B46" s="25">
        <v>361.1</v>
      </c>
      <c r="C46" s="20" t="s">
        <v>46</v>
      </c>
      <c r="D46" s="46">
        <v>168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168</v>
      </c>
      <c r="O46" s="47">
        <f t="shared" si="1"/>
        <v>4.48E-2</v>
      </c>
      <c r="P46" s="9"/>
    </row>
    <row r="47" spans="1:16">
      <c r="A47" s="12"/>
      <c r="B47" s="25">
        <v>366</v>
      </c>
      <c r="C47" s="20" t="s">
        <v>72</v>
      </c>
      <c r="D47" s="46">
        <v>13901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13901</v>
      </c>
      <c r="O47" s="47">
        <f t="shared" si="1"/>
        <v>3.7069333333333332</v>
      </c>
      <c r="P47" s="9"/>
    </row>
    <row r="48" spans="1:16">
      <c r="A48" s="12"/>
      <c r="B48" s="25">
        <v>369.9</v>
      </c>
      <c r="C48" s="20" t="s">
        <v>47</v>
      </c>
      <c r="D48" s="46">
        <v>36808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36808</v>
      </c>
      <c r="O48" s="47">
        <f t="shared" si="1"/>
        <v>9.8154666666666675</v>
      </c>
      <c r="P48" s="9"/>
    </row>
    <row r="49" spans="1:119" ht="15.75">
      <c r="A49" s="29" t="s">
        <v>35</v>
      </c>
      <c r="B49" s="30"/>
      <c r="C49" s="31"/>
      <c r="D49" s="32">
        <f t="shared" ref="D49:M49" si="11">SUM(D50:D50)</f>
        <v>100000</v>
      </c>
      <c r="E49" s="32">
        <f t="shared" si="11"/>
        <v>0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si="9"/>
        <v>100000</v>
      </c>
      <c r="O49" s="45">
        <f t="shared" si="1"/>
        <v>26.666666666666668</v>
      </c>
      <c r="P49" s="9"/>
    </row>
    <row r="50" spans="1:119" ht="15.75" thickBot="1">
      <c r="A50" s="12"/>
      <c r="B50" s="25">
        <v>381</v>
      </c>
      <c r="C50" s="20" t="s">
        <v>48</v>
      </c>
      <c r="D50" s="46">
        <v>100000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100000</v>
      </c>
      <c r="O50" s="47">
        <f t="shared" si="1"/>
        <v>26.666666666666668</v>
      </c>
      <c r="P50" s="9"/>
    </row>
    <row r="51" spans="1:119" ht="16.5" thickBot="1">
      <c r="A51" s="14" t="s">
        <v>43</v>
      </c>
      <c r="B51" s="23"/>
      <c r="C51" s="22"/>
      <c r="D51" s="15">
        <f t="shared" ref="D51:M51" si="12">SUM(D5,D15,D21,D31,D40,D45,D49)</f>
        <v>3491667</v>
      </c>
      <c r="E51" s="15">
        <f t="shared" si="12"/>
        <v>0</v>
      </c>
      <c r="F51" s="15">
        <f t="shared" si="12"/>
        <v>0</v>
      </c>
      <c r="G51" s="15">
        <f t="shared" si="12"/>
        <v>0</v>
      </c>
      <c r="H51" s="15">
        <f t="shared" si="12"/>
        <v>0</v>
      </c>
      <c r="I51" s="15">
        <f t="shared" si="12"/>
        <v>2954466</v>
      </c>
      <c r="J51" s="15">
        <f t="shared" si="12"/>
        <v>0</v>
      </c>
      <c r="K51" s="15">
        <f t="shared" si="12"/>
        <v>0</v>
      </c>
      <c r="L51" s="15">
        <f t="shared" si="12"/>
        <v>0</v>
      </c>
      <c r="M51" s="15">
        <f t="shared" si="12"/>
        <v>0</v>
      </c>
      <c r="N51" s="15">
        <f t="shared" si="9"/>
        <v>6446133</v>
      </c>
      <c r="O51" s="38">
        <f t="shared" si="1"/>
        <v>1718.9688000000001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8" t="s">
        <v>105</v>
      </c>
      <c r="M53" s="48"/>
      <c r="N53" s="48"/>
      <c r="O53" s="43">
        <v>3750</v>
      </c>
    </row>
    <row r="54" spans="1:119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1"/>
    </row>
    <row r="55" spans="1:119" ht="15.75" customHeight="1" thickBot="1">
      <c r="A55" s="52" t="s">
        <v>74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51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52</v>
      </c>
      <c r="F4" s="34" t="s">
        <v>53</v>
      </c>
      <c r="G4" s="34" t="s">
        <v>54</v>
      </c>
      <c r="H4" s="34" t="s">
        <v>6</v>
      </c>
      <c r="I4" s="34" t="s">
        <v>7</v>
      </c>
      <c r="J4" s="35" t="s">
        <v>55</v>
      </c>
      <c r="K4" s="35" t="s">
        <v>8</v>
      </c>
      <c r="L4" s="35" t="s">
        <v>9</v>
      </c>
      <c r="M4" s="35" t="s">
        <v>10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2266390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2266390</v>
      </c>
      <c r="O5" s="33">
        <f t="shared" ref="O5:O42" si="1">(N5/O$44)</f>
        <v>600.3682119205298</v>
      </c>
      <c r="P5" s="6"/>
    </row>
    <row r="6" spans="1:133">
      <c r="A6" s="12"/>
      <c r="B6" s="25">
        <v>311</v>
      </c>
      <c r="C6" s="20" t="s">
        <v>3</v>
      </c>
      <c r="D6" s="46">
        <v>1340541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1340541</v>
      </c>
      <c r="O6" s="47">
        <f t="shared" si="1"/>
        <v>355.11019867549669</v>
      </c>
      <c r="P6" s="9"/>
    </row>
    <row r="7" spans="1:133">
      <c r="A7" s="12"/>
      <c r="B7" s="25">
        <v>312.3</v>
      </c>
      <c r="C7" s="20" t="s">
        <v>11</v>
      </c>
      <c r="D7" s="46">
        <v>36823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36823</v>
      </c>
      <c r="O7" s="47">
        <f t="shared" si="1"/>
        <v>9.7544370860927145</v>
      </c>
      <c r="P7" s="9"/>
    </row>
    <row r="8" spans="1:133">
      <c r="A8" s="12"/>
      <c r="B8" s="25">
        <v>312.41000000000003</v>
      </c>
      <c r="C8" s="20" t="s">
        <v>12</v>
      </c>
      <c r="D8" s="46">
        <v>300121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300121</v>
      </c>
      <c r="O8" s="47">
        <f t="shared" si="1"/>
        <v>79.502251655629138</v>
      </c>
      <c r="P8" s="9"/>
    </row>
    <row r="9" spans="1:133">
      <c r="A9" s="12"/>
      <c r="B9" s="25">
        <v>314.10000000000002</v>
      </c>
      <c r="C9" s="20" t="s">
        <v>60</v>
      </c>
      <c r="D9" s="46">
        <v>340977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340977</v>
      </c>
      <c r="O9" s="47">
        <f t="shared" si="1"/>
        <v>90.325033112582787</v>
      </c>
      <c r="P9" s="9"/>
    </row>
    <row r="10" spans="1:133">
      <c r="A10" s="12"/>
      <c r="B10" s="25">
        <v>314.3</v>
      </c>
      <c r="C10" s="20" t="s">
        <v>61</v>
      </c>
      <c r="D10" s="46">
        <v>61657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61657</v>
      </c>
      <c r="O10" s="47">
        <f t="shared" si="1"/>
        <v>16.332980132450331</v>
      </c>
      <c r="P10" s="9"/>
    </row>
    <row r="11" spans="1:133">
      <c r="A11" s="12"/>
      <c r="B11" s="25">
        <v>314.89999999999998</v>
      </c>
      <c r="C11" s="20" t="s">
        <v>13</v>
      </c>
      <c r="D11" s="46">
        <v>12411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12411</v>
      </c>
      <c r="O11" s="47">
        <f t="shared" si="1"/>
        <v>3.2876821192052978</v>
      </c>
      <c r="P11" s="9"/>
    </row>
    <row r="12" spans="1:133">
      <c r="A12" s="12"/>
      <c r="B12" s="25">
        <v>315</v>
      </c>
      <c r="C12" s="20" t="s">
        <v>78</v>
      </c>
      <c r="D12" s="46">
        <v>157001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157001</v>
      </c>
      <c r="O12" s="47">
        <f t="shared" si="1"/>
        <v>41.589668874172183</v>
      </c>
      <c r="P12" s="9"/>
    </row>
    <row r="13" spans="1:133">
      <c r="A13" s="12"/>
      <c r="B13" s="25">
        <v>319</v>
      </c>
      <c r="C13" s="20" t="s">
        <v>68</v>
      </c>
      <c r="D13" s="46">
        <v>16859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16859</v>
      </c>
      <c r="O13" s="47">
        <f t="shared" si="1"/>
        <v>4.4659602649006622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SUM(D15:D17)</f>
        <v>471375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6" si="4">SUM(D14:M14)</f>
        <v>471375</v>
      </c>
      <c r="O14" s="45">
        <f t="shared" si="1"/>
        <v>124.86754966887418</v>
      </c>
      <c r="P14" s="10"/>
    </row>
    <row r="15" spans="1:133">
      <c r="A15" s="12"/>
      <c r="B15" s="25">
        <v>322</v>
      </c>
      <c r="C15" s="20" t="s">
        <v>0</v>
      </c>
      <c r="D15" s="46">
        <v>24847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24847</v>
      </c>
      <c r="O15" s="47">
        <f t="shared" si="1"/>
        <v>6.5819867549668878</v>
      </c>
      <c r="P15" s="9"/>
    </row>
    <row r="16" spans="1:133">
      <c r="A16" s="12"/>
      <c r="B16" s="25">
        <v>323.10000000000002</v>
      </c>
      <c r="C16" s="20" t="s">
        <v>63</v>
      </c>
      <c r="D16" s="46">
        <v>344368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344368</v>
      </c>
      <c r="O16" s="47">
        <f t="shared" si="1"/>
        <v>91.223311258278144</v>
      </c>
      <c r="P16" s="9"/>
    </row>
    <row r="17" spans="1:16">
      <c r="A17" s="12"/>
      <c r="B17" s="25">
        <v>323.7</v>
      </c>
      <c r="C17" s="20" t="s">
        <v>64</v>
      </c>
      <c r="D17" s="46">
        <v>102160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102160</v>
      </c>
      <c r="O17" s="47">
        <f t="shared" si="1"/>
        <v>27.06225165562914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SUM(D19:D25)</f>
        <v>451455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842454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1293909</v>
      </c>
      <c r="O18" s="45">
        <f t="shared" si="1"/>
        <v>342.75735099337749</v>
      </c>
      <c r="P18" s="10"/>
    </row>
    <row r="19" spans="1:16">
      <c r="A19" s="12"/>
      <c r="B19" s="25">
        <v>331.9</v>
      </c>
      <c r="C19" s="20" t="s">
        <v>21</v>
      </c>
      <c r="D19" s="46">
        <v>95818</v>
      </c>
      <c r="E19" s="46">
        <v>0</v>
      </c>
      <c r="F19" s="46">
        <v>0</v>
      </c>
      <c r="G19" s="46">
        <v>0</v>
      </c>
      <c r="H19" s="46">
        <v>0</v>
      </c>
      <c r="I19" s="46">
        <v>838030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933848</v>
      </c>
      <c r="O19" s="47">
        <f t="shared" si="1"/>
        <v>247.37695364238411</v>
      </c>
      <c r="P19" s="9"/>
    </row>
    <row r="20" spans="1:16">
      <c r="A20" s="12"/>
      <c r="B20" s="25">
        <v>335.12</v>
      </c>
      <c r="C20" s="20" t="s">
        <v>79</v>
      </c>
      <c r="D20" s="46">
        <v>108754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108754</v>
      </c>
      <c r="O20" s="47">
        <f t="shared" si="1"/>
        <v>28.809006622516556</v>
      </c>
      <c r="P20" s="9"/>
    </row>
    <row r="21" spans="1:16">
      <c r="A21" s="12"/>
      <c r="B21" s="25">
        <v>335.14</v>
      </c>
      <c r="C21" s="20" t="s">
        <v>80</v>
      </c>
      <c r="D21" s="46">
        <v>29243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29243</v>
      </c>
      <c r="O21" s="47">
        <f t="shared" si="1"/>
        <v>7.7464900662251654</v>
      </c>
      <c r="P21" s="9"/>
    </row>
    <row r="22" spans="1:16">
      <c r="A22" s="12"/>
      <c r="B22" s="25">
        <v>335.15</v>
      </c>
      <c r="C22" s="20" t="s">
        <v>81</v>
      </c>
      <c r="D22" s="46">
        <v>2377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2377</v>
      </c>
      <c r="O22" s="47">
        <f t="shared" si="1"/>
        <v>0.62966887417218542</v>
      </c>
      <c r="P22" s="9"/>
    </row>
    <row r="23" spans="1:16">
      <c r="A23" s="12"/>
      <c r="B23" s="25">
        <v>335.18</v>
      </c>
      <c r="C23" s="20" t="s">
        <v>82</v>
      </c>
      <c r="D23" s="46">
        <v>197445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197445</v>
      </c>
      <c r="O23" s="47">
        <f t="shared" si="1"/>
        <v>52.303311258278143</v>
      </c>
      <c r="P23" s="9"/>
    </row>
    <row r="24" spans="1:16">
      <c r="A24" s="12"/>
      <c r="B24" s="25">
        <v>335.9</v>
      </c>
      <c r="C24" s="20" t="s">
        <v>28</v>
      </c>
      <c r="D24" s="46">
        <v>1118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1118</v>
      </c>
      <c r="O24" s="47">
        <f t="shared" si="1"/>
        <v>0.29615894039735097</v>
      </c>
      <c r="P24" s="9"/>
    </row>
    <row r="25" spans="1:16">
      <c r="A25" s="12"/>
      <c r="B25" s="25">
        <v>337.9</v>
      </c>
      <c r="C25" s="20" t="s">
        <v>71</v>
      </c>
      <c r="D25" s="46">
        <v>16700</v>
      </c>
      <c r="E25" s="46">
        <v>0</v>
      </c>
      <c r="F25" s="46">
        <v>0</v>
      </c>
      <c r="G25" s="46">
        <v>0</v>
      </c>
      <c r="H25" s="46">
        <v>0</v>
      </c>
      <c r="I25" s="46">
        <v>4424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21124</v>
      </c>
      <c r="O25" s="47">
        <f t="shared" si="1"/>
        <v>5.5957615894039732</v>
      </c>
      <c r="P25" s="9"/>
    </row>
    <row r="26" spans="1:16" ht="15.75">
      <c r="A26" s="29" t="s">
        <v>33</v>
      </c>
      <c r="B26" s="30"/>
      <c r="C26" s="31"/>
      <c r="D26" s="32">
        <f t="shared" ref="D26:M26" si="6">SUM(D27:D32)</f>
        <v>136663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2564162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2700825</v>
      </c>
      <c r="O26" s="45">
        <f t="shared" si="1"/>
        <v>715.4503311258278</v>
      </c>
      <c r="P26" s="10"/>
    </row>
    <row r="27" spans="1:16">
      <c r="A27" s="12"/>
      <c r="B27" s="25">
        <v>343.3</v>
      </c>
      <c r="C27" s="20" t="s">
        <v>38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674233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7">SUM(D27:M27)</f>
        <v>674233</v>
      </c>
      <c r="O27" s="47">
        <f t="shared" si="1"/>
        <v>178.60476821192054</v>
      </c>
      <c r="P27" s="9"/>
    </row>
    <row r="28" spans="1:16">
      <c r="A28" s="12"/>
      <c r="B28" s="25">
        <v>343.4</v>
      </c>
      <c r="C28" s="20" t="s">
        <v>39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658067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658067</v>
      </c>
      <c r="O28" s="47">
        <f t="shared" si="1"/>
        <v>174.32238410596025</v>
      </c>
      <c r="P28" s="9"/>
    </row>
    <row r="29" spans="1:16">
      <c r="A29" s="12"/>
      <c r="B29" s="25">
        <v>343.5</v>
      </c>
      <c r="C29" s="20" t="s">
        <v>40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969811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969811</v>
      </c>
      <c r="O29" s="47">
        <f t="shared" si="1"/>
        <v>256.90357615894038</v>
      </c>
      <c r="P29" s="9"/>
    </row>
    <row r="30" spans="1:16">
      <c r="A30" s="12"/>
      <c r="B30" s="25">
        <v>343.9</v>
      </c>
      <c r="C30" s="20" t="s">
        <v>41</v>
      </c>
      <c r="D30" s="46">
        <v>60313</v>
      </c>
      <c r="E30" s="46">
        <v>0</v>
      </c>
      <c r="F30" s="46">
        <v>0</v>
      </c>
      <c r="G30" s="46">
        <v>0</v>
      </c>
      <c r="H30" s="46">
        <v>0</v>
      </c>
      <c r="I30" s="46">
        <v>262051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322364</v>
      </c>
      <c r="O30" s="47">
        <f t="shared" si="1"/>
        <v>85.394437086092722</v>
      </c>
      <c r="P30" s="9"/>
    </row>
    <row r="31" spans="1:16">
      <c r="A31" s="12"/>
      <c r="B31" s="25">
        <v>347.1</v>
      </c>
      <c r="C31" s="20" t="s">
        <v>42</v>
      </c>
      <c r="D31" s="46">
        <v>57659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57659</v>
      </c>
      <c r="O31" s="47">
        <f t="shared" si="1"/>
        <v>15.273907284768212</v>
      </c>
      <c r="P31" s="9"/>
    </row>
    <row r="32" spans="1:16">
      <c r="A32" s="12"/>
      <c r="B32" s="25">
        <v>349</v>
      </c>
      <c r="C32" s="20" t="s">
        <v>1</v>
      </c>
      <c r="D32" s="46">
        <v>18691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18691</v>
      </c>
      <c r="O32" s="47">
        <f t="shared" si="1"/>
        <v>4.9512582781456951</v>
      </c>
      <c r="P32" s="9"/>
    </row>
    <row r="33" spans="1:119" ht="15.75">
      <c r="A33" s="29" t="s">
        <v>34</v>
      </c>
      <c r="B33" s="30"/>
      <c r="C33" s="31"/>
      <c r="D33" s="32">
        <f t="shared" ref="D33:M33" si="8">SUM(D34:D34)</f>
        <v>11751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ref="N33:N42" si="9">SUM(D33:M33)</f>
        <v>11751</v>
      </c>
      <c r="O33" s="45">
        <f t="shared" si="1"/>
        <v>3.1128476821192055</v>
      </c>
      <c r="P33" s="10"/>
    </row>
    <row r="34" spans="1:119">
      <c r="A34" s="13"/>
      <c r="B34" s="39">
        <v>359</v>
      </c>
      <c r="C34" s="21" t="s">
        <v>45</v>
      </c>
      <c r="D34" s="46">
        <v>11751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11751</v>
      </c>
      <c r="O34" s="47">
        <f t="shared" si="1"/>
        <v>3.1128476821192055</v>
      </c>
      <c r="P34" s="9"/>
    </row>
    <row r="35" spans="1:119" ht="15.75">
      <c r="A35" s="29" t="s">
        <v>4</v>
      </c>
      <c r="B35" s="30"/>
      <c r="C35" s="31"/>
      <c r="D35" s="32">
        <f t="shared" ref="D35:M35" si="10">SUM(D36:D39)</f>
        <v>150716</v>
      </c>
      <c r="E35" s="32">
        <f t="shared" si="10"/>
        <v>0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44629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9"/>
        <v>195345</v>
      </c>
      <c r="O35" s="45">
        <f t="shared" si="1"/>
        <v>51.747019867549668</v>
      </c>
      <c r="P35" s="10"/>
    </row>
    <row r="36" spans="1:119">
      <c r="A36" s="12"/>
      <c r="B36" s="25">
        <v>361.1</v>
      </c>
      <c r="C36" s="20" t="s">
        <v>46</v>
      </c>
      <c r="D36" s="46">
        <v>134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134</v>
      </c>
      <c r="O36" s="47">
        <f t="shared" si="1"/>
        <v>3.5496688741721856E-2</v>
      </c>
      <c r="P36" s="9"/>
    </row>
    <row r="37" spans="1:119">
      <c r="A37" s="12"/>
      <c r="B37" s="25">
        <v>364</v>
      </c>
      <c r="C37" s="20" t="s">
        <v>83</v>
      </c>
      <c r="D37" s="46">
        <v>35870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35870</v>
      </c>
      <c r="O37" s="47">
        <f t="shared" si="1"/>
        <v>9.5019867549668877</v>
      </c>
      <c r="P37" s="9"/>
    </row>
    <row r="38" spans="1:119">
      <c r="A38" s="12"/>
      <c r="B38" s="25">
        <v>366</v>
      </c>
      <c r="C38" s="20" t="s">
        <v>72</v>
      </c>
      <c r="D38" s="46">
        <v>88829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88829</v>
      </c>
      <c r="O38" s="47">
        <f t="shared" si="1"/>
        <v>23.530860927152318</v>
      </c>
      <c r="P38" s="9"/>
    </row>
    <row r="39" spans="1:119">
      <c r="A39" s="12"/>
      <c r="B39" s="25">
        <v>369.9</v>
      </c>
      <c r="C39" s="20" t="s">
        <v>47</v>
      </c>
      <c r="D39" s="46">
        <v>25883</v>
      </c>
      <c r="E39" s="46">
        <v>0</v>
      </c>
      <c r="F39" s="46">
        <v>0</v>
      </c>
      <c r="G39" s="46">
        <v>0</v>
      </c>
      <c r="H39" s="46">
        <v>0</v>
      </c>
      <c r="I39" s="46">
        <v>44629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70512</v>
      </c>
      <c r="O39" s="47">
        <f t="shared" si="1"/>
        <v>18.67867549668874</v>
      </c>
      <c r="P39" s="9"/>
    </row>
    <row r="40" spans="1:119" ht="15.75">
      <c r="A40" s="29" t="s">
        <v>35</v>
      </c>
      <c r="B40" s="30"/>
      <c r="C40" s="31"/>
      <c r="D40" s="32">
        <f t="shared" ref="D40:M40" si="11">SUM(D41:D41)</f>
        <v>100000</v>
      </c>
      <c r="E40" s="32">
        <f t="shared" si="11"/>
        <v>0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516830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9"/>
        <v>616830</v>
      </c>
      <c r="O40" s="45">
        <f t="shared" si="1"/>
        <v>163.39867549668875</v>
      </c>
      <c r="P40" s="9"/>
    </row>
    <row r="41" spans="1:119" ht="15.75" thickBot="1">
      <c r="A41" s="12"/>
      <c r="B41" s="25">
        <v>381</v>
      </c>
      <c r="C41" s="20" t="s">
        <v>48</v>
      </c>
      <c r="D41" s="46">
        <v>100000</v>
      </c>
      <c r="E41" s="46">
        <v>0</v>
      </c>
      <c r="F41" s="46">
        <v>0</v>
      </c>
      <c r="G41" s="46">
        <v>0</v>
      </c>
      <c r="H41" s="46">
        <v>0</v>
      </c>
      <c r="I41" s="46">
        <v>516830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616830</v>
      </c>
      <c r="O41" s="47">
        <f t="shared" si="1"/>
        <v>163.39867549668875</v>
      </c>
      <c r="P41" s="9"/>
    </row>
    <row r="42" spans="1:119" ht="16.5" thickBot="1">
      <c r="A42" s="14" t="s">
        <v>43</v>
      </c>
      <c r="B42" s="23"/>
      <c r="C42" s="22"/>
      <c r="D42" s="15">
        <f t="shared" ref="D42:M42" si="12">SUM(D5,D14,D18,D26,D33,D35,D40)</f>
        <v>3588350</v>
      </c>
      <c r="E42" s="15">
        <f t="shared" si="12"/>
        <v>0</v>
      </c>
      <c r="F42" s="15">
        <f t="shared" si="12"/>
        <v>0</v>
      </c>
      <c r="G42" s="15">
        <f t="shared" si="12"/>
        <v>0</v>
      </c>
      <c r="H42" s="15">
        <f t="shared" si="12"/>
        <v>0</v>
      </c>
      <c r="I42" s="15">
        <f t="shared" si="12"/>
        <v>3968075</v>
      </c>
      <c r="J42" s="15">
        <f t="shared" si="12"/>
        <v>0</v>
      </c>
      <c r="K42" s="15">
        <f t="shared" si="12"/>
        <v>0</v>
      </c>
      <c r="L42" s="15">
        <f t="shared" si="12"/>
        <v>0</v>
      </c>
      <c r="M42" s="15">
        <f t="shared" si="12"/>
        <v>0</v>
      </c>
      <c r="N42" s="15">
        <f t="shared" si="9"/>
        <v>7556425</v>
      </c>
      <c r="O42" s="38">
        <f t="shared" si="1"/>
        <v>2001.7019867549668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8" t="s">
        <v>84</v>
      </c>
      <c r="M44" s="48"/>
      <c r="N44" s="48"/>
      <c r="O44" s="43">
        <v>3775</v>
      </c>
    </row>
    <row r="45" spans="1:119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1"/>
    </row>
    <row r="46" spans="1:119" ht="15.75" customHeight="1" thickBot="1">
      <c r="A46" s="52" t="s">
        <v>74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4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51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52</v>
      </c>
      <c r="F4" s="34" t="s">
        <v>53</v>
      </c>
      <c r="G4" s="34" t="s">
        <v>54</v>
      </c>
      <c r="H4" s="34" t="s">
        <v>6</v>
      </c>
      <c r="I4" s="34" t="s">
        <v>7</v>
      </c>
      <c r="J4" s="35" t="s">
        <v>55</v>
      </c>
      <c r="K4" s="35" t="s">
        <v>8</v>
      </c>
      <c r="L4" s="35" t="s">
        <v>9</v>
      </c>
      <c r="M4" s="35" t="s">
        <v>10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2271717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2271717</v>
      </c>
      <c r="O5" s="33">
        <f t="shared" ref="O5:O43" si="1">(N5/O$45)</f>
        <v>600.98333333333335</v>
      </c>
      <c r="P5" s="6"/>
    </row>
    <row r="6" spans="1:133">
      <c r="A6" s="12"/>
      <c r="B6" s="25">
        <v>311</v>
      </c>
      <c r="C6" s="20" t="s">
        <v>3</v>
      </c>
      <c r="D6" s="46">
        <v>1360218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1360218</v>
      </c>
      <c r="O6" s="47">
        <f t="shared" si="1"/>
        <v>359.84603174603177</v>
      </c>
      <c r="P6" s="9"/>
    </row>
    <row r="7" spans="1:133">
      <c r="A7" s="12"/>
      <c r="B7" s="25">
        <v>312.3</v>
      </c>
      <c r="C7" s="20" t="s">
        <v>11</v>
      </c>
      <c r="D7" s="46">
        <v>22422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22422</v>
      </c>
      <c r="O7" s="47">
        <f t="shared" si="1"/>
        <v>5.931746031746032</v>
      </c>
      <c r="P7" s="9"/>
    </row>
    <row r="8" spans="1:133">
      <c r="A8" s="12"/>
      <c r="B8" s="25">
        <v>312.41000000000003</v>
      </c>
      <c r="C8" s="20" t="s">
        <v>12</v>
      </c>
      <c r="D8" s="46">
        <v>305762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305762</v>
      </c>
      <c r="O8" s="47">
        <f t="shared" si="1"/>
        <v>80.889417989417993</v>
      </c>
      <c r="P8" s="9"/>
    </row>
    <row r="9" spans="1:133">
      <c r="A9" s="12"/>
      <c r="B9" s="25">
        <v>314.10000000000002</v>
      </c>
      <c r="C9" s="20" t="s">
        <v>60</v>
      </c>
      <c r="D9" s="46">
        <v>349281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349281</v>
      </c>
      <c r="O9" s="47">
        <f t="shared" si="1"/>
        <v>92.402380952380952</v>
      </c>
      <c r="P9" s="9"/>
    </row>
    <row r="10" spans="1:133">
      <c r="A10" s="12"/>
      <c r="B10" s="25">
        <v>314.3</v>
      </c>
      <c r="C10" s="20" t="s">
        <v>61</v>
      </c>
      <c r="D10" s="46">
        <v>42880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42880</v>
      </c>
      <c r="O10" s="47">
        <f t="shared" si="1"/>
        <v>11.343915343915343</v>
      </c>
      <c r="P10" s="9"/>
    </row>
    <row r="11" spans="1:133">
      <c r="A11" s="12"/>
      <c r="B11" s="25">
        <v>314.89999999999998</v>
      </c>
      <c r="C11" s="20" t="s">
        <v>13</v>
      </c>
      <c r="D11" s="46">
        <v>8080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8080</v>
      </c>
      <c r="O11" s="47">
        <f t="shared" si="1"/>
        <v>2.1375661375661377</v>
      </c>
      <c r="P11" s="9"/>
    </row>
    <row r="12" spans="1:133">
      <c r="A12" s="12"/>
      <c r="B12" s="25">
        <v>315</v>
      </c>
      <c r="C12" s="20" t="s">
        <v>14</v>
      </c>
      <c r="D12" s="46">
        <v>169535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169535</v>
      </c>
      <c r="O12" s="47">
        <f t="shared" si="1"/>
        <v>44.850529100529101</v>
      </c>
      <c r="P12" s="9"/>
    </row>
    <row r="13" spans="1:133">
      <c r="A13" s="12"/>
      <c r="B13" s="25">
        <v>319</v>
      </c>
      <c r="C13" s="20" t="s">
        <v>68</v>
      </c>
      <c r="D13" s="46">
        <v>13539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13539</v>
      </c>
      <c r="O13" s="47">
        <f t="shared" si="1"/>
        <v>3.5817460317460319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SUM(D15:D17)</f>
        <v>498734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6" si="4">SUM(D14:M14)</f>
        <v>498734</v>
      </c>
      <c r="O14" s="45">
        <f t="shared" si="1"/>
        <v>131.94021164021163</v>
      </c>
      <c r="P14" s="10"/>
    </row>
    <row r="15" spans="1:133">
      <c r="A15" s="12"/>
      <c r="B15" s="25">
        <v>322</v>
      </c>
      <c r="C15" s="20" t="s">
        <v>0</v>
      </c>
      <c r="D15" s="46">
        <v>35854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35854</v>
      </c>
      <c r="O15" s="47">
        <f t="shared" si="1"/>
        <v>9.4851851851851858</v>
      </c>
      <c r="P15" s="9"/>
    </row>
    <row r="16" spans="1:133">
      <c r="A16" s="12"/>
      <c r="B16" s="25">
        <v>323.10000000000002</v>
      </c>
      <c r="C16" s="20" t="s">
        <v>63</v>
      </c>
      <c r="D16" s="46">
        <v>359535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359535</v>
      </c>
      <c r="O16" s="47">
        <f t="shared" si="1"/>
        <v>95.115079365079367</v>
      </c>
      <c r="P16" s="9"/>
    </row>
    <row r="17" spans="1:16">
      <c r="A17" s="12"/>
      <c r="B17" s="25">
        <v>323.7</v>
      </c>
      <c r="C17" s="20" t="s">
        <v>64</v>
      </c>
      <c r="D17" s="46">
        <v>103345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103345</v>
      </c>
      <c r="O17" s="47">
        <f t="shared" si="1"/>
        <v>27.339947089947088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SUM(D19:D25)</f>
        <v>585442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182070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767512</v>
      </c>
      <c r="O18" s="45">
        <f t="shared" si="1"/>
        <v>203.04550264550264</v>
      </c>
      <c r="P18" s="10"/>
    </row>
    <row r="19" spans="1:16">
      <c r="A19" s="12"/>
      <c r="B19" s="25">
        <v>331.9</v>
      </c>
      <c r="C19" s="20" t="s">
        <v>21</v>
      </c>
      <c r="D19" s="46">
        <v>247980</v>
      </c>
      <c r="E19" s="46">
        <v>0</v>
      </c>
      <c r="F19" s="46">
        <v>0</v>
      </c>
      <c r="G19" s="46">
        <v>0</v>
      </c>
      <c r="H19" s="46">
        <v>0</v>
      </c>
      <c r="I19" s="46">
        <v>127198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375178</v>
      </c>
      <c r="O19" s="47">
        <f t="shared" si="1"/>
        <v>99.25343915343916</v>
      </c>
      <c r="P19" s="9"/>
    </row>
    <row r="20" spans="1:16">
      <c r="A20" s="12"/>
      <c r="B20" s="25">
        <v>334.35</v>
      </c>
      <c r="C20" s="20" t="s">
        <v>70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54872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54872</v>
      </c>
      <c r="O20" s="47">
        <f t="shared" si="1"/>
        <v>14.516402116402116</v>
      </c>
      <c r="P20" s="9"/>
    </row>
    <row r="21" spans="1:16">
      <c r="A21" s="12"/>
      <c r="B21" s="25">
        <v>334.7</v>
      </c>
      <c r="C21" s="20" t="s">
        <v>23</v>
      </c>
      <c r="D21" s="46">
        <v>15260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15260</v>
      </c>
      <c r="O21" s="47">
        <f t="shared" si="1"/>
        <v>4.0370370370370372</v>
      </c>
      <c r="P21" s="9"/>
    </row>
    <row r="22" spans="1:16">
      <c r="A22" s="12"/>
      <c r="B22" s="25">
        <v>335.12</v>
      </c>
      <c r="C22" s="20" t="s">
        <v>24</v>
      </c>
      <c r="D22" s="46">
        <v>104639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104639</v>
      </c>
      <c r="O22" s="47">
        <f t="shared" si="1"/>
        <v>27.682275132275134</v>
      </c>
      <c r="P22" s="9"/>
    </row>
    <row r="23" spans="1:16">
      <c r="A23" s="12"/>
      <c r="B23" s="25">
        <v>335.14</v>
      </c>
      <c r="C23" s="20" t="s">
        <v>25</v>
      </c>
      <c r="D23" s="46">
        <v>28672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28672</v>
      </c>
      <c r="O23" s="47">
        <f t="shared" si="1"/>
        <v>7.5851851851851855</v>
      </c>
      <c r="P23" s="9"/>
    </row>
    <row r="24" spans="1:16">
      <c r="A24" s="12"/>
      <c r="B24" s="25">
        <v>335.18</v>
      </c>
      <c r="C24" s="20" t="s">
        <v>27</v>
      </c>
      <c r="D24" s="46">
        <v>188564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188564</v>
      </c>
      <c r="O24" s="47">
        <f t="shared" si="1"/>
        <v>49.884656084656086</v>
      </c>
      <c r="P24" s="9"/>
    </row>
    <row r="25" spans="1:16">
      <c r="A25" s="12"/>
      <c r="B25" s="25">
        <v>335.9</v>
      </c>
      <c r="C25" s="20" t="s">
        <v>28</v>
      </c>
      <c r="D25" s="46">
        <v>327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327</v>
      </c>
      <c r="O25" s="47">
        <f t="shared" si="1"/>
        <v>8.6507936507936506E-2</v>
      </c>
      <c r="P25" s="9"/>
    </row>
    <row r="26" spans="1:16" ht="15.75">
      <c r="A26" s="29" t="s">
        <v>33</v>
      </c>
      <c r="B26" s="30"/>
      <c r="C26" s="31"/>
      <c r="D26" s="32">
        <f t="shared" ref="D26:M26" si="6">SUM(D27:D32)</f>
        <v>118028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2531349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2649377</v>
      </c>
      <c r="O26" s="45">
        <f t="shared" si="1"/>
        <v>700.8933862433862</v>
      </c>
      <c r="P26" s="10"/>
    </row>
    <row r="27" spans="1:16">
      <c r="A27" s="12"/>
      <c r="B27" s="25">
        <v>343.3</v>
      </c>
      <c r="C27" s="20" t="s">
        <v>38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653697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7">SUM(D27:M27)</f>
        <v>653697</v>
      </c>
      <c r="O27" s="47">
        <f t="shared" si="1"/>
        <v>172.93571428571428</v>
      </c>
      <c r="P27" s="9"/>
    </row>
    <row r="28" spans="1:16">
      <c r="A28" s="12"/>
      <c r="B28" s="25">
        <v>343.4</v>
      </c>
      <c r="C28" s="20" t="s">
        <v>39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671777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671777</v>
      </c>
      <c r="O28" s="47">
        <f t="shared" si="1"/>
        <v>177.71878306878307</v>
      </c>
      <c r="P28" s="9"/>
    </row>
    <row r="29" spans="1:16">
      <c r="A29" s="12"/>
      <c r="B29" s="25">
        <v>343.5</v>
      </c>
      <c r="C29" s="20" t="s">
        <v>40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932918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932918</v>
      </c>
      <c r="O29" s="47">
        <f t="shared" si="1"/>
        <v>246.80370370370369</v>
      </c>
      <c r="P29" s="9"/>
    </row>
    <row r="30" spans="1:16">
      <c r="A30" s="12"/>
      <c r="B30" s="25">
        <v>343.9</v>
      </c>
      <c r="C30" s="20" t="s">
        <v>41</v>
      </c>
      <c r="D30" s="46">
        <v>56268</v>
      </c>
      <c r="E30" s="46">
        <v>0</v>
      </c>
      <c r="F30" s="46">
        <v>0</v>
      </c>
      <c r="G30" s="46">
        <v>0</v>
      </c>
      <c r="H30" s="46">
        <v>0</v>
      </c>
      <c r="I30" s="46">
        <v>272957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329225</v>
      </c>
      <c r="O30" s="47">
        <f t="shared" si="1"/>
        <v>87.096560846560848</v>
      </c>
      <c r="P30" s="9"/>
    </row>
    <row r="31" spans="1:16">
      <c r="A31" s="12"/>
      <c r="B31" s="25">
        <v>347.1</v>
      </c>
      <c r="C31" s="20" t="s">
        <v>42</v>
      </c>
      <c r="D31" s="46">
        <v>47310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47310</v>
      </c>
      <c r="O31" s="47">
        <f t="shared" si="1"/>
        <v>12.515873015873016</v>
      </c>
      <c r="P31" s="9"/>
    </row>
    <row r="32" spans="1:16">
      <c r="A32" s="12"/>
      <c r="B32" s="25">
        <v>349</v>
      </c>
      <c r="C32" s="20" t="s">
        <v>1</v>
      </c>
      <c r="D32" s="46">
        <v>14450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14450</v>
      </c>
      <c r="O32" s="47">
        <f t="shared" si="1"/>
        <v>3.8227513227513228</v>
      </c>
      <c r="P32" s="9"/>
    </row>
    <row r="33" spans="1:119" ht="15.75">
      <c r="A33" s="29" t="s">
        <v>34</v>
      </c>
      <c r="B33" s="30"/>
      <c r="C33" s="31"/>
      <c r="D33" s="32">
        <f t="shared" ref="D33:M33" si="8">SUM(D34:D34)</f>
        <v>19619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ref="N33:N43" si="9">SUM(D33:M33)</f>
        <v>19619</v>
      </c>
      <c r="O33" s="45">
        <f t="shared" si="1"/>
        <v>5.1902116402116398</v>
      </c>
      <c r="P33" s="10"/>
    </row>
    <row r="34" spans="1:119">
      <c r="A34" s="13"/>
      <c r="B34" s="39">
        <v>359</v>
      </c>
      <c r="C34" s="21" t="s">
        <v>45</v>
      </c>
      <c r="D34" s="46">
        <v>19619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19619</v>
      </c>
      <c r="O34" s="47">
        <f t="shared" si="1"/>
        <v>5.1902116402116398</v>
      </c>
      <c r="P34" s="9"/>
    </row>
    <row r="35" spans="1:119" ht="15.75">
      <c r="A35" s="29" t="s">
        <v>4</v>
      </c>
      <c r="B35" s="30"/>
      <c r="C35" s="31"/>
      <c r="D35" s="32">
        <f t="shared" ref="D35:M35" si="10">SUM(D36:D39)</f>
        <v>104505</v>
      </c>
      <c r="E35" s="32">
        <f t="shared" si="10"/>
        <v>0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79332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9"/>
        <v>183837</v>
      </c>
      <c r="O35" s="45">
        <f t="shared" si="1"/>
        <v>48.634126984126986</v>
      </c>
      <c r="P35" s="10"/>
    </row>
    <row r="36" spans="1:119">
      <c r="A36" s="12"/>
      <c r="B36" s="25">
        <v>361.1</v>
      </c>
      <c r="C36" s="20" t="s">
        <v>46</v>
      </c>
      <c r="D36" s="46">
        <v>200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200</v>
      </c>
      <c r="O36" s="47">
        <f t="shared" si="1"/>
        <v>5.2910052910052907E-2</v>
      </c>
      <c r="P36" s="9"/>
    </row>
    <row r="37" spans="1:119">
      <c r="A37" s="12"/>
      <c r="B37" s="25">
        <v>364</v>
      </c>
      <c r="C37" s="20" t="s">
        <v>65</v>
      </c>
      <c r="D37" s="46">
        <v>37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37</v>
      </c>
      <c r="O37" s="47">
        <f t="shared" si="1"/>
        <v>9.7883597883597889E-3</v>
      </c>
      <c r="P37" s="9"/>
    </row>
    <row r="38" spans="1:119">
      <c r="A38" s="12"/>
      <c r="B38" s="25">
        <v>366</v>
      </c>
      <c r="C38" s="20" t="s">
        <v>72</v>
      </c>
      <c r="D38" s="46">
        <v>85400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85400</v>
      </c>
      <c r="O38" s="47">
        <f t="shared" si="1"/>
        <v>22.592592592592592</v>
      </c>
      <c r="P38" s="9"/>
    </row>
    <row r="39" spans="1:119">
      <c r="A39" s="12"/>
      <c r="B39" s="25">
        <v>369.9</v>
      </c>
      <c r="C39" s="20" t="s">
        <v>47</v>
      </c>
      <c r="D39" s="46">
        <v>18868</v>
      </c>
      <c r="E39" s="46">
        <v>0</v>
      </c>
      <c r="F39" s="46">
        <v>0</v>
      </c>
      <c r="G39" s="46">
        <v>0</v>
      </c>
      <c r="H39" s="46">
        <v>0</v>
      </c>
      <c r="I39" s="46">
        <v>79332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98200</v>
      </c>
      <c r="O39" s="47">
        <f t="shared" si="1"/>
        <v>25.978835978835978</v>
      </c>
      <c r="P39" s="9"/>
    </row>
    <row r="40" spans="1:119" ht="15.75">
      <c r="A40" s="29" t="s">
        <v>35</v>
      </c>
      <c r="B40" s="30"/>
      <c r="C40" s="31"/>
      <c r="D40" s="32">
        <f t="shared" ref="D40:M40" si="11">SUM(D41:D42)</f>
        <v>400000</v>
      </c>
      <c r="E40" s="32">
        <f t="shared" si="11"/>
        <v>0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0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9"/>
        <v>400000</v>
      </c>
      <c r="O40" s="45">
        <f t="shared" si="1"/>
        <v>105.82010582010582</v>
      </c>
      <c r="P40" s="9"/>
    </row>
    <row r="41" spans="1:119">
      <c r="A41" s="12"/>
      <c r="B41" s="25">
        <v>381</v>
      </c>
      <c r="C41" s="20" t="s">
        <v>48</v>
      </c>
      <c r="D41" s="46">
        <v>100000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100000</v>
      </c>
      <c r="O41" s="47">
        <f t="shared" si="1"/>
        <v>26.455026455026456</v>
      </c>
      <c r="P41" s="9"/>
    </row>
    <row r="42" spans="1:119" ht="15.75" thickBot="1">
      <c r="A42" s="12"/>
      <c r="B42" s="25">
        <v>384</v>
      </c>
      <c r="C42" s="20" t="s">
        <v>49</v>
      </c>
      <c r="D42" s="46">
        <v>300000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300000</v>
      </c>
      <c r="O42" s="47">
        <f t="shared" si="1"/>
        <v>79.365079365079367</v>
      </c>
      <c r="P42" s="9"/>
    </row>
    <row r="43" spans="1:119" ht="16.5" thickBot="1">
      <c r="A43" s="14" t="s">
        <v>43</v>
      </c>
      <c r="B43" s="23"/>
      <c r="C43" s="22"/>
      <c r="D43" s="15">
        <f t="shared" ref="D43:M43" si="12">SUM(D5,D14,D18,D26,D33,D35,D40)</f>
        <v>3998045</v>
      </c>
      <c r="E43" s="15">
        <f t="shared" si="12"/>
        <v>0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2792751</v>
      </c>
      <c r="J43" s="15">
        <f t="shared" si="12"/>
        <v>0</v>
      </c>
      <c r="K43" s="15">
        <f t="shared" si="12"/>
        <v>0</v>
      </c>
      <c r="L43" s="15">
        <f t="shared" si="12"/>
        <v>0</v>
      </c>
      <c r="M43" s="15">
        <f t="shared" si="12"/>
        <v>0</v>
      </c>
      <c r="N43" s="15">
        <f t="shared" si="9"/>
        <v>6790796</v>
      </c>
      <c r="O43" s="38">
        <f t="shared" si="1"/>
        <v>1796.5068783068782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48" t="s">
        <v>76</v>
      </c>
      <c r="M45" s="48"/>
      <c r="N45" s="48"/>
      <c r="O45" s="43">
        <v>3780</v>
      </c>
    </row>
    <row r="46" spans="1:119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1"/>
    </row>
    <row r="47" spans="1:119" ht="15.75" customHeight="1" thickBot="1">
      <c r="A47" s="52" t="s">
        <v>74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4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51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52</v>
      </c>
      <c r="F4" s="34" t="s">
        <v>53</v>
      </c>
      <c r="G4" s="34" t="s">
        <v>54</v>
      </c>
      <c r="H4" s="34" t="s">
        <v>6</v>
      </c>
      <c r="I4" s="34" t="s">
        <v>7</v>
      </c>
      <c r="J4" s="35" t="s">
        <v>55</v>
      </c>
      <c r="K4" s="35" t="s">
        <v>8</v>
      </c>
      <c r="L4" s="35" t="s">
        <v>9</v>
      </c>
      <c r="M4" s="35" t="s">
        <v>10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2410216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2410216</v>
      </c>
      <c r="O5" s="33">
        <f t="shared" ref="O5:O45" si="1">(N5/O$47)</f>
        <v>636.78097754293265</v>
      </c>
      <c r="P5" s="6"/>
    </row>
    <row r="6" spans="1:133">
      <c r="A6" s="12"/>
      <c r="B6" s="25">
        <v>311</v>
      </c>
      <c r="C6" s="20" t="s">
        <v>3</v>
      </c>
      <c r="D6" s="46">
        <v>1433234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1433234</v>
      </c>
      <c r="O6" s="47">
        <f t="shared" si="1"/>
        <v>378.66155878467634</v>
      </c>
      <c r="P6" s="9"/>
    </row>
    <row r="7" spans="1:133">
      <c r="A7" s="12"/>
      <c r="B7" s="25">
        <v>312.3</v>
      </c>
      <c r="C7" s="20" t="s">
        <v>11</v>
      </c>
      <c r="D7" s="46">
        <v>36461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36461</v>
      </c>
      <c r="O7" s="47">
        <f t="shared" si="1"/>
        <v>9.6330250990752972</v>
      </c>
      <c r="P7" s="9"/>
    </row>
    <row r="8" spans="1:133">
      <c r="A8" s="12"/>
      <c r="B8" s="25">
        <v>312.41000000000003</v>
      </c>
      <c r="C8" s="20" t="s">
        <v>12</v>
      </c>
      <c r="D8" s="46">
        <v>301842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301842</v>
      </c>
      <c r="O8" s="47">
        <f t="shared" si="1"/>
        <v>79.746895640686915</v>
      </c>
      <c r="P8" s="9"/>
    </row>
    <row r="9" spans="1:133">
      <c r="A9" s="12"/>
      <c r="B9" s="25">
        <v>314.10000000000002</v>
      </c>
      <c r="C9" s="20" t="s">
        <v>60</v>
      </c>
      <c r="D9" s="46">
        <v>380505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380505</v>
      </c>
      <c r="O9" s="47">
        <f t="shared" si="1"/>
        <v>100.52972258916776</v>
      </c>
      <c r="P9" s="9"/>
    </row>
    <row r="10" spans="1:133">
      <c r="A10" s="12"/>
      <c r="B10" s="25">
        <v>314.3</v>
      </c>
      <c r="C10" s="20" t="s">
        <v>61</v>
      </c>
      <c r="D10" s="46">
        <v>54941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54941</v>
      </c>
      <c r="O10" s="47">
        <f t="shared" si="1"/>
        <v>14.515455746367239</v>
      </c>
      <c r="P10" s="9"/>
    </row>
    <row r="11" spans="1:133">
      <c r="A11" s="12"/>
      <c r="B11" s="25">
        <v>314.89999999999998</v>
      </c>
      <c r="C11" s="20" t="s">
        <v>13</v>
      </c>
      <c r="D11" s="46">
        <v>8997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8997</v>
      </c>
      <c r="O11" s="47">
        <f t="shared" si="1"/>
        <v>2.3770145310435931</v>
      </c>
      <c r="P11" s="9"/>
    </row>
    <row r="12" spans="1:133">
      <c r="A12" s="12"/>
      <c r="B12" s="25">
        <v>315</v>
      </c>
      <c r="C12" s="20" t="s">
        <v>14</v>
      </c>
      <c r="D12" s="46">
        <v>176479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176479</v>
      </c>
      <c r="O12" s="47">
        <f t="shared" si="1"/>
        <v>46.625891677675035</v>
      </c>
      <c r="P12" s="9"/>
    </row>
    <row r="13" spans="1:133">
      <c r="A13" s="12"/>
      <c r="B13" s="25">
        <v>319</v>
      </c>
      <c r="C13" s="20" t="s">
        <v>68</v>
      </c>
      <c r="D13" s="46">
        <v>17757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17757</v>
      </c>
      <c r="O13" s="47">
        <f t="shared" si="1"/>
        <v>4.6914134742404228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SUM(D15:D17)</f>
        <v>555985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9" si="4">SUM(D14:M14)</f>
        <v>555985</v>
      </c>
      <c r="O14" s="45">
        <f t="shared" si="1"/>
        <v>146.89167767503304</v>
      </c>
      <c r="P14" s="10"/>
    </row>
    <row r="15" spans="1:133">
      <c r="A15" s="12"/>
      <c r="B15" s="25">
        <v>322</v>
      </c>
      <c r="C15" s="20" t="s">
        <v>0</v>
      </c>
      <c r="D15" s="46">
        <v>33713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33713</v>
      </c>
      <c r="O15" s="47">
        <f t="shared" si="1"/>
        <v>8.9070013210039622</v>
      </c>
      <c r="P15" s="9"/>
    </row>
    <row r="16" spans="1:133">
      <c r="A16" s="12"/>
      <c r="B16" s="25">
        <v>323.10000000000002</v>
      </c>
      <c r="C16" s="20" t="s">
        <v>63</v>
      </c>
      <c r="D16" s="46">
        <v>406332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406332</v>
      </c>
      <c r="O16" s="47">
        <f t="shared" si="1"/>
        <v>107.35323645970938</v>
      </c>
      <c r="P16" s="9"/>
    </row>
    <row r="17" spans="1:16">
      <c r="A17" s="12"/>
      <c r="B17" s="25">
        <v>323.7</v>
      </c>
      <c r="C17" s="20" t="s">
        <v>64</v>
      </c>
      <c r="D17" s="46">
        <v>115940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115940</v>
      </c>
      <c r="O17" s="47">
        <f t="shared" si="1"/>
        <v>30.631439894319684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SUM(D19:D28)</f>
        <v>473749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248826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722575</v>
      </c>
      <c r="O18" s="45">
        <f t="shared" si="1"/>
        <v>190.90488771466315</v>
      </c>
      <c r="P18" s="10"/>
    </row>
    <row r="19" spans="1:16">
      <c r="A19" s="12"/>
      <c r="B19" s="25">
        <v>331.2</v>
      </c>
      <c r="C19" s="20" t="s">
        <v>19</v>
      </c>
      <c r="D19" s="46">
        <v>39555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39555</v>
      </c>
      <c r="O19" s="47">
        <f t="shared" si="1"/>
        <v>10.450462351387054</v>
      </c>
      <c r="P19" s="9"/>
    </row>
    <row r="20" spans="1:16">
      <c r="A20" s="12"/>
      <c r="B20" s="25">
        <v>331.7</v>
      </c>
      <c r="C20" s="20" t="s">
        <v>69</v>
      </c>
      <c r="D20" s="46">
        <v>50067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50067</v>
      </c>
      <c r="O20" s="47">
        <f t="shared" si="1"/>
        <v>13.22774108322325</v>
      </c>
      <c r="P20" s="9"/>
    </row>
    <row r="21" spans="1:16">
      <c r="A21" s="12"/>
      <c r="B21" s="25">
        <v>331.9</v>
      </c>
      <c r="C21" s="20" t="s">
        <v>21</v>
      </c>
      <c r="D21" s="46">
        <v>72000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72000</v>
      </c>
      <c r="O21" s="47">
        <f t="shared" si="1"/>
        <v>19.022457067371203</v>
      </c>
      <c r="P21" s="9"/>
    </row>
    <row r="22" spans="1:16">
      <c r="A22" s="12"/>
      <c r="B22" s="25">
        <v>334.35</v>
      </c>
      <c r="C22" s="20" t="s">
        <v>70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248826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248826</v>
      </c>
      <c r="O22" s="47">
        <f t="shared" si="1"/>
        <v>65.740026420079261</v>
      </c>
      <c r="P22" s="9"/>
    </row>
    <row r="23" spans="1:16">
      <c r="A23" s="12"/>
      <c r="B23" s="25">
        <v>335.12</v>
      </c>
      <c r="C23" s="20" t="s">
        <v>24</v>
      </c>
      <c r="D23" s="46">
        <v>103960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103960</v>
      </c>
      <c r="O23" s="47">
        <f t="shared" si="1"/>
        <v>27.466314398943197</v>
      </c>
      <c r="P23" s="9"/>
    </row>
    <row r="24" spans="1:16">
      <c r="A24" s="12"/>
      <c r="B24" s="25">
        <v>335.14</v>
      </c>
      <c r="C24" s="20" t="s">
        <v>25</v>
      </c>
      <c r="D24" s="46">
        <v>30350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30350</v>
      </c>
      <c r="O24" s="47">
        <f t="shared" si="1"/>
        <v>8.0184940554821669</v>
      </c>
      <c r="P24" s="9"/>
    </row>
    <row r="25" spans="1:16">
      <c r="A25" s="12"/>
      <c r="B25" s="25">
        <v>335.15</v>
      </c>
      <c r="C25" s="20" t="s">
        <v>26</v>
      </c>
      <c r="D25" s="46">
        <v>2304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2304</v>
      </c>
      <c r="O25" s="47">
        <f t="shared" si="1"/>
        <v>0.60871862615587846</v>
      </c>
      <c r="P25" s="9"/>
    </row>
    <row r="26" spans="1:16">
      <c r="A26" s="12"/>
      <c r="B26" s="25">
        <v>335.18</v>
      </c>
      <c r="C26" s="20" t="s">
        <v>27</v>
      </c>
      <c r="D26" s="46">
        <v>161286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161286</v>
      </c>
      <c r="O26" s="47">
        <f t="shared" si="1"/>
        <v>42.611889035667105</v>
      </c>
      <c r="P26" s="9"/>
    </row>
    <row r="27" spans="1:16">
      <c r="A27" s="12"/>
      <c r="B27" s="25">
        <v>335.9</v>
      </c>
      <c r="C27" s="20" t="s">
        <v>28</v>
      </c>
      <c r="D27" s="46">
        <v>3668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3668</v>
      </c>
      <c r="O27" s="47">
        <f t="shared" si="1"/>
        <v>0.96908850726552176</v>
      </c>
      <c r="P27" s="9"/>
    </row>
    <row r="28" spans="1:16">
      <c r="A28" s="12"/>
      <c r="B28" s="25">
        <v>337.9</v>
      </c>
      <c r="C28" s="20" t="s">
        <v>71</v>
      </c>
      <c r="D28" s="46">
        <v>10559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10559</v>
      </c>
      <c r="O28" s="47">
        <f t="shared" si="1"/>
        <v>2.7896961690885074</v>
      </c>
      <c r="P28" s="9"/>
    </row>
    <row r="29" spans="1:16" ht="15.75">
      <c r="A29" s="29" t="s">
        <v>33</v>
      </c>
      <c r="B29" s="30"/>
      <c r="C29" s="31"/>
      <c r="D29" s="32">
        <f t="shared" ref="D29:M29" si="6">SUM(D30:D35)</f>
        <v>137753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2374412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2512165</v>
      </c>
      <c r="O29" s="45">
        <f t="shared" si="1"/>
        <v>663.71598414795244</v>
      </c>
      <c r="P29" s="10"/>
    </row>
    <row r="30" spans="1:16">
      <c r="A30" s="12"/>
      <c r="B30" s="25">
        <v>343.3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600908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7">SUM(D30:M30)</f>
        <v>600908</v>
      </c>
      <c r="O30" s="47">
        <f t="shared" si="1"/>
        <v>158.76036988110965</v>
      </c>
      <c r="P30" s="9"/>
    </row>
    <row r="31" spans="1:16">
      <c r="A31" s="12"/>
      <c r="B31" s="25">
        <v>343.4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763079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763079</v>
      </c>
      <c r="O31" s="47">
        <f t="shared" si="1"/>
        <v>201.60607661822985</v>
      </c>
      <c r="P31" s="9"/>
    </row>
    <row r="32" spans="1:16">
      <c r="A32" s="12"/>
      <c r="B32" s="25">
        <v>343.5</v>
      </c>
      <c r="C32" s="20" t="s">
        <v>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836407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836407</v>
      </c>
      <c r="O32" s="47">
        <f t="shared" si="1"/>
        <v>220.97939233817701</v>
      </c>
      <c r="P32" s="9"/>
    </row>
    <row r="33" spans="1:119">
      <c r="A33" s="12"/>
      <c r="B33" s="25">
        <v>343.9</v>
      </c>
      <c r="C33" s="20" t="s">
        <v>41</v>
      </c>
      <c r="D33" s="46">
        <v>62957</v>
      </c>
      <c r="E33" s="46">
        <v>0</v>
      </c>
      <c r="F33" s="46">
        <v>0</v>
      </c>
      <c r="G33" s="46">
        <v>0</v>
      </c>
      <c r="H33" s="46">
        <v>0</v>
      </c>
      <c r="I33" s="46">
        <v>174018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236975</v>
      </c>
      <c r="O33" s="47">
        <f t="shared" si="1"/>
        <v>62.608982826948484</v>
      </c>
      <c r="P33" s="9"/>
    </row>
    <row r="34" spans="1:119">
      <c r="A34" s="12"/>
      <c r="B34" s="25">
        <v>347.1</v>
      </c>
      <c r="C34" s="20" t="s">
        <v>42</v>
      </c>
      <c r="D34" s="46">
        <v>58272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58272</v>
      </c>
      <c r="O34" s="47">
        <f t="shared" si="1"/>
        <v>15.395508586525759</v>
      </c>
      <c r="P34" s="9"/>
    </row>
    <row r="35" spans="1:119">
      <c r="A35" s="12"/>
      <c r="B35" s="25">
        <v>349</v>
      </c>
      <c r="C35" s="20" t="s">
        <v>1</v>
      </c>
      <c r="D35" s="46">
        <v>16524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16524</v>
      </c>
      <c r="O35" s="47">
        <f t="shared" si="1"/>
        <v>4.3656538969616907</v>
      </c>
      <c r="P35" s="9"/>
    </row>
    <row r="36" spans="1:119" ht="15.75">
      <c r="A36" s="29" t="s">
        <v>34</v>
      </c>
      <c r="B36" s="30"/>
      <c r="C36" s="31"/>
      <c r="D36" s="32">
        <f t="shared" ref="D36:M36" si="8">SUM(D37:D37)</f>
        <v>19549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ref="N36:N45" si="9">SUM(D36:M36)</f>
        <v>19549</v>
      </c>
      <c r="O36" s="45">
        <f t="shared" si="1"/>
        <v>5.1648612945838837</v>
      </c>
      <c r="P36" s="10"/>
    </row>
    <row r="37" spans="1:119">
      <c r="A37" s="13"/>
      <c r="B37" s="39">
        <v>359</v>
      </c>
      <c r="C37" s="21" t="s">
        <v>45</v>
      </c>
      <c r="D37" s="46">
        <v>19549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19549</v>
      </c>
      <c r="O37" s="47">
        <f t="shared" si="1"/>
        <v>5.1648612945838837</v>
      </c>
      <c r="P37" s="9"/>
    </row>
    <row r="38" spans="1:119" ht="15.75">
      <c r="A38" s="29" t="s">
        <v>4</v>
      </c>
      <c r="B38" s="30"/>
      <c r="C38" s="31"/>
      <c r="D38" s="32">
        <f t="shared" ref="D38:M38" si="10">SUM(D39:D42)</f>
        <v>113885</v>
      </c>
      <c r="E38" s="32">
        <f t="shared" si="10"/>
        <v>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337839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9"/>
        <v>451724</v>
      </c>
      <c r="O38" s="45">
        <f t="shared" si="1"/>
        <v>119.34583883751651</v>
      </c>
      <c r="P38" s="10"/>
    </row>
    <row r="39" spans="1:119">
      <c r="A39" s="12"/>
      <c r="B39" s="25">
        <v>361.1</v>
      </c>
      <c r="C39" s="20" t="s">
        <v>46</v>
      </c>
      <c r="D39" s="46">
        <v>796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796</v>
      </c>
      <c r="O39" s="47">
        <f t="shared" si="1"/>
        <v>0.21030383091149274</v>
      </c>
      <c r="P39" s="9"/>
    </row>
    <row r="40" spans="1:119">
      <c r="A40" s="12"/>
      <c r="B40" s="25">
        <v>364</v>
      </c>
      <c r="C40" s="20" t="s">
        <v>65</v>
      </c>
      <c r="D40" s="46">
        <v>2417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2417</v>
      </c>
      <c r="O40" s="47">
        <f t="shared" si="1"/>
        <v>0.63857331571994713</v>
      </c>
      <c r="P40" s="9"/>
    </row>
    <row r="41" spans="1:119">
      <c r="A41" s="12"/>
      <c r="B41" s="25">
        <v>366</v>
      </c>
      <c r="C41" s="20" t="s">
        <v>72</v>
      </c>
      <c r="D41" s="46">
        <v>106967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106967</v>
      </c>
      <c r="O41" s="47">
        <f t="shared" si="1"/>
        <v>28.260766182298546</v>
      </c>
      <c r="P41" s="9"/>
    </row>
    <row r="42" spans="1:119">
      <c r="A42" s="12"/>
      <c r="B42" s="25">
        <v>369.9</v>
      </c>
      <c r="C42" s="20" t="s">
        <v>47</v>
      </c>
      <c r="D42" s="46">
        <v>3705</v>
      </c>
      <c r="E42" s="46">
        <v>0</v>
      </c>
      <c r="F42" s="46">
        <v>0</v>
      </c>
      <c r="G42" s="46">
        <v>0</v>
      </c>
      <c r="H42" s="46">
        <v>0</v>
      </c>
      <c r="I42" s="46">
        <v>337839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341544</v>
      </c>
      <c r="O42" s="47">
        <f t="shared" si="1"/>
        <v>90.236195508586519</v>
      </c>
      <c r="P42" s="9"/>
    </row>
    <row r="43" spans="1:119" ht="15.75">
      <c r="A43" s="29" t="s">
        <v>35</v>
      </c>
      <c r="B43" s="30"/>
      <c r="C43" s="31"/>
      <c r="D43" s="32">
        <f t="shared" ref="D43:M43" si="11">SUM(D44:D44)</f>
        <v>0</v>
      </c>
      <c r="E43" s="32">
        <f t="shared" si="11"/>
        <v>0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355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9"/>
        <v>355</v>
      </c>
      <c r="O43" s="45">
        <f t="shared" si="1"/>
        <v>9.3791281373844126E-2</v>
      </c>
      <c r="P43" s="9"/>
    </row>
    <row r="44" spans="1:119" ht="15.75" thickBot="1">
      <c r="A44" s="12"/>
      <c r="B44" s="25">
        <v>389.1</v>
      </c>
      <c r="C44" s="20" t="s">
        <v>50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355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355</v>
      </c>
      <c r="O44" s="47">
        <f t="shared" si="1"/>
        <v>9.3791281373844126E-2</v>
      </c>
      <c r="P44" s="9"/>
    </row>
    <row r="45" spans="1:119" ht="16.5" thickBot="1">
      <c r="A45" s="14" t="s">
        <v>43</v>
      </c>
      <c r="B45" s="23"/>
      <c r="C45" s="22"/>
      <c r="D45" s="15">
        <f t="shared" ref="D45:M45" si="12">SUM(D5,D14,D18,D29,D36,D38,D43)</f>
        <v>3711137</v>
      </c>
      <c r="E45" s="15">
        <f t="shared" si="12"/>
        <v>0</v>
      </c>
      <c r="F45" s="15">
        <f t="shared" si="12"/>
        <v>0</v>
      </c>
      <c r="G45" s="15">
        <f t="shared" si="12"/>
        <v>0</v>
      </c>
      <c r="H45" s="15">
        <f t="shared" si="12"/>
        <v>0</v>
      </c>
      <c r="I45" s="15">
        <f t="shared" si="12"/>
        <v>2961432</v>
      </c>
      <c r="J45" s="15">
        <f t="shared" si="12"/>
        <v>0</v>
      </c>
      <c r="K45" s="15">
        <f t="shared" si="12"/>
        <v>0</v>
      </c>
      <c r="L45" s="15">
        <f t="shared" si="12"/>
        <v>0</v>
      </c>
      <c r="M45" s="15">
        <f t="shared" si="12"/>
        <v>0</v>
      </c>
      <c r="N45" s="15">
        <f t="shared" si="9"/>
        <v>6672569</v>
      </c>
      <c r="O45" s="38">
        <f t="shared" si="1"/>
        <v>1762.8980184940556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8" t="s">
        <v>73</v>
      </c>
      <c r="M47" s="48"/>
      <c r="N47" s="48"/>
      <c r="O47" s="43">
        <v>3785</v>
      </c>
    </row>
    <row r="48" spans="1:119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1"/>
    </row>
    <row r="49" spans="1:15" ht="15.75" customHeight="1" thickBot="1">
      <c r="A49" s="52" t="s">
        <v>74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4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51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52</v>
      </c>
      <c r="F4" s="34" t="s">
        <v>53</v>
      </c>
      <c r="G4" s="34" t="s">
        <v>54</v>
      </c>
      <c r="H4" s="34" t="s">
        <v>6</v>
      </c>
      <c r="I4" s="34" t="s">
        <v>7</v>
      </c>
      <c r="J4" s="35" t="s">
        <v>55</v>
      </c>
      <c r="K4" s="35" t="s">
        <v>8</v>
      </c>
      <c r="L4" s="35" t="s">
        <v>9</v>
      </c>
      <c r="M4" s="35" t="s">
        <v>10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2550231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2550231</v>
      </c>
      <c r="O5" s="33">
        <f t="shared" ref="O5:O42" si="1">(N5/O$44)</f>
        <v>668.12444328006291</v>
      </c>
      <c r="P5" s="6"/>
    </row>
    <row r="6" spans="1:133">
      <c r="A6" s="12"/>
      <c r="B6" s="25">
        <v>311</v>
      </c>
      <c r="C6" s="20" t="s">
        <v>3</v>
      </c>
      <c r="D6" s="46">
        <v>1463040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1463040</v>
      </c>
      <c r="O6" s="47">
        <f t="shared" si="1"/>
        <v>383.29578202777049</v>
      </c>
      <c r="P6" s="9"/>
    </row>
    <row r="7" spans="1:133">
      <c r="A7" s="12"/>
      <c r="B7" s="25">
        <v>312.3</v>
      </c>
      <c r="C7" s="20" t="s">
        <v>11</v>
      </c>
      <c r="D7" s="46">
        <v>35376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35376</v>
      </c>
      <c r="O7" s="47">
        <f t="shared" si="1"/>
        <v>9.2680115273775208</v>
      </c>
      <c r="P7" s="9"/>
    </row>
    <row r="8" spans="1:133">
      <c r="A8" s="12"/>
      <c r="B8" s="25">
        <v>312.41000000000003</v>
      </c>
      <c r="C8" s="20" t="s">
        <v>12</v>
      </c>
      <c r="D8" s="46">
        <v>318541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318541</v>
      </c>
      <c r="O8" s="47">
        <f t="shared" si="1"/>
        <v>83.453235525281642</v>
      </c>
      <c r="P8" s="9"/>
    </row>
    <row r="9" spans="1:133">
      <c r="A9" s="12"/>
      <c r="B9" s="25">
        <v>314.10000000000002</v>
      </c>
      <c r="C9" s="20" t="s">
        <v>60</v>
      </c>
      <c r="D9" s="46">
        <v>418899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418899</v>
      </c>
      <c r="O9" s="47">
        <f t="shared" si="1"/>
        <v>109.7456117369662</v>
      </c>
      <c r="P9" s="9"/>
    </row>
    <row r="10" spans="1:133">
      <c r="A10" s="12"/>
      <c r="B10" s="25">
        <v>314.3</v>
      </c>
      <c r="C10" s="20" t="s">
        <v>61</v>
      </c>
      <c r="D10" s="46">
        <v>54597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54597</v>
      </c>
      <c r="O10" s="47">
        <f t="shared" si="1"/>
        <v>14.303641603353419</v>
      </c>
      <c r="P10" s="9"/>
    </row>
    <row r="11" spans="1:133">
      <c r="A11" s="12"/>
      <c r="B11" s="25">
        <v>314.89999999999998</v>
      </c>
      <c r="C11" s="20" t="s">
        <v>13</v>
      </c>
      <c r="D11" s="46">
        <v>11159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11159</v>
      </c>
      <c r="O11" s="47">
        <f t="shared" si="1"/>
        <v>2.9235001309929265</v>
      </c>
      <c r="P11" s="9"/>
    </row>
    <row r="12" spans="1:133">
      <c r="A12" s="12"/>
      <c r="B12" s="25">
        <v>315</v>
      </c>
      <c r="C12" s="20" t="s">
        <v>14</v>
      </c>
      <c r="D12" s="46">
        <v>221507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221507</v>
      </c>
      <c r="O12" s="47">
        <f t="shared" si="1"/>
        <v>58.031700288184439</v>
      </c>
      <c r="P12" s="9"/>
    </row>
    <row r="13" spans="1:133">
      <c r="A13" s="12"/>
      <c r="B13" s="25">
        <v>316</v>
      </c>
      <c r="C13" s="20" t="s">
        <v>62</v>
      </c>
      <c r="D13" s="46">
        <v>27112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27112</v>
      </c>
      <c r="O13" s="47">
        <f t="shared" si="1"/>
        <v>7.1029604401362327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SUM(D15:D17)</f>
        <v>608169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608169</v>
      </c>
      <c r="O14" s="45">
        <f t="shared" si="1"/>
        <v>159.33167408959918</v>
      </c>
      <c r="P14" s="10"/>
    </row>
    <row r="15" spans="1:133">
      <c r="A15" s="12"/>
      <c r="B15" s="25">
        <v>322</v>
      </c>
      <c r="C15" s="20" t="s">
        <v>0</v>
      </c>
      <c r="D15" s="46">
        <v>36505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36505</v>
      </c>
      <c r="O15" s="47">
        <f t="shared" si="1"/>
        <v>9.5637935551480222</v>
      </c>
      <c r="P15" s="9"/>
    </row>
    <row r="16" spans="1:133">
      <c r="A16" s="12"/>
      <c r="B16" s="25">
        <v>323.10000000000002</v>
      </c>
      <c r="C16" s="20" t="s">
        <v>63</v>
      </c>
      <c r="D16" s="46">
        <v>435642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435642</v>
      </c>
      <c r="O16" s="47">
        <f t="shared" si="1"/>
        <v>114.13204086979303</v>
      </c>
      <c r="P16" s="9"/>
    </row>
    <row r="17" spans="1:16">
      <c r="A17" s="12"/>
      <c r="B17" s="25">
        <v>323.7</v>
      </c>
      <c r="C17" s="20" t="s">
        <v>64</v>
      </c>
      <c r="D17" s="46">
        <v>136022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136022</v>
      </c>
      <c r="O17" s="47">
        <f t="shared" si="1"/>
        <v>35.635839664658107</v>
      </c>
      <c r="P17" s="9"/>
    </row>
    <row r="18" spans="1:16" ht="15.75">
      <c r="A18" s="29" t="s">
        <v>20</v>
      </c>
      <c r="B18" s="30"/>
      <c r="C18" s="31"/>
      <c r="D18" s="32">
        <f t="shared" ref="D18:M18" si="4">SUM(D19:D25)</f>
        <v>318858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>SUM(D18:M18)</f>
        <v>318858</v>
      </c>
      <c r="O18" s="45">
        <f t="shared" si="1"/>
        <v>83.536285040607808</v>
      </c>
      <c r="P18" s="10"/>
    </row>
    <row r="19" spans="1:16">
      <c r="A19" s="12"/>
      <c r="B19" s="25">
        <v>334.7</v>
      </c>
      <c r="C19" s="20" t="s">
        <v>23</v>
      </c>
      <c r="D19" s="46">
        <v>5000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5">SUM(D19:M19)</f>
        <v>5000</v>
      </c>
      <c r="O19" s="47">
        <f t="shared" si="1"/>
        <v>1.3099292638197537</v>
      </c>
      <c r="P19" s="9"/>
    </row>
    <row r="20" spans="1:16">
      <c r="A20" s="12"/>
      <c r="B20" s="25">
        <v>335.12</v>
      </c>
      <c r="C20" s="20" t="s">
        <v>24</v>
      </c>
      <c r="D20" s="46">
        <v>104049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104049</v>
      </c>
      <c r="O20" s="47">
        <f t="shared" si="1"/>
        <v>27.259365994236312</v>
      </c>
      <c r="P20" s="9"/>
    </row>
    <row r="21" spans="1:16">
      <c r="A21" s="12"/>
      <c r="B21" s="25">
        <v>335.14</v>
      </c>
      <c r="C21" s="20" t="s">
        <v>25</v>
      </c>
      <c r="D21" s="46">
        <v>27559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27559</v>
      </c>
      <c r="O21" s="47">
        <f t="shared" si="1"/>
        <v>7.2200681163217189</v>
      </c>
      <c r="P21" s="9"/>
    </row>
    <row r="22" spans="1:16">
      <c r="A22" s="12"/>
      <c r="B22" s="25">
        <v>335.15</v>
      </c>
      <c r="C22" s="20" t="s">
        <v>26</v>
      </c>
      <c r="D22" s="46">
        <v>1925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1925</v>
      </c>
      <c r="O22" s="47">
        <f t="shared" si="1"/>
        <v>0.50432276657060515</v>
      </c>
      <c r="P22" s="9"/>
    </row>
    <row r="23" spans="1:16">
      <c r="A23" s="12"/>
      <c r="B23" s="25">
        <v>335.18</v>
      </c>
      <c r="C23" s="20" t="s">
        <v>27</v>
      </c>
      <c r="D23" s="46">
        <v>158431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158431</v>
      </c>
      <c r="O23" s="47">
        <f t="shared" si="1"/>
        <v>41.506680639245481</v>
      </c>
      <c r="P23" s="9"/>
    </row>
    <row r="24" spans="1:16">
      <c r="A24" s="12"/>
      <c r="B24" s="25">
        <v>335.19</v>
      </c>
      <c r="C24" s="20" t="s">
        <v>36</v>
      </c>
      <c r="D24" s="46">
        <v>15896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15896</v>
      </c>
      <c r="O24" s="47">
        <f t="shared" si="1"/>
        <v>4.164527115535761</v>
      </c>
      <c r="P24" s="9"/>
    </row>
    <row r="25" spans="1:16">
      <c r="A25" s="12"/>
      <c r="B25" s="25">
        <v>335.9</v>
      </c>
      <c r="C25" s="20" t="s">
        <v>28</v>
      </c>
      <c r="D25" s="46">
        <v>5998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5998</v>
      </c>
      <c r="O25" s="47">
        <f t="shared" si="1"/>
        <v>1.5713911448781765</v>
      </c>
      <c r="P25" s="9"/>
    </row>
    <row r="26" spans="1:16" ht="15.75">
      <c r="A26" s="29" t="s">
        <v>33</v>
      </c>
      <c r="B26" s="30"/>
      <c r="C26" s="31"/>
      <c r="D26" s="32">
        <f t="shared" ref="D26:M26" si="6">SUM(D27:D33)</f>
        <v>527619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2415542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>SUM(D26:M26)</f>
        <v>2943161</v>
      </c>
      <c r="O26" s="45">
        <f t="shared" si="1"/>
        <v>771.06654440660202</v>
      </c>
      <c r="P26" s="10"/>
    </row>
    <row r="27" spans="1:16">
      <c r="A27" s="12"/>
      <c r="B27" s="25">
        <v>342.2</v>
      </c>
      <c r="C27" s="20" t="s">
        <v>37</v>
      </c>
      <c r="D27" s="46">
        <v>389234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7">SUM(D27:M27)</f>
        <v>389234</v>
      </c>
      <c r="O27" s="47">
        <f t="shared" si="1"/>
        <v>101.97380141472361</v>
      </c>
      <c r="P27" s="9"/>
    </row>
    <row r="28" spans="1:16">
      <c r="A28" s="12"/>
      <c r="B28" s="25">
        <v>343.3</v>
      </c>
      <c r="C28" s="20" t="s">
        <v>38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609392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609392</v>
      </c>
      <c r="O28" s="47">
        <f t="shared" si="1"/>
        <v>159.65208278752948</v>
      </c>
      <c r="P28" s="9"/>
    </row>
    <row r="29" spans="1:16">
      <c r="A29" s="12"/>
      <c r="B29" s="25">
        <v>343.4</v>
      </c>
      <c r="C29" s="20" t="s">
        <v>39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735993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735993</v>
      </c>
      <c r="O29" s="47">
        <f t="shared" si="1"/>
        <v>192.8197537332984</v>
      </c>
      <c r="P29" s="9"/>
    </row>
    <row r="30" spans="1:16">
      <c r="A30" s="12"/>
      <c r="B30" s="25">
        <v>343.5</v>
      </c>
      <c r="C30" s="20" t="s">
        <v>40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852272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852272</v>
      </c>
      <c r="O30" s="47">
        <f t="shared" si="1"/>
        <v>223.28320670683783</v>
      </c>
      <c r="P30" s="9"/>
    </row>
    <row r="31" spans="1:16">
      <c r="A31" s="12"/>
      <c r="B31" s="25">
        <v>343.9</v>
      </c>
      <c r="C31" s="20" t="s">
        <v>41</v>
      </c>
      <c r="D31" s="46">
        <v>59213</v>
      </c>
      <c r="E31" s="46">
        <v>0</v>
      </c>
      <c r="F31" s="46">
        <v>0</v>
      </c>
      <c r="G31" s="46">
        <v>0</v>
      </c>
      <c r="H31" s="46">
        <v>0</v>
      </c>
      <c r="I31" s="46">
        <v>217885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277098</v>
      </c>
      <c r="O31" s="47">
        <f t="shared" si="1"/>
        <v>72.595755829185222</v>
      </c>
      <c r="P31" s="9"/>
    </row>
    <row r="32" spans="1:16">
      <c r="A32" s="12"/>
      <c r="B32" s="25">
        <v>347.1</v>
      </c>
      <c r="C32" s="20" t="s">
        <v>42</v>
      </c>
      <c r="D32" s="46">
        <v>59804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59804</v>
      </c>
      <c r="O32" s="47">
        <f t="shared" si="1"/>
        <v>15.667801938695311</v>
      </c>
      <c r="P32" s="9"/>
    </row>
    <row r="33" spans="1:119">
      <c r="A33" s="12"/>
      <c r="B33" s="25">
        <v>349</v>
      </c>
      <c r="C33" s="20" t="s">
        <v>1</v>
      </c>
      <c r="D33" s="46">
        <v>19368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19368</v>
      </c>
      <c r="O33" s="47">
        <f t="shared" si="1"/>
        <v>5.0741419963321981</v>
      </c>
      <c r="P33" s="9"/>
    </row>
    <row r="34" spans="1:119" ht="15.75">
      <c r="A34" s="29" t="s">
        <v>34</v>
      </c>
      <c r="B34" s="30"/>
      <c r="C34" s="31"/>
      <c r="D34" s="32">
        <f t="shared" ref="D34:M34" si="8">SUM(D35:D35)</f>
        <v>15942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ref="N34:N42" si="9">SUM(D34:M34)</f>
        <v>15942</v>
      </c>
      <c r="O34" s="45">
        <f t="shared" si="1"/>
        <v>4.176578464762903</v>
      </c>
      <c r="P34" s="10"/>
    </row>
    <row r="35" spans="1:119">
      <c r="A35" s="13"/>
      <c r="B35" s="39">
        <v>359</v>
      </c>
      <c r="C35" s="21" t="s">
        <v>45</v>
      </c>
      <c r="D35" s="46">
        <v>15942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15942</v>
      </c>
      <c r="O35" s="47">
        <f t="shared" si="1"/>
        <v>4.176578464762903</v>
      </c>
      <c r="P35" s="9"/>
    </row>
    <row r="36" spans="1:119" ht="15.75">
      <c r="A36" s="29" t="s">
        <v>4</v>
      </c>
      <c r="B36" s="30"/>
      <c r="C36" s="31"/>
      <c r="D36" s="32">
        <f t="shared" ref="D36:M36" si="10">SUM(D37:D39)</f>
        <v>169559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103878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9"/>
        <v>273437</v>
      </c>
      <c r="O36" s="45">
        <f t="shared" si="1"/>
        <v>71.6366256222164</v>
      </c>
      <c r="P36" s="10"/>
    </row>
    <row r="37" spans="1:119">
      <c r="A37" s="12"/>
      <c r="B37" s="25">
        <v>361.1</v>
      </c>
      <c r="C37" s="20" t="s">
        <v>46</v>
      </c>
      <c r="D37" s="46">
        <v>2228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2228</v>
      </c>
      <c r="O37" s="47">
        <f t="shared" si="1"/>
        <v>0.58370447995808228</v>
      </c>
      <c r="P37" s="9"/>
    </row>
    <row r="38" spans="1:119">
      <c r="A38" s="12"/>
      <c r="B38" s="25">
        <v>364</v>
      </c>
      <c r="C38" s="20" t="s">
        <v>65</v>
      </c>
      <c r="D38" s="46">
        <v>106245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106245</v>
      </c>
      <c r="O38" s="47">
        <f t="shared" si="1"/>
        <v>27.834686926905945</v>
      </c>
      <c r="P38" s="9"/>
    </row>
    <row r="39" spans="1:119">
      <c r="A39" s="12"/>
      <c r="B39" s="25">
        <v>369.9</v>
      </c>
      <c r="C39" s="20" t="s">
        <v>47</v>
      </c>
      <c r="D39" s="46">
        <v>61086</v>
      </c>
      <c r="E39" s="46">
        <v>0</v>
      </c>
      <c r="F39" s="46">
        <v>0</v>
      </c>
      <c r="G39" s="46">
        <v>0</v>
      </c>
      <c r="H39" s="46">
        <v>0</v>
      </c>
      <c r="I39" s="46">
        <v>103878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164964</v>
      </c>
      <c r="O39" s="47">
        <f t="shared" si="1"/>
        <v>43.218234215352368</v>
      </c>
      <c r="P39" s="9"/>
    </row>
    <row r="40" spans="1:119" ht="15.75">
      <c r="A40" s="29" t="s">
        <v>35</v>
      </c>
      <c r="B40" s="30"/>
      <c r="C40" s="31"/>
      <c r="D40" s="32">
        <f t="shared" ref="D40:M40" si="11">SUM(D41:D41)</f>
        <v>0</v>
      </c>
      <c r="E40" s="32">
        <f t="shared" si="11"/>
        <v>0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844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9"/>
        <v>844</v>
      </c>
      <c r="O40" s="45">
        <f t="shared" si="1"/>
        <v>0.22111605973277443</v>
      </c>
      <c r="P40" s="9"/>
    </row>
    <row r="41" spans="1:119" ht="15.75" thickBot="1">
      <c r="A41" s="12"/>
      <c r="B41" s="25">
        <v>389.1</v>
      </c>
      <c r="C41" s="20" t="s">
        <v>50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844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844</v>
      </c>
      <c r="O41" s="47">
        <f t="shared" si="1"/>
        <v>0.22111605973277443</v>
      </c>
      <c r="P41" s="9"/>
    </row>
    <row r="42" spans="1:119" ht="16.5" thickBot="1">
      <c r="A42" s="14" t="s">
        <v>43</v>
      </c>
      <c r="B42" s="23"/>
      <c r="C42" s="22"/>
      <c r="D42" s="15">
        <f t="shared" ref="D42:M42" si="12">SUM(D5,D14,D18,D26,D34,D36,D40)</f>
        <v>4190378</v>
      </c>
      <c r="E42" s="15">
        <f t="shared" si="12"/>
        <v>0</v>
      </c>
      <c r="F42" s="15">
        <f t="shared" si="12"/>
        <v>0</v>
      </c>
      <c r="G42" s="15">
        <f t="shared" si="12"/>
        <v>0</v>
      </c>
      <c r="H42" s="15">
        <f t="shared" si="12"/>
        <v>0</v>
      </c>
      <c r="I42" s="15">
        <f t="shared" si="12"/>
        <v>2520264</v>
      </c>
      <c r="J42" s="15">
        <f t="shared" si="12"/>
        <v>0</v>
      </c>
      <c r="K42" s="15">
        <f t="shared" si="12"/>
        <v>0</v>
      </c>
      <c r="L42" s="15">
        <f t="shared" si="12"/>
        <v>0</v>
      </c>
      <c r="M42" s="15">
        <f t="shared" si="12"/>
        <v>0</v>
      </c>
      <c r="N42" s="15">
        <f t="shared" si="9"/>
        <v>6710642</v>
      </c>
      <c r="O42" s="38">
        <f t="shared" si="1"/>
        <v>1758.093266963584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8" t="s">
        <v>66</v>
      </c>
      <c r="M44" s="48"/>
      <c r="N44" s="48"/>
      <c r="O44" s="43">
        <v>3817</v>
      </c>
    </row>
    <row r="45" spans="1:119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1"/>
    </row>
    <row r="46" spans="1:119" ht="15.75" thickBot="1">
      <c r="A46" s="52" t="s">
        <v>74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4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51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52</v>
      </c>
      <c r="F4" s="34" t="s">
        <v>53</v>
      </c>
      <c r="G4" s="34" t="s">
        <v>54</v>
      </c>
      <c r="H4" s="34" t="s">
        <v>6</v>
      </c>
      <c r="I4" s="34" t="s">
        <v>7</v>
      </c>
      <c r="J4" s="35" t="s">
        <v>55</v>
      </c>
      <c r="K4" s="35" t="s">
        <v>8</v>
      </c>
      <c r="L4" s="35" t="s">
        <v>9</v>
      </c>
      <c r="M4" s="35" t="s">
        <v>10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2432232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6" si="1">SUM(D5:M5)</f>
        <v>2432232</v>
      </c>
      <c r="O5" s="33">
        <f t="shared" ref="O5:O44" si="2">(N5/O$46)</f>
        <v>724.09407561774333</v>
      </c>
      <c r="P5" s="6"/>
    </row>
    <row r="6" spans="1:133">
      <c r="A6" s="12"/>
      <c r="B6" s="25">
        <v>311</v>
      </c>
      <c r="C6" s="20" t="s">
        <v>3</v>
      </c>
      <c r="D6" s="46">
        <v>1500743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1500743</v>
      </c>
      <c r="O6" s="47">
        <f t="shared" si="2"/>
        <v>446.78267341470678</v>
      </c>
      <c r="P6" s="9"/>
    </row>
    <row r="7" spans="1:133">
      <c r="A7" s="12"/>
      <c r="B7" s="25">
        <v>312.3</v>
      </c>
      <c r="C7" s="20" t="s">
        <v>11</v>
      </c>
      <c r="D7" s="46">
        <v>43578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43578</v>
      </c>
      <c r="O7" s="47">
        <f t="shared" si="2"/>
        <v>12.973504019053289</v>
      </c>
      <c r="P7" s="9"/>
    </row>
    <row r="8" spans="1:133">
      <c r="A8" s="12"/>
      <c r="B8" s="25">
        <v>312.41000000000003</v>
      </c>
      <c r="C8" s="20" t="s">
        <v>12</v>
      </c>
      <c r="D8" s="46">
        <v>267927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267927</v>
      </c>
      <c r="O8" s="47">
        <f t="shared" si="2"/>
        <v>79.763917832688307</v>
      </c>
      <c r="P8" s="9"/>
    </row>
    <row r="9" spans="1:133">
      <c r="A9" s="12"/>
      <c r="B9" s="25">
        <v>314.89999999999998</v>
      </c>
      <c r="C9" s="20" t="s">
        <v>13</v>
      </c>
      <c r="D9" s="46">
        <v>414080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414080</v>
      </c>
      <c r="O9" s="47">
        <f t="shared" si="2"/>
        <v>123.27478416195297</v>
      </c>
      <c r="P9" s="9"/>
    </row>
    <row r="10" spans="1:133">
      <c r="A10" s="12"/>
      <c r="B10" s="25">
        <v>315</v>
      </c>
      <c r="C10" s="20" t="s">
        <v>14</v>
      </c>
      <c r="D10" s="46">
        <v>205904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205904</v>
      </c>
      <c r="O10" s="47">
        <f t="shared" si="2"/>
        <v>61.299196189342069</v>
      </c>
      <c r="P10" s="9"/>
    </row>
    <row r="11" spans="1:133" ht="15.75">
      <c r="A11" s="29" t="s">
        <v>15</v>
      </c>
      <c r="B11" s="30"/>
      <c r="C11" s="31"/>
      <c r="D11" s="32">
        <f t="shared" ref="D11:M11" si="3">SUM(D12:D15)</f>
        <v>424422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424422</v>
      </c>
      <c r="O11" s="45">
        <f t="shared" si="2"/>
        <v>126.35367668949092</v>
      </c>
      <c r="P11" s="10"/>
    </row>
    <row r="12" spans="1:133">
      <c r="A12" s="12"/>
      <c r="B12" s="25">
        <v>322</v>
      </c>
      <c r="C12" s="20" t="s">
        <v>0</v>
      </c>
      <c r="D12" s="46">
        <v>30889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30889</v>
      </c>
      <c r="O12" s="47">
        <f t="shared" si="2"/>
        <v>9.1958916344150037</v>
      </c>
      <c r="P12" s="9"/>
    </row>
    <row r="13" spans="1:133">
      <c r="A13" s="12"/>
      <c r="B13" s="25">
        <v>323.89999999999998</v>
      </c>
      <c r="C13" s="20" t="s">
        <v>16</v>
      </c>
      <c r="D13" s="46">
        <v>375738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375738</v>
      </c>
      <c r="O13" s="47">
        <f t="shared" si="2"/>
        <v>111.86007740398928</v>
      </c>
      <c r="P13" s="9"/>
    </row>
    <row r="14" spans="1:133">
      <c r="A14" s="12"/>
      <c r="B14" s="25">
        <v>324.08999999999997</v>
      </c>
      <c r="C14" s="20" t="s">
        <v>17</v>
      </c>
      <c r="D14" s="46">
        <v>346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346</v>
      </c>
      <c r="O14" s="47">
        <f t="shared" si="2"/>
        <v>0.10300684727597499</v>
      </c>
      <c r="P14" s="9"/>
    </row>
    <row r="15" spans="1:133">
      <c r="A15" s="12"/>
      <c r="B15" s="25">
        <v>329</v>
      </c>
      <c r="C15" s="20" t="s">
        <v>18</v>
      </c>
      <c r="D15" s="46">
        <v>17449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17449</v>
      </c>
      <c r="O15" s="47">
        <f t="shared" si="2"/>
        <v>5.1947008038106581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SUM(D17:D26)</f>
        <v>620915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33932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654847</v>
      </c>
      <c r="O16" s="45">
        <f t="shared" si="2"/>
        <v>194.95296219112831</v>
      </c>
      <c r="P16" s="10"/>
    </row>
    <row r="17" spans="1:16">
      <c r="A17" s="12"/>
      <c r="B17" s="25">
        <v>331.2</v>
      </c>
      <c r="C17" s="20" t="s">
        <v>19</v>
      </c>
      <c r="D17" s="46">
        <v>15332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6" si="5">SUM(D17:M17)</f>
        <v>15332</v>
      </c>
      <c r="O17" s="47">
        <f t="shared" si="2"/>
        <v>4.5644537064602559</v>
      </c>
      <c r="P17" s="9"/>
    </row>
    <row r="18" spans="1:16">
      <c r="A18" s="12"/>
      <c r="B18" s="25">
        <v>331.35</v>
      </c>
      <c r="C18" s="20" t="s">
        <v>22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33932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33932</v>
      </c>
      <c r="O18" s="47">
        <f t="shared" si="2"/>
        <v>10.101816016671629</v>
      </c>
      <c r="P18" s="9"/>
    </row>
    <row r="19" spans="1:16">
      <c r="A19" s="12"/>
      <c r="B19" s="25">
        <v>331.9</v>
      </c>
      <c r="C19" s="20" t="s">
        <v>21</v>
      </c>
      <c r="D19" s="46">
        <v>67781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67781</v>
      </c>
      <c r="O19" s="47">
        <f t="shared" si="2"/>
        <v>20.178922298303068</v>
      </c>
      <c r="P19" s="9"/>
    </row>
    <row r="20" spans="1:16">
      <c r="A20" s="12"/>
      <c r="B20" s="25">
        <v>334.7</v>
      </c>
      <c r="C20" s="20" t="s">
        <v>23</v>
      </c>
      <c r="D20" s="46">
        <v>82500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82500</v>
      </c>
      <c r="O20" s="47">
        <f t="shared" si="2"/>
        <v>24.560881214647218</v>
      </c>
      <c r="P20" s="9"/>
    </row>
    <row r="21" spans="1:16">
      <c r="A21" s="12"/>
      <c r="B21" s="25">
        <v>335.12</v>
      </c>
      <c r="C21" s="20" t="s">
        <v>24</v>
      </c>
      <c r="D21" s="46">
        <v>104097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104097</v>
      </c>
      <c r="O21" s="47">
        <f t="shared" si="2"/>
        <v>30.990473355165228</v>
      </c>
      <c r="P21" s="9"/>
    </row>
    <row r="22" spans="1:16">
      <c r="A22" s="12"/>
      <c r="B22" s="25">
        <v>335.14</v>
      </c>
      <c r="C22" s="20" t="s">
        <v>25</v>
      </c>
      <c r="D22" s="46">
        <v>28863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28863</v>
      </c>
      <c r="O22" s="47">
        <f t="shared" si="2"/>
        <v>8.5927359333134863</v>
      </c>
      <c r="P22" s="9"/>
    </row>
    <row r="23" spans="1:16">
      <c r="A23" s="12"/>
      <c r="B23" s="25">
        <v>335.15</v>
      </c>
      <c r="C23" s="20" t="s">
        <v>26</v>
      </c>
      <c r="D23" s="46">
        <v>2182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2182</v>
      </c>
      <c r="O23" s="47">
        <f t="shared" si="2"/>
        <v>0.64959809467103302</v>
      </c>
      <c r="P23" s="9"/>
    </row>
    <row r="24" spans="1:16">
      <c r="A24" s="12"/>
      <c r="B24" s="25">
        <v>335.18</v>
      </c>
      <c r="C24" s="20" t="s">
        <v>27</v>
      </c>
      <c r="D24" s="46">
        <v>212089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212089</v>
      </c>
      <c r="O24" s="47">
        <f t="shared" si="2"/>
        <v>63.140518011312892</v>
      </c>
      <c r="P24" s="9"/>
    </row>
    <row r="25" spans="1:16">
      <c r="A25" s="12"/>
      <c r="B25" s="25">
        <v>335.19</v>
      </c>
      <c r="C25" s="20" t="s">
        <v>36</v>
      </c>
      <c r="D25" s="46">
        <v>95376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95376</v>
      </c>
      <c r="O25" s="47">
        <f t="shared" si="2"/>
        <v>28.394164930038702</v>
      </c>
      <c r="P25" s="9"/>
    </row>
    <row r="26" spans="1:16">
      <c r="A26" s="12"/>
      <c r="B26" s="25">
        <v>335.9</v>
      </c>
      <c r="C26" s="20" t="s">
        <v>28</v>
      </c>
      <c r="D26" s="46">
        <v>12695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12695</v>
      </c>
      <c r="O26" s="47">
        <f t="shared" si="2"/>
        <v>3.7793986305448048</v>
      </c>
      <c r="P26" s="9"/>
    </row>
    <row r="27" spans="1:16" ht="15.75">
      <c r="A27" s="29" t="s">
        <v>33</v>
      </c>
      <c r="B27" s="30"/>
      <c r="C27" s="31"/>
      <c r="D27" s="32">
        <f t="shared" ref="D27:M27" si="6">SUM(D28:D34)</f>
        <v>507649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2249644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>SUM(D27:M27)</f>
        <v>2757293</v>
      </c>
      <c r="O27" s="45">
        <f t="shared" si="2"/>
        <v>820.86722238761536</v>
      </c>
      <c r="P27" s="10"/>
    </row>
    <row r="28" spans="1:16">
      <c r="A28" s="12"/>
      <c r="B28" s="25">
        <v>342.2</v>
      </c>
      <c r="C28" s="20" t="s">
        <v>37</v>
      </c>
      <c r="D28" s="46">
        <v>386804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7">SUM(D28:M28)</f>
        <v>386804</v>
      </c>
      <c r="O28" s="47">
        <f t="shared" si="2"/>
        <v>115.15451027091396</v>
      </c>
      <c r="P28" s="9"/>
    </row>
    <row r="29" spans="1:16">
      <c r="A29" s="12"/>
      <c r="B29" s="25">
        <v>343.3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654653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654653</v>
      </c>
      <c r="O29" s="47">
        <f t="shared" si="2"/>
        <v>194.89520690681749</v>
      </c>
      <c r="P29" s="9"/>
    </row>
    <row r="30" spans="1:16">
      <c r="A30" s="12"/>
      <c r="B30" s="25">
        <v>343.4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626233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626233</v>
      </c>
      <c r="O30" s="47">
        <f t="shared" si="2"/>
        <v>186.4343554629354</v>
      </c>
      <c r="P30" s="9"/>
    </row>
    <row r="31" spans="1:16">
      <c r="A31" s="12"/>
      <c r="B31" s="25">
        <v>343.5</v>
      </c>
      <c r="C31" s="20" t="s">
        <v>40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871880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871880</v>
      </c>
      <c r="O31" s="47">
        <f t="shared" si="2"/>
        <v>259.5653468294135</v>
      </c>
      <c r="P31" s="9"/>
    </row>
    <row r="32" spans="1:16">
      <c r="A32" s="12"/>
      <c r="B32" s="25">
        <v>343.9</v>
      </c>
      <c r="C32" s="20" t="s">
        <v>41</v>
      </c>
      <c r="D32" s="46">
        <v>38156</v>
      </c>
      <c r="E32" s="46">
        <v>0</v>
      </c>
      <c r="F32" s="46">
        <v>0</v>
      </c>
      <c r="G32" s="46">
        <v>0</v>
      </c>
      <c r="H32" s="46">
        <v>0</v>
      </c>
      <c r="I32" s="46">
        <v>96878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135034</v>
      </c>
      <c r="O32" s="47">
        <f t="shared" si="2"/>
        <v>40.200654956832388</v>
      </c>
      <c r="P32" s="9"/>
    </row>
    <row r="33" spans="1:119">
      <c r="A33" s="12"/>
      <c r="B33" s="25">
        <v>347.1</v>
      </c>
      <c r="C33" s="20" t="s">
        <v>42</v>
      </c>
      <c r="D33" s="46">
        <v>56835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56835</v>
      </c>
      <c r="O33" s="47">
        <f t="shared" si="2"/>
        <v>16.920214349508782</v>
      </c>
      <c r="P33" s="9"/>
    </row>
    <row r="34" spans="1:119">
      <c r="A34" s="12"/>
      <c r="B34" s="25">
        <v>349</v>
      </c>
      <c r="C34" s="20" t="s">
        <v>1</v>
      </c>
      <c r="D34" s="46">
        <v>25854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4" si="8">SUM(D34:M34)</f>
        <v>25854</v>
      </c>
      <c r="O34" s="47">
        <f t="shared" si="2"/>
        <v>7.696933611193808</v>
      </c>
      <c r="P34" s="9"/>
    </row>
    <row r="35" spans="1:119" ht="15.75">
      <c r="A35" s="29" t="s">
        <v>34</v>
      </c>
      <c r="B35" s="30"/>
      <c r="C35" s="31"/>
      <c r="D35" s="32">
        <f t="shared" ref="D35:M35" si="9">SUM(D36:D36)</f>
        <v>68626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8"/>
        <v>68626</v>
      </c>
      <c r="O35" s="45">
        <f t="shared" si="2"/>
        <v>20.430485263471272</v>
      </c>
      <c r="P35" s="10"/>
    </row>
    <row r="36" spans="1:119">
      <c r="A36" s="13"/>
      <c r="B36" s="39">
        <v>359</v>
      </c>
      <c r="C36" s="21" t="s">
        <v>45</v>
      </c>
      <c r="D36" s="46">
        <v>68626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68626</v>
      </c>
      <c r="O36" s="47">
        <f t="shared" si="2"/>
        <v>20.430485263471272</v>
      </c>
      <c r="P36" s="9"/>
    </row>
    <row r="37" spans="1:119" ht="15.75">
      <c r="A37" s="29" t="s">
        <v>4</v>
      </c>
      <c r="B37" s="30"/>
      <c r="C37" s="31"/>
      <c r="D37" s="32">
        <f t="shared" ref="D37:M37" si="10">SUM(D38:D39)</f>
        <v>43430</v>
      </c>
      <c r="E37" s="32">
        <f t="shared" si="10"/>
        <v>0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75745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8"/>
        <v>119175</v>
      </c>
      <c r="O37" s="45">
        <f t="shared" si="2"/>
        <v>35.479309318249477</v>
      </c>
      <c r="P37" s="10"/>
    </row>
    <row r="38" spans="1:119">
      <c r="A38" s="12"/>
      <c r="B38" s="25">
        <v>361.1</v>
      </c>
      <c r="C38" s="20" t="s">
        <v>46</v>
      </c>
      <c r="D38" s="46">
        <v>2876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2876</v>
      </c>
      <c r="O38" s="47">
        <f t="shared" si="2"/>
        <v>0.85620720452515631</v>
      </c>
      <c r="P38" s="9"/>
    </row>
    <row r="39" spans="1:119">
      <c r="A39" s="12"/>
      <c r="B39" s="25">
        <v>369.9</v>
      </c>
      <c r="C39" s="20" t="s">
        <v>47</v>
      </c>
      <c r="D39" s="46">
        <v>40554</v>
      </c>
      <c r="E39" s="46">
        <v>0</v>
      </c>
      <c r="F39" s="46">
        <v>0</v>
      </c>
      <c r="G39" s="46">
        <v>0</v>
      </c>
      <c r="H39" s="46">
        <v>0</v>
      </c>
      <c r="I39" s="46">
        <v>75745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116299</v>
      </c>
      <c r="O39" s="47">
        <f t="shared" si="2"/>
        <v>34.623102113724322</v>
      </c>
      <c r="P39" s="9"/>
    </row>
    <row r="40" spans="1:119" ht="15.75">
      <c r="A40" s="29" t="s">
        <v>35</v>
      </c>
      <c r="B40" s="30"/>
      <c r="C40" s="31"/>
      <c r="D40" s="32">
        <f t="shared" ref="D40:M40" si="11">SUM(D41:D43)</f>
        <v>355047</v>
      </c>
      <c r="E40" s="32">
        <f t="shared" si="11"/>
        <v>0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1955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8"/>
        <v>357002</v>
      </c>
      <c r="O40" s="45">
        <f t="shared" si="2"/>
        <v>106.28222685323013</v>
      </c>
      <c r="P40" s="9"/>
    </row>
    <row r="41" spans="1:119">
      <c r="A41" s="12"/>
      <c r="B41" s="25">
        <v>381</v>
      </c>
      <c r="C41" s="20" t="s">
        <v>48</v>
      </c>
      <c r="D41" s="46">
        <v>325000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325000</v>
      </c>
      <c r="O41" s="47">
        <f t="shared" si="2"/>
        <v>96.7549866031557</v>
      </c>
      <c r="P41" s="9"/>
    </row>
    <row r="42" spans="1:119">
      <c r="A42" s="12"/>
      <c r="B42" s="25">
        <v>384</v>
      </c>
      <c r="C42" s="20" t="s">
        <v>49</v>
      </c>
      <c r="D42" s="46">
        <v>30047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30047</v>
      </c>
      <c r="O42" s="47">
        <f t="shared" si="2"/>
        <v>8.9452217922000603</v>
      </c>
      <c r="P42" s="9"/>
    </row>
    <row r="43" spans="1:119" ht="15.75" thickBot="1">
      <c r="A43" s="12"/>
      <c r="B43" s="25">
        <v>389.1</v>
      </c>
      <c r="C43" s="20" t="s">
        <v>50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1955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1955</v>
      </c>
      <c r="O43" s="47">
        <f t="shared" si="2"/>
        <v>0.58201845787436735</v>
      </c>
      <c r="P43" s="9"/>
    </row>
    <row r="44" spans="1:119" ht="16.5" thickBot="1">
      <c r="A44" s="14" t="s">
        <v>43</v>
      </c>
      <c r="B44" s="23"/>
      <c r="C44" s="22"/>
      <c r="D44" s="15">
        <f t="shared" ref="D44:M44" si="12">SUM(D5,D11,D16,D27,D35,D37,D40)</f>
        <v>4452321</v>
      </c>
      <c r="E44" s="15">
        <f t="shared" si="12"/>
        <v>0</v>
      </c>
      <c r="F44" s="15">
        <f t="shared" si="12"/>
        <v>0</v>
      </c>
      <c r="G44" s="15">
        <f t="shared" si="12"/>
        <v>0</v>
      </c>
      <c r="H44" s="15">
        <f t="shared" si="12"/>
        <v>0</v>
      </c>
      <c r="I44" s="15">
        <f t="shared" si="12"/>
        <v>2361276</v>
      </c>
      <c r="J44" s="15">
        <f t="shared" si="12"/>
        <v>0</v>
      </c>
      <c r="K44" s="15">
        <f t="shared" si="12"/>
        <v>0</v>
      </c>
      <c r="L44" s="15">
        <f t="shared" si="12"/>
        <v>0</v>
      </c>
      <c r="M44" s="15">
        <f t="shared" si="12"/>
        <v>0</v>
      </c>
      <c r="N44" s="15">
        <f t="shared" si="8"/>
        <v>6813597</v>
      </c>
      <c r="O44" s="38">
        <f t="shared" si="2"/>
        <v>2028.4599583209288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48" t="s">
        <v>57</v>
      </c>
      <c r="M46" s="48"/>
      <c r="N46" s="48"/>
      <c r="O46" s="43">
        <v>3359</v>
      </c>
    </row>
    <row r="47" spans="1:119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1"/>
    </row>
    <row r="48" spans="1:119" ht="15.75" thickBot="1">
      <c r="A48" s="52" t="s">
        <v>74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4"/>
    </row>
  </sheetData>
  <mergeCells count="10">
    <mergeCell ref="A48:O48"/>
    <mergeCell ref="A47:O47"/>
    <mergeCell ref="L46:N4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51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52</v>
      </c>
      <c r="F4" s="34" t="s">
        <v>53</v>
      </c>
      <c r="G4" s="34" t="s">
        <v>54</v>
      </c>
      <c r="H4" s="34" t="s">
        <v>6</v>
      </c>
      <c r="I4" s="34" t="s">
        <v>7</v>
      </c>
      <c r="J4" s="35" t="s">
        <v>55</v>
      </c>
      <c r="K4" s="35" t="s">
        <v>8</v>
      </c>
      <c r="L4" s="35" t="s">
        <v>9</v>
      </c>
      <c r="M4" s="35" t="s">
        <v>10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2434738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5" si="1">SUM(D5:M5)</f>
        <v>2434738</v>
      </c>
      <c r="O5" s="33">
        <f t="shared" ref="O5:O43" si="2">(N5/O$45)</f>
        <v>702.26074415921551</v>
      </c>
      <c r="P5" s="6"/>
    </row>
    <row r="6" spans="1:133">
      <c r="A6" s="12"/>
      <c r="B6" s="25">
        <v>311</v>
      </c>
      <c r="C6" s="20" t="s">
        <v>3</v>
      </c>
      <c r="D6" s="46">
        <v>1521951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1521951</v>
      </c>
      <c r="O6" s="47">
        <f t="shared" si="2"/>
        <v>438.9821171041246</v>
      </c>
      <c r="P6" s="9"/>
    </row>
    <row r="7" spans="1:133">
      <c r="A7" s="12"/>
      <c r="B7" s="25">
        <v>312.3</v>
      </c>
      <c r="C7" s="20" t="s">
        <v>11</v>
      </c>
      <c r="D7" s="46">
        <v>37681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37681</v>
      </c>
      <c r="O7" s="47">
        <f t="shared" si="2"/>
        <v>10.868474185174502</v>
      </c>
      <c r="P7" s="9"/>
    </row>
    <row r="8" spans="1:133">
      <c r="A8" s="12"/>
      <c r="B8" s="25">
        <v>312.41000000000003</v>
      </c>
      <c r="C8" s="20" t="s">
        <v>12</v>
      </c>
      <c r="D8" s="46">
        <v>336189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336189</v>
      </c>
      <c r="O8" s="47">
        <f t="shared" si="2"/>
        <v>96.968272281511389</v>
      </c>
      <c r="P8" s="9"/>
    </row>
    <row r="9" spans="1:133">
      <c r="A9" s="12"/>
      <c r="B9" s="25">
        <v>314.89999999999998</v>
      </c>
      <c r="C9" s="20" t="s">
        <v>13</v>
      </c>
      <c r="D9" s="46">
        <v>348971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348971</v>
      </c>
      <c r="O9" s="47">
        <f t="shared" si="2"/>
        <v>100.65503316988752</v>
      </c>
      <c r="P9" s="9"/>
    </row>
    <row r="10" spans="1:133">
      <c r="A10" s="12"/>
      <c r="B10" s="25">
        <v>315</v>
      </c>
      <c r="C10" s="20" t="s">
        <v>14</v>
      </c>
      <c r="D10" s="46">
        <v>176926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176926</v>
      </c>
      <c r="O10" s="47">
        <f t="shared" si="2"/>
        <v>51.031439284684168</v>
      </c>
      <c r="P10" s="9"/>
    </row>
    <row r="11" spans="1:133">
      <c r="A11" s="12"/>
      <c r="B11" s="25">
        <v>316</v>
      </c>
      <c r="C11" s="20" t="s">
        <v>62</v>
      </c>
      <c r="D11" s="46">
        <v>13020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13020</v>
      </c>
      <c r="O11" s="47">
        <f t="shared" si="2"/>
        <v>3.7554081338332854</v>
      </c>
      <c r="P11" s="9"/>
    </row>
    <row r="12" spans="1:133" ht="15.75">
      <c r="A12" s="29" t="s">
        <v>86</v>
      </c>
      <c r="B12" s="30"/>
      <c r="C12" s="31"/>
      <c r="D12" s="32">
        <f t="shared" ref="D12:M12" si="3">SUM(D13:D14)</f>
        <v>424592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424592</v>
      </c>
      <c r="O12" s="45">
        <f t="shared" si="2"/>
        <v>122.46668589558696</v>
      </c>
      <c r="P12" s="10"/>
    </row>
    <row r="13" spans="1:133">
      <c r="A13" s="12"/>
      <c r="B13" s="25">
        <v>322</v>
      </c>
      <c r="C13" s="20" t="s">
        <v>0</v>
      </c>
      <c r="D13" s="46">
        <v>44680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44680</v>
      </c>
      <c r="O13" s="47">
        <f t="shared" si="2"/>
        <v>12.887222382463225</v>
      </c>
      <c r="P13" s="9"/>
    </row>
    <row r="14" spans="1:133">
      <c r="A14" s="12"/>
      <c r="B14" s="25">
        <v>323.89999999999998</v>
      </c>
      <c r="C14" s="20" t="s">
        <v>16</v>
      </c>
      <c r="D14" s="46">
        <v>379912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379912</v>
      </c>
      <c r="O14" s="47">
        <f t="shared" si="2"/>
        <v>109.57946351312374</v>
      </c>
      <c r="P14" s="9"/>
    </row>
    <row r="15" spans="1:133" ht="15.75">
      <c r="A15" s="29" t="s">
        <v>20</v>
      </c>
      <c r="B15" s="30"/>
      <c r="C15" s="31"/>
      <c r="D15" s="32">
        <f t="shared" ref="D15:M15" si="4">SUM(D16:D25)</f>
        <v>616096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266666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882762</v>
      </c>
      <c r="O15" s="45">
        <f t="shared" si="2"/>
        <v>254.61840207672338</v>
      </c>
      <c r="P15" s="10"/>
    </row>
    <row r="16" spans="1:133">
      <c r="A16" s="12"/>
      <c r="B16" s="25">
        <v>331.2</v>
      </c>
      <c r="C16" s="20" t="s">
        <v>19</v>
      </c>
      <c r="D16" s="46">
        <v>11584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5" si="5">SUM(D16:M16)</f>
        <v>11584</v>
      </c>
      <c r="O16" s="47">
        <f t="shared" si="2"/>
        <v>3.3412171906547448</v>
      </c>
      <c r="P16" s="9"/>
    </row>
    <row r="17" spans="1:16">
      <c r="A17" s="12"/>
      <c r="B17" s="25">
        <v>331.35</v>
      </c>
      <c r="C17" s="20" t="s">
        <v>22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266666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266666</v>
      </c>
      <c r="O17" s="47">
        <f t="shared" si="2"/>
        <v>76.915488895298523</v>
      </c>
      <c r="P17" s="9"/>
    </row>
    <row r="18" spans="1:16">
      <c r="A18" s="12"/>
      <c r="B18" s="25">
        <v>331.9</v>
      </c>
      <c r="C18" s="20" t="s">
        <v>21</v>
      </c>
      <c r="D18" s="46">
        <v>79200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79200</v>
      </c>
      <c r="O18" s="47">
        <f t="shared" si="2"/>
        <v>22.843957311796942</v>
      </c>
      <c r="P18" s="9"/>
    </row>
    <row r="19" spans="1:16">
      <c r="A19" s="12"/>
      <c r="B19" s="25">
        <v>334.9</v>
      </c>
      <c r="C19" s="20" t="s">
        <v>87</v>
      </c>
      <c r="D19" s="46">
        <v>48072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48072</v>
      </c>
      <c r="O19" s="47">
        <f t="shared" si="2"/>
        <v>13.865589847130083</v>
      </c>
      <c r="P19" s="9"/>
    </row>
    <row r="20" spans="1:16">
      <c r="A20" s="12"/>
      <c r="B20" s="25">
        <v>335.12</v>
      </c>
      <c r="C20" s="20" t="s">
        <v>24</v>
      </c>
      <c r="D20" s="46">
        <v>115381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115381</v>
      </c>
      <c r="O20" s="47">
        <f t="shared" si="2"/>
        <v>33.279780790308621</v>
      </c>
      <c r="P20" s="9"/>
    </row>
    <row r="21" spans="1:16">
      <c r="A21" s="12"/>
      <c r="B21" s="25">
        <v>335.14</v>
      </c>
      <c r="C21" s="20" t="s">
        <v>25</v>
      </c>
      <c r="D21" s="46">
        <v>26323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26323</v>
      </c>
      <c r="O21" s="47">
        <f t="shared" si="2"/>
        <v>7.5924430343236224</v>
      </c>
      <c r="P21" s="9"/>
    </row>
    <row r="22" spans="1:16">
      <c r="A22" s="12"/>
      <c r="B22" s="25">
        <v>335.15</v>
      </c>
      <c r="C22" s="20" t="s">
        <v>26</v>
      </c>
      <c r="D22" s="46">
        <v>1590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1590</v>
      </c>
      <c r="O22" s="47">
        <f t="shared" si="2"/>
        <v>0.45860974906259011</v>
      </c>
      <c r="P22" s="9"/>
    </row>
    <row r="23" spans="1:16">
      <c r="A23" s="12"/>
      <c r="B23" s="25">
        <v>335.18</v>
      </c>
      <c r="C23" s="20" t="s">
        <v>27</v>
      </c>
      <c r="D23" s="46">
        <v>191207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191207</v>
      </c>
      <c r="O23" s="47">
        <f t="shared" si="2"/>
        <v>55.150562445918659</v>
      </c>
      <c r="P23" s="9"/>
    </row>
    <row r="24" spans="1:16">
      <c r="A24" s="12"/>
      <c r="B24" s="25">
        <v>335.19</v>
      </c>
      <c r="C24" s="20" t="s">
        <v>36</v>
      </c>
      <c r="D24" s="46">
        <v>128936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128936</v>
      </c>
      <c r="O24" s="47">
        <f t="shared" si="2"/>
        <v>37.189501009518317</v>
      </c>
      <c r="P24" s="9"/>
    </row>
    <row r="25" spans="1:16">
      <c r="A25" s="12"/>
      <c r="B25" s="25">
        <v>335.9</v>
      </c>
      <c r="C25" s="20" t="s">
        <v>28</v>
      </c>
      <c r="D25" s="46">
        <v>13803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13803</v>
      </c>
      <c r="O25" s="47">
        <f t="shared" si="2"/>
        <v>3.9812518027112778</v>
      </c>
      <c r="P25" s="9"/>
    </row>
    <row r="26" spans="1:16" ht="15.75">
      <c r="A26" s="29" t="s">
        <v>33</v>
      </c>
      <c r="B26" s="30"/>
      <c r="C26" s="31"/>
      <c r="D26" s="32">
        <f t="shared" ref="D26:M26" si="6">SUM(D27:D32)</f>
        <v>367117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2015489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>SUM(D26:M26)</f>
        <v>2382606</v>
      </c>
      <c r="O26" s="45">
        <f t="shared" si="2"/>
        <v>687.22411306605136</v>
      </c>
      <c r="P26" s="10"/>
    </row>
    <row r="27" spans="1:16">
      <c r="A27" s="12"/>
      <c r="B27" s="25">
        <v>342.2</v>
      </c>
      <c r="C27" s="20" t="s">
        <v>37</v>
      </c>
      <c r="D27" s="46">
        <v>259973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7">SUM(D27:M27)</f>
        <v>259973</v>
      </c>
      <c r="O27" s="47">
        <f t="shared" si="2"/>
        <v>74.985001442169022</v>
      </c>
      <c r="P27" s="9"/>
    </row>
    <row r="28" spans="1:16">
      <c r="A28" s="12"/>
      <c r="B28" s="25">
        <v>343.3</v>
      </c>
      <c r="C28" s="20" t="s">
        <v>38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561226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561226</v>
      </c>
      <c r="O28" s="47">
        <f t="shared" si="2"/>
        <v>161.87655033169887</v>
      </c>
      <c r="P28" s="9"/>
    </row>
    <row r="29" spans="1:16">
      <c r="A29" s="12"/>
      <c r="B29" s="25">
        <v>343.4</v>
      </c>
      <c r="C29" s="20" t="s">
        <v>39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636934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636934</v>
      </c>
      <c r="O29" s="47">
        <f t="shared" si="2"/>
        <v>183.71329679838476</v>
      </c>
      <c r="P29" s="9"/>
    </row>
    <row r="30" spans="1:16">
      <c r="A30" s="12"/>
      <c r="B30" s="25">
        <v>343.5</v>
      </c>
      <c r="C30" s="20" t="s">
        <v>40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817329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817329</v>
      </c>
      <c r="O30" s="47">
        <f t="shared" si="2"/>
        <v>235.74531295067783</v>
      </c>
      <c r="P30" s="9"/>
    </row>
    <row r="31" spans="1:16">
      <c r="A31" s="12"/>
      <c r="B31" s="25">
        <v>343.9</v>
      </c>
      <c r="C31" s="20" t="s">
        <v>41</v>
      </c>
      <c r="D31" s="46">
        <v>77737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77737</v>
      </c>
      <c r="O31" s="47">
        <f t="shared" si="2"/>
        <v>22.421978655898471</v>
      </c>
      <c r="P31" s="9"/>
    </row>
    <row r="32" spans="1:16">
      <c r="A32" s="12"/>
      <c r="B32" s="25">
        <v>349</v>
      </c>
      <c r="C32" s="20" t="s">
        <v>1</v>
      </c>
      <c r="D32" s="46">
        <v>29407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29407</v>
      </c>
      <c r="O32" s="47">
        <f t="shared" si="2"/>
        <v>8.4819728872223816</v>
      </c>
      <c r="P32" s="9"/>
    </row>
    <row r="33" spans="1:119" ht="15.75">
      <c r="A33" s="29" t="s">
        <v>34</v>
      </c>
      <c r="B33" s="30"/>
      <c r="C33" s="31"/>
      <c r="D33" s="32">
        <f t="shared" ref="D33:M33" si="8">SUM(D34:D35)</f>
        <v>165323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7"/>
        <v>165323</v>
      </c>
      <c r="O33" s="45">
        <f t="shared" si="2"/>
        <v>47.684741851745024</v>
      </c>
      <c r="P33" s="10"/>
    </row>
    <row r="34" spans="1:119">
      <c r="A34" s="13"/>
      <c r="B34" s="39">
        <v>352</v>
      </c>
      <c r="C34" s="21" t="s">
        <v>88</v>
      </c>
      <c r="D34" s="46">
        <v>56636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56636</v>
      </c>
      <c r="O34" s="47">
        <f t="shared" si="2"/>
        <v>16.33573694837035</v>
      </c>
      <c r="P34" s="9"/>
    </row>
    <row r="35" spans="1:119">
      <c r="A35" s="13"/>
      <c r="B35" s="39">
        <v>359</v>
      </c>
      <c r="C35" s="21" t="s">
        <v>45</v>
      </c>
      <c r="D35" s="46">
        <v>108687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9">SUM(D35:M35)</f>
        <v>108687</v>
      </c>
      <c r="O35" s="47">
        <f t="shared" si="2"/>
        <v>31.349004903374677</v>
      </c>
      <c r="P35" s="9"/>
    </row>
    <row r="36" spans="1:119" ht="15.75">
      <c r="A36" s="29" t="s">
        <v>4</v>
      </c>
      <c r="B36" s="30"/>
      <c r="C36" s="31"/>
      <c r="D36" s="32">
        <f t="shared" ref="D36:M36" si="10">SUM(D37:D39)</f>
        <v>201818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66787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9"/>
        <v>268605</v>
      </c>
      <c r="O36" s="45">
        <f t="shared" si="2"/>
        <v>77.474762042111337</v>
      </c>
      <c r="P36" s="10"/>
    </row>
    <row r="37" spans="1:119">
      <c r="A37" s="12"/>
      <c r="B37" s="25">
        <v>361.1</v>
      </c>
      <c r="C37" s="20" t="s">
        <v>46</v>
      </c>
      <c r="D37" s="46">
        <v>11952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11952</v>
      </c>
      <c r="O37" s="47">
        <f t="shared" si="2"/>
        <v>3.4473608306893566</v>
      </c>
      <c r="P37" s="9"/>
    </row>
    <row r="38" spans="1:119">
      <c r="A38" s="12"/>
      <c r="B38" s="25">
        <v>363.29</v>
      </c>
      <c r="C38" s="20" t="s">
        <v>89</v>
      </c>
      <c r="D38" s="46">
        <v>29525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29525</v>
      </c>
      <c r="O38" s="47">
        <f t="shared" si="2"/>
        <v>8.5160080761465249</v>
      </c>
      <c r="P38" s="9"/>
    </row>
    <row r="39" spans="1:119">
      <c r="A39" s="12"/>
      <c r="B39" s="25">
        <v>369.9</v>
      </c>
      <c r="C39" s="20" t="s">
        <v>47</v>
      </c>
      <c r="D39" s="46">
        <v>160341</v>
      </c>
      <c r="E39" s="46">
        <v>0</v>
      </c>
      <c r="F39" s="46">
        <v>0</v>
      </c>
      <c r="G39" s="46">
        <v>0</v>
      </c>
      <c r="H39" s="46">
        <v>0</v>
      </c>
      <c r="I39" s="46">
        <v>66787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227128</v>
      </c>
      <c r="O39" s="47">
        <f t="shared" si="2"/>
        <v>65.511393135275455</v>
      </c>
      <c r="P39" s="9"/>
    </row>
    <row r="40" spans="1:119" ht="15.75">
      <c r="A40" s="29" t="s">
        <v>35</v>
      </c>
      <c r="B40" s="30"/>
      <c r="C40" s="31"/>
      <c r="D40" s="32">
        <f t="shared" ref="D40:M40" si="11">SUM(D41:D42)</f>
        <v>350627</v>
      </c>
      <c r="E40" s="32">
        <f t="shared" si="11"/>
        <v>0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26441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9"/>
        <v>377068</v>
      </c>
      <c r="O40" s="45">
        <f t="shared" si="2"/>
        <v>108.75915777329104</v>
      </c>
      <c r="P40" s="9"/>
    </row>
    <row r="41" spans="1:119">
      <c r="A41" s="12"/>
      <c r="B41" s="25">
        <v>381</v>
      </c>
      <c r="C41" s="20" t="s">
        <v>48</v>
      </c>
      <c r="D41" s="46">
        <v>350627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350627</v>
      </c>
      <c r="O41" s="47">
        <f t="shared" si="2"/>
        <v>101.13267955004326</v>
      </c>
      <c r="P41" s="9"/>
    </row>
    <row r="42" spans="1:119" ht="15.75" thickBot="1">
      <c r="A42" s="12"/>
      <c r="B42" s="25">
        <v>389.1</v>
      </c>
      <c r="C42" s="20" t="s">
        <v>50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26441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26441</v>
      </c>
      <c r="O42" s="47">
        <f t="shared" si="2"/>
        <v>7.6264782232477648</v>
      </c>
      <c r="P42" s="9"/>
    </row>
    <row r="43" spans="1:119" ht="16.5" thickBot="1">
      <c r="A43" s="14" t="s">
        <v>43</v>
      </c>
      <c r="B43" s="23"/>
      <c r="C43" s="22"/>
      <c r="D43" s="15">
        <f t="shared" ref="D43:M43" si="12">SUM(D5,D12,D15,D26,D33,D36,D40)</f>
        <v>4560311</v>
      </c>
      <c r="E43" s="15">
        <f t="shared" si="12"/>
        <v>0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2375383</v>
      </c>
      <c r="J43" s="15">
        <f t="shared" si="12"/>
        <v>0</v>
      </c>
      <c r="K43" s="15">
        <f t="shared" si="12"/>
        <v>0</v>
      </c>
      <c r="L43" s="15">
        <f t="shared" si="12"/>
        <v>0</v>
      </c>
      <c r="M43" s="15">
        <f t="shared" si="12"/>
        <v>0</v>
      </c>
      <c r="N43" s="15">
        <f t="shared" si="9"/>
        <v>6935694</v>
      </c>
      <c r="O43" s="38">
        <f t="shared" si="2"/>
        <v>2000.4886068647245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48" t="s">
        <v>90</v>
      </c>
      <c r="M45" s="48"/>
      <c r="N45" s="48"/>
      <c r="O45" s="43">
        <v>3467</v>
      </c>
    </row>
    <row r="46" spans="1:119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1"/>
    </row>
    <row r="47" spans="1:119" ht="15.75" customHeight="1" thickBot="1">
      <c r="A47" s="52" t="s">
        <v>74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4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150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51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8"/>
      <c r="M3" s="69"/>
      <c r="N3" s="36"/>
      <c r="O3" s="37"/>
      <c r="P3" s="70" t="s">
        <v>136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52</v>
      </c>
      <c r="F4" s="34" t="s">
        <v>53</v>
      </c>
      <c r="G4" s="34" t="s">
        <v>54</v>
      </c>
      <c r="H4" s="34" t="s">
        <v>6</v>
      </c>
      <c r="I4" s="34" t="s">
        <v>7</v>
      </c>
      <c r="J4" s="35" t="s">
        <v>55</v>
      </c>
      <c r="K4" s="35" t="s">
        <v>8</v>
      </c>
      <c r="L4" s="35" t="s">
        <v>9</v>
      </c>
      <c r="M4" s="35" t="s">
        <v>137</v>
      </c>
      <c r="N4" s="35" t="s">
        <v>10</v>
      </c>
      <c r="O4" s="35" t="s">
        <v>138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139</v>
      </c>
      <c r="B5" s="26"/>
      <c r="C5" s="26"/>
      <c r="D5" s="27">
        <f t="shared" ref="D5:N5" si="0">SUM(D6:D13)</f>
        <v>2398137</v>
      </c>
      <c r="E5" s="27">
        <f t="shared" si="0"/>
        <v>600244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2998381</v>
      </c>
      <c r="P5" s="33">
        <f t="shared" ref="P5:P36" si="1">(O5/P$60)</f>
        <v>742.17351485148515</v>
      </c>
      <c r="Q5" s="6"/>
    </row>
    <row r="6" spans="1:134">
      <c r="A6" s="12"/>
      <c r="B6" s="25">
        <v>311</v>
      </c>
      <c r="C6" s="20" t="s">
        <v>3</v>
      </c>
      <c r="D6" s="46">
        <v>1274672</v>
      </c>
      <c r="E6" s="46">
        <v>600244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1874916</v>
      </c>
      <c r="P6" s="47">
        <f t="shared" si="1"/>
        <v>464.0881188118812</v>
      </c>
      <c r="Q6" s="9"/>
    </row>
    <row r="7" spans="1:134">
      <c r="A7" s="12"/>
      <c r="B7" s="25">
        <v>312.41000000000003</v>
      </c>
      <c r="C7" s="20" t="s">
        <v>140</v>
      </c>
      <c r="D7" s="46">
        <v>235000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235000</v>
      </c>
      <c r="P7" s="47">
        <f t="shared" si="1"/>
        <v>58.168316831683171</v>
      </c>
      <c r="Q7" s="9"/>
    </row>
    <row r="8" spans="1:134">
      <c r="A8" s="12"/>
      <c r="B8" s="25">
        <v>312.43</v>
      </c>
      <c r="C8" s="20" t="s">
        <v>141</v>
      </c>
      <c r="D8" s="46">
        <v>148328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148328</v>
      </c>
      <c r="P8" s="47">
        <f t="shared" si="1"/>
        <v>36.714851485148515</v>
      </c>
      <c r="Q8" s="9"/>
    </row>
    <row r="9" spans="1:134">
      <c r="A9" s="12"/>
      <c r="B9" s="25">
        <v>314.10000000000002</v>
      </c>
      <c r="C9" s="20" t="s">
        <v>60</v>
      </c>
      <c r="D9" s="46">
        <v>452123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452123</v>
      </c>
      <c r="P9" s="47">
        <f t="shared" si="1"/>
        <v>111.91163366336633</v>
      </c>
      <c r="Q9" s="9"/>
    </row>
    <row r="10" spans="1:134">
      <c r="A10" s="12"/>
      <c r="B10" s="25">
        <v>314.3</v>
      </c>
      <c r="C10" s="20" t="s">
        <v>61</v>
      </c>
      <c r="D10" s="46">
        <v>80362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80362</v>
      </c>
      <c r="P10" s="47">
        <f t="shared" si="1"/>
        <v>19.891584158415842</v>
      </c>
      <c r="Q10" s="9"/>
    </row>
    <row r="11" spans="1:134">
      <c r="A11" s="12"/>
      <c r="B11" s="25">
        <v>314.8</v>
      </c>
      <c r="C11" s="20" t="s">
        <v>93</v>
      </c>
      <c r="D11" s="46">
        <v>17933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17933</v>
      </c>
      <c r="P11" s="47">
        <f t="shared" si="1"/>
        <v>4.4388613861386137</v>
      </c>
      <c r="Q11" s="9"/>
    </row>
    <row r="12" spans="1:134">
      <c r="A12" s="12"/>
      <c r="B12" s="25">
        <v>315.10000000000002</v>
      </c>
      <c r="C12" s="20" t="s">
        <v>142</v>
      </c>
      <c r="D12" s="46">
        <v>171868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171868</v>
      </c>
      <c r="P12" s="47">
        <f t="shared" si="1"/>
        <v>42.541584158415844</v>
      </c>
      <c r="Q12" s="9"/>
    </row>
    <row r="13" spans="1:134">
      <c r="A13" s="12"/>
      <c r="B13" s="25">
        <v>316</v>
      </c>
      <c r="C13" s="20" t="s">
        <v>94</v>
      </c>
      <c r="D13" s="46">
        <v>17851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17851</v>
      </c>
      <c r="P13" s="47">
        <f t="shared" si="1"/>
        <v>4.4185643564356436</v>
      </c>
      <c r="Q13" s="9"/>
    </row>
    <row r="14" spans="1:134" ht="15.75">
      <c r="A14" s="29" t="s">
        <v>15</v>
      </c>
      <c r="B14" s="30"/>
      <c r="C14" s="31"/>
      <c r="D14" s="32">
        <f t="shared" ref="D14:N14" si="3">SUM(D15:D24)</f>
        <v>1619609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1304905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246598</v>
      </c>
      <c r="N14" s="32">
        <f t="shared" si="3"/>
        <v>0</v>
      </c>
      <c r="O14" s="44">
        <f>SUM(D14:N14)</f>
        <v>3171112</v>
      </c>
      <c r="P14" s="45">
        <f t="shared" si="1"/>
        <v>784.92871287128708</v>
      </c>
      <c r="Q14" s="10"/>
    </row>
    <row r="15" spans="1:134">
      <c r="A15" s="12"/>
      <c r="B15" s="25">
        <v>322</v>
      </c>
      <c r="C15" s="20" t="s">
        <v>143</v>
      </c>
      <c r="D15" s="46">
        <v>459333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459333</v>
      </c>
      <c r="P15" s="47">
        <f t="shared" si="1"/>
        <v>113.69628712871287</v>
      </c>
      <c r="Q15" s="9"/>
    </row>
    <row r="16" spans="1:134">
      <c r="A16" s="12"/>
      <c r="B16" s="25">
        <v>323.10000000000002</v>
      </c>
      <c r="C16" s="20" t="s">
        <v>63</v>
      </c>
      <c r="D16" s="46">
        <v>420802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4" si="4">SUM(D16:N16)</f>
        <v>420802</v>
      </c>
      <c r="P16" s="47">
        <f t="shared" si="1"/>
        <v>104.15891089108911</v>
      </c>
      <c r="Q16" s="9"/>
    </row>
    <row r="17" spans="1:17">
      <c r="A17" s="12"/>
      <c r="B17" s="25">
        <v>323.7</v>
      </c>
      <c r="C17" s="20" t="s">
        <v>64</v>
      </c>
      <c r="D17" s="46">
        <v>134579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134579</v>
      </c>
      <c r="P17" s="47">
        <f t="shared" si="1"/>
        <v>33.311633663366337</v>
      </c>
      <c r="Q17" s="9"/>
    </row>
    <row r="18" spans="1:17">
      <c r="A18" s="12"/>
      <c r="B18" s="25">
        <v>324.20999999999998</v>
      </c>
      <c r="C18" s="20" t="s">
        <v>95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541865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541865</v>
      </c>
      <c r="P18" s="47">
        <f t="shared" si="1"/>
        <v>134.125</v>
      </c>
      <c r="Q18" s="9"/>
    </row>
    <row r="19" spans="1:17">
      <c r="A19" s="12"/>
      <c r="B19" s="25">
        <v>324.22000000000003</v>
      </c>
      <c r="C19" s="20" t="s">
        <v>130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763040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763040</v>
      </c>
      <c r="P19" s="47">
        <f t="shared" si="1"/>
        <v>188.87128712871288</v>
      </c>
      <c r="Q19" s="9"/>
    </row>
    <row r="20" spans="1:17">
      <c r="A20" s="12"/>
      <c r="B20" s="25">
        <v>324.61</v>
      </c>
      <c r="C20" s="20" t="s">
        <v>131</v>
      </c>
      <c r="D20" s="46">
        <v>71738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71738</v>
      </c>
      <c r="P20" s="47">
        <f t="shared" si="1"/>
        <v>17.756930693069307</v>
      </c>
      <c r="Q20" s="9"/>
    </row>
    <row r="21" spans="1:17">
      <c r="A21" s="12"/>
      <c r="B21" s="25">
        <v>324.62</v>
      </c>
      <c r="C21" s="20" t="s">
        <v>122</v>
      </c>
      <c r="D21" s="46">
        <v>60064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60064</v>
      </c>
      <c r="P21" s="47">
        <f t="shared" si="1"/>
        <v>14.867326732673268</v>
      </c>
      <c r="Q21" s="9"/>
    </row>
    <row r="22" spans="1:17">
      <c r="A22" s="12"/>
      <c r="B22" s="25">
        <v>324.91000000000003</v>
      </c>
      <c r="C22" s="20" t="s">
        <v>17</v>
      </c>
      <c r="D22" s="46">
        <v>184135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184135</v>
      </c>
      <c r="P22" s="47">
        <f t="shared" si="1"/>
        <v>45.577970297029701</v>
      </c>
      <c r="Q22" s="9"/>
    </row>
    <row r="23" spans="1:17">
      <c r="A23" s="12"/>
      <c r="B23" s="25">
        <v>324.92</v>
      </c>
      <c r="C23" s="20" t="s">
        <v>132</v>
      </c>
      <c r="D23" s="46">
        <v>156200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156200</v>
      </c>
      <c r="P23" s="47">
        <f t="shared" si="1"/>
        <v>38.663366336633665</v>
      </c>
      <c r="Q23" s="9"/>
    </row>
    <row r="24" spans="1:17">
      <c r="A24" s="12"/>
      <c r="B24" s="25">
        <v>329.5</v>
      </c>
      <c r="C24" s="20" t="s">
        <v>151</v>
      </c>
      <c r="D24" s="46">
        <v>132758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246598</v>
      </c>
      <c r="N24" s="46">
        <v>0</v>
      </c>
      <c r="O24" s="46">
        <f t="shared" si="4"/>
        <v>379356</v>
      </c>
      <c r="P24" s="47">
        <f t="shared" si="1"/>
        <v>93.9</v>
      </c>
      <c r="Q24" s="9"/>
    </row>
    <row r="25" spans="1:17" ht="15.75">
      <c r="A25" s="29" t="s">
        <v>145</v>
      </c>
      <c r="B25" s="30"/>
      <c r="C25" s="31"/>
      <c r="D25" s="32">
        <f t="shared" ref="D25:N25" si="5">SUM(D26:D34)</f>
        <v>1866417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4008612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44">
        <f>SUM(D25:N25)</f>
        <v>5875029</v>
      </c>
      <c r="P25" s="45">
        <f t="shared" si="1"/>
        <v>1454.215099009901</v>
      </c>
      <c r="Q25" s="10"/>
    </row>
    <row r="26" spans="1:17">
      <c r="A26" s="12"/>
      <c r="B26" s="25">
        <v>331.1</v>
      </c>
      <c r="C26" s="20" t="s">
        <v>123</v>
      </c>
      <c r="D26" s="46">
        <v>1257342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1257342</v>
      </c>
      <c r="P26" s="47">
        <f t="shared" si="1"/>
        <v>311.2232673267327</v>
      </c>
      <c r="Q26" s="9"/>
    </row>
    <row r="27" spans="1:17">
      <c r="A27" s="12"/>
      <c r="B27" s="25">
        <v>331.31</v>
      </c>
      <c r="C27" s="20" t="s">
        <v>107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14587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3" si="6">SUM(D27:N27)</f>
        <v>14587</v>
      </c>
      <c r="P27" s="47">
        <f t="shared" si="1"/>
        <v>3.6106435643564359</v>
      </c>
      <c r="Q27" s="9"/>
    </row>
    <row r="28" spans="1:17">
      <c r="A28" s="12"/>
      <c r="B28" s="25">
        <v>331.35</v>
      </c>
      <c r="C28" s="20" t="s">
        <v>22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290940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290940</v>
      </c>
      <c r="P28" s="47">
        <f t="shared" si="1"/>
        <v>72.014851485148512</v>
      </c>
      <c r="Q28" s="9"/>
    </row>
    <row r="29" spans="1:17">
      <c r="A29" s="12"/>
      <c r="B29" s="25">
        <v>334.35</v>
      </c>
      <c r="C29" s="20" t="s">
        <v>70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3703085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3703085</v>
      </c>
      <c r="P29" s="47">
        <f t="shared" si="1"/>
        <v>916.60519801980195</v>
      </c>
      <c r="Q29" s="9"/>
    </row>
    <row r="30" spans="1:17">
      <c r="A30" s="12"/>
      <c r="B30" s="25">
        <v>335.125</v>
      </c>
      <c r="C30" s="20" t="s">
        <v>146</v>
      </c>
      <c r="D30" s="46">
        <v>189431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189431</v>
      </c>
      <c r="P30" s="47">
        <f t="shared" si="1"/>
        <v>46.888861386138615</v>
      </c>
      <c r="Q30" s="9"/>
    </row>
    <row r="31" spans="1:17">
      <c r="A31" s="12"/>
      <c r="B31" s="25">
        <v>335.14</v>
      </c>
      <c r="C31" s="20" t="s">
        <v>80</v>
      </c>
      <c r="D31" s="46">
        <v>35239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35239</v>
      </c>
      <c r="P31" s="47">
        <f t="shared" si="1"/>
        <v>8.7225247524752483</v>
      </c>
      <c r="Q31" s="9"/>
    </row>
    <row r="32" spans="1:17">
      <c r="A32" s="12"/>
      <c r="B32" s="25">
        <v>335.15</v>
      </c>
      <c r="C32" s="20" t="s">
        <v>81</v>
      </c>
      <c r="D32" s="46">
        <v>1909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1909</v>
      </c>
      <c r="P32" s="47">
        <f t="shared" si="1"/>
        <v>0.4725247524752475</v>
      </c>
      <c r="Q32" s="9"/>
    </row>
    <row r="33" spans="1:17">
      <c r="A33" s="12"/>
      <c r="B33" s="25">
        <v>335.18</v>
      </c>
      <c r="C33" s="20" t="s">
        <v>147</v>
      </c>
      <c r="D33" s="46">
        <v>340579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340579</v>
      </c>
      <c r="P33" s="47">
        <f t="shared" si="1"/>
        <v>84.301732673267324</v>
      </c>
      <c r="Q33" s="9"/>
    </row>
    <row r="34" spans="1:17">
      <c r="A34" s="12"/>
      <c r="B34" s="25">
        <v>338</v>
      </c>
      <c r="C34" s="20" t="s">
        <v>133</v>
      </c>
      <c r="D34" s="46">
        <v>41917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41917</v>
      </c>
      <c r="P34" s="47">
        <f t="shared" si="1"/>
        <v>10.37549504950495</v>
      </c>
      <c r="Q34" s="9"/>
    </row>
    <row r="35" spans="1:17" ht="15.75">
      <c r="A35" s="29" t="s">
        <v>33</v>
      </c>
      <c r="B35" s="30"/>
      <c r="C35" s="31"/>
      <c r="D35" s="32">
        <f t="shared" ref="D35:N35" si="7">SUM(D36:D45)</f>
        <v>193807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3942163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7"/>
        <v>0</v>
      </c>
      <c r="O35" s="32">
        <f>SUM(D35:N35)</f>
        <v>4135970</v>
      </c>
      <c r="P35" s="45">
        <f t="shared" si="1"/>
        <v>1023.7549504950495</v>
      </c>
      <c r="Q35" s="10"/>
    </row>
    <row r="36" spans="1:17">
      <c r="A36" s="12"/>
      <c r="B36" s="25">
        <v>341.9</v>
      </c>
      <c r="C36" s="20" t="s">
        <v>99</v>
      </c>
      <c r="D36" s="46">
        <v>6040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5" si="8">SUM(D36:N36)</f>
        <v>6040</v>
      </c>
      <c r="P36" s="47">
        <f t="shared" si="1"/>
        <v>1.495049504950495</v>
      </c>
      <c r="Q36" s="9"/>
    </row>
    <row r="37" spans="1:17">
      <c r="A37" s="12"/>
      <c r="B37" s="25">
        <v>342.2</v>
      </c>
      <c r="C37" s="20" t="s">
        <v>37</v>
      </c>
      <c r="D37" s="46">
        <v>9456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9456</v>
      </c>
      <c r="P37" s="47">
        <f t="shared" ref="P37:P58" si="9">(O37/P$60)</f>
        <v>2.3405940594059405</v>
      </c>
      <c r="Q37" s="9"/>
    </row>
    <row r="38" spans="1:17">
      <c r="A38" s="12"/>
      <c r="B38" s="25">
        <v>342.5</v>
      </c>
      <c r="C38" s="20" t="s">
        <v>118</v>
      </c>
      <c r="D38" s="46">
        <v>80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80</v>
      </c>
      <c r="P38" s="47">
        <f t="shared" si="9"/>
        <v>1.9801980198019802E-2</v>
      </c>
      <c r="Q38" s="9"/>
    </row>
    <row r="39" spans="1:17">
      <c r="A39" s="12"/>
      <c r="B39" s="25">
        <v>343.3</v>
      </c>
      <c r="C39" s="20" t="s">
        <v>38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1189320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1189320</v>
      </c>
      <c r="P39" s="47">
        <f t="shared" si="9"/>
        <v>294.38613861386136</v>
      </c>
      <c r="Q39" s="9"/>
    </row>
    <row r="40" spans="1:17">
      <c r="A40" s="12"/>
      <c r="B40" s="25">
        <v>343.4</v>
      </c>
      <c r="C40" s="20" t="s">
        <v>39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973307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973307</v>
      </c>
      <c r="P40" s="47">
        <f t="shared" si="9"/>
        <v>240.91757425742574</v>
      </c>
      <c r="Q40" s="9"/>
    </row>
    <row r="41" spans="1:17">
      <c r="A41" s="12"/>
      <c r="B41" s="25">
        <v>343.5</v>
      </c>
      <c r="C41" s="20" t="s">
        <v>40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1502097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1502097</v>
      </c>
      <c r="P41" s="47">
        <f t="shared" si="9"/>
        <v>371.80618811881186</v>
      </c>
      <c r="Q41" s="9"/>
    </row>
    <row r="42" spans="1:17">
      <c r="A42" s="12"/>
      <c r="B42" s="25">
        <v>343.9</v>
      </c>
      <c r="C42" s="20" t="s">
        <v>41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277439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277439</v>
      </c>
      <c r="P42" s="47">
        <f t="shared" si="9"/>
        <v>68.673019801980203</v>
      </c>
      <c r="Q42" s="9"/>
    </row>
    <row r="43" spans="1:17">
      <c r="A43" s="12"/>
      <c r="B43" s="25">
        <v>347.1</v>
      </c>
      <c r="C43" s="20" t="s">
        <v>42</v>
      </c>
      <c r="D43" s="46">
        <v>111599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111599</v>
      </c>
      <c r="P43" s="47">
        <f t="shared" si="9"/>
        <v>27.623514851485147</v>
      </c>
      <c r="Q43" s="9"/>
    </row>
    <row r="44" spans="1:17">
      <c r="A44" s="12"/>
      <c r="B44" s="25">
        <v>347.2</v>
      </c>
      <c r="C44" s="20" t="s">
        <v>119</v>
      </c>
      <c r="D44" s="46">
        <v>14419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14419</v>
      </c>
      <c r="P44" s="47">
        <f t="shared" si="9"/>
        <v>3.5690594059405942</v>
      </c>
      <c r="Q44" s="9"/>
    </row>
    <row r="45" spans="1:17">
      <c r="A45" s="12"/>
      <c r="B45" s="25">
        <v>347.9</v>
      </c>
      <c r="C45" s="20" t="s">
        <v>102</v>
      </c>
      <c r="D45" s="46">
        <v>52213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52213</v>
      </c>
      <c r="P45" s="47">
        <f t="shared" si="9"/>
        <v>12.924009900990098</v>
      </c>
      <c r="Q45" s="9"/>
    </row>
    <row r="46" spans="1:17" ht="15.75">
      <c r="A46" s="29" t="s">
        <v>34</v>
      </c>
      <c r="B46" s="30"/>
      <c r="C46" s="31"/>
      <c r="D46" s="32">
        <f t="shared" ref="D46:N46" si="10">SUM(D47:D50)</f>
        <v>61326</v>
      </c>
      <c r="E46" s="32">
        <f t="shared" si="10"/>
        <v>0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si="10"/>
        <v>0</v>
      </c>
      <c r="O46" s="32">
        <f>SUM(D46:N46)</f>
        <v>61326</v>
      </c>
      <c r="P46" s="45">
        <f t="shared" si="9"/>
        <v>15.179702970297029</v>
      </c>
      <c r="Q46" s="10"/>
    </row>
    <row r="47" spans="1:17">
      <c r="A47" s="13"/>
      <c r="B47" s="39">
        <v>351.1</v>
      </c>
      <c r="C47" s="21" t="s">
        <v>103</v>
      </c>
      <c r="D47" s="46">
        <v>9088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9088</v>
      </c>
      <c r="P47" s="47">
        <f t="shared" si="9"/>
        <v>2.2495049504950497</v>
      </c>
      <c r="Q47" s="9"/>
    </row>
    <row r="48" spans="1:17">
      <c r="A48" s="13"/>
      <c r="B48" s="39">
        <v>352</v>
      </c>
      <c r="C48" s="21" t="s">
        <v>88</v>
      </c>
      <c r="D48" s="46">
        <v>17948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50" si="11">SUM(D48:N48)</f>
        <v>17948</v>
      </c>
      <c r="P48" s="47">
        <f t="shared" si="9"/>
        <v>4.4425742574257425</v>
      </c>
      <c r="Q48" s="9"/>
    </row>
    <row r="49" spans="1:120">
      <c r="A49" s="13"/>
      <c r="B49" s="39">
        <v>354</v>
      </c>
      <c r="C49" s="21" t="s">
        <v>104</v>
      </c>
      <c r="D49" s="46">
        <v>34279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1"/>
        <v>34279</v>
      </c>
      <c r="P49" s="47">
        <f t="shared" si="9"/>
        <v>8.4849009900990104</v>
      </c>
      <c r="Q49" s="9"/>
    </row>
    <row r="50" spans="1:120">
      <c r="A50" s="13"/>
      <c r="B50" s="39">
        <v>359</v>
      </c>
      <c r="C50" s="21" t="s">
        <v>45</v>
      </c>
      <c r="D50" s="46">
        <v>11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1"/>
        <v>11</v>
      </c>
      <c r="P50" s="47">
        <f t="shared" si="9"/>
        <v>2.7227722772277226E-3</v>
      </c>
      <c r="Q50" s="9"/>
    </row>
    <row r="51" spans="1:120" ht="15.75">
      <c r="A51" s="29" t="s">
        <v>4</v>
      </c>
      <c r="B51" s="30"/>
      <c r="C51" s="31"/>
      <c r="D51" s="32">
        <f t="shared" ref="D51:N51" si="12">SUM(D52:D55)</f>
        <v>217568</v>
      </c>
      <c r="E51" s="32">
        <f t="shared" si="12"/>
        <v>0</v>
      </c>
      <c r="F51" s="32">
        <f t="shared" si="12"/>
        <v>0</v>
      </c>
      <c r="G51" s="32">
        <f t="shared" si="12"/>
        <v>0</v>
      </c>
      <c r="H51" s="32">
        <f t="shared" si="12"/>
        <v>0</v>
      </c>
      <c r="I51" s="32">
        <f t="shared" si="12"/>
        <v>0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 t="shared" si="12"/>
        <v>0</v>
      </c>
      <c r="O51" s="32">
        <f>SUM(D51:N51)</f>
        <v>217568</v>
      </c>
      <c r="P51" s="45">
        <f t="shared" si="9"/>
        <v>53.853465346534655</v>
      </c>
      <c r="Q51" s="10"/>
    </row>
    <row r="52" spans="1:120">
      <c r="A52" s="12"/>
      <c r="B52" s="25">
        <v>362</v>
      </c>
      <c r="C52" s="20" t="s">
        <v>124</v>
      </c>
      <c r="D52" s="46">
        <v>68019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ref="O52:O57" si="13">SUM(D52:N52)</f>
        <v>68019</v>
      </c>
      <c r="P52" s="47">
        <f t="shared" si="9"/>
        <v>16.836386138613861</v>
      </c>
      <c r="Q52" s="9"/>
    </row>
    <row r="53" spans="1:120">
      <c r="A53" s="12"/>
      <c r="B53" s="25">
        <v>365</v>
      </c>
      <c r="C53" s="20" t="s">
        <v>109</v>
      </c>
      <c r="D53" s="46">
        <v>4250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4250</v>
      </c>
      <c r="P53" s="47">
        <f t="shared" si="9"/>
        <v>1.051980198019802</v>
      </c>
      <c r="Q53" s="9"/>
    </row>
    <row r="54" spans="1:120">
      <c r="A54" s="12"/>
      <c r="B54" s="25">
        <v>366</v>
      </c>
      <c r="C54" s="20" t="s">
        <v>72</v>
      </c>
      <c r="D54" s="46">
        <v>32954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32954</v>
      </c>
      <c r="P54" s="47">
        <f t="shared" si="9"/>
        <v>8.1569306930693077</v>
      </c>
      <c r="Q54" s="9"/>
    </row>
    <row r="55" spans="1:120">
      <c r="A55" s="12"/>
      <c r="B55" s="25">
        <v>369.9</v>
      </c>
      <c r="C55" s="20" t="s">
        <v>47</v>
      </c>
      <c r="D55" s="46">
        <v>112345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3"/>
        <v>112345</v>
      </c>
      <c r="P55" s="47">
        <f t="shared" si="9"/>
        <v>27.808168316831683</v>
      </c>
      <c r="Q55" s="9"/>
    </row>
    <row r="56" spans="1:120" ht="15.75">
      <c r="A56" s="29" t="s">
        <v>35</v>
      </c>
      <c r="B56" s="30"/>
      <c r="C56" s="31"/>
      <c r="D56" s="32">
        <f t="shared" ref="D56:N56" si="14">SUM(D57:D57)</f>
        <v>750000</v>
      </c>
      <c r="E56" s="32">
        <f t="shared" si="14"/>
        <v>0</v>
      </c>
      <c r="F56" s="32">
        <f t="shared" si="14"/>
        <v>0</v>
      </c>
      <c r="G56" s="32">
        <f t="shared" si="14"/>
        <v>0</v>
      </c>
      <c r="H56" s="32">
        <f t="shared" si="14"/>
        <v>0</v>
      </c>
      <c r="I56" s="32">
        <f t="shared" si="14"/>
        <v>0</v>
      </c>
      <c r="J56" s="32">
        <f t="shared" si="14"/>
        <v>0</v>
      </c>
      <c r="K56" s="32">
        <f t="shared" si="14"/>
        <v>0</v>
      </c>
      <c r="L56" s="32">
        <f t="shared" si="14"/>
        <v>0</v>
      </c>
      <c r="M56" s="32">
        <f t="shared" si="14"/>
        <v>0</v>
      </c>
      <c r="N56" s="32">
        <f t="shared" si="14"/>
        <v>0</v>
      </c>
      <c r="O56" s="32">
        <f t="shared" si="13"/>
        <v>750000</v>
      </c>
      <c r="P56" s="45">
        <f t="shared" si="9"/>
        <v>185.64356435643563</v>
      </c>
      <c r="Q56" s="9"/>
    </row>
    <row r="57" spans="1:120" ht="15.75" thickBot="1">
      <c r="A57" s="12"/>
      <c r="B57" s="25">
        <v>381</v>
      </c>
      <c r="C57" s="20" t="s">
        <v>48</v>
      </c>
      <c r="D57" s="46">
        <v>750000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3"/>
        <v>750000</v>
      </c>
      <c r="P57" s="47">
        <f t="shared" si="9"/>
        <v>185.64356435643563</v>
      </c>
      <c r="Q57" s="9"/>
    </row>
    <row r="58" spans="1:120" ht="16.5" thickBot="1">
      <c r="A58" s="14" t="s">
        <v>43</v>
      </c>
      <c r="B58" s="23"/>
      <c r="C58" s="22"/>
      <c r="D58" s="15">
        <f t="shared" ref="D58:N58" si="15">SUM(D5,D14,D25,D35,D46,D51,D56)</f>
        <v>7106864</v>
      </c>
      <c r="E58" s="15">
        <f t="shared" si="15"/>
        <v>600244</v>
      </c>
      <c r="F58" s="15">
        <f t="shared" si="15"/>
        <v>0</v>
      </c>
      <c r="G58" s="15">
        <f t="shared" si="15"/>
        <v>0</v>
      </c>
      <c r="H58" s="15">
        <f t="shared" si="15"/>
        <v>0</v>
      </c>
      <c r="I58" s="15">
        <f t="shared" si="15"/>
        <v>9255680</v>
      </c>
      <c r="J58" s="15">
        <f t="shared" si="15"/>
        <v>0</v>
      </c>
      <c r="K58" s="15">
        <f t="shared" si="15"/>
        <v>0</v>
      </c>
      <c r="L58" s="15">
        <f t="shared" si="15"/>
        <v>0</v>
      </c>
      <c r="M58" s="15">
        <f t="shared" si="15"/>
        <v>246598</v>
      </c>
      <c r="N58" s="15">
        <f t="shared" si="15"/>
        <v>0</v>
      </c>
      <c r="O58" s="15">
        <f>SUM(D58:N58)</f>
        <v>17209386</v>
      </c>
      <c r="P58" s="38">
        <f t="shared" si="9"/>
        <v>4259.7490099009901</v>
      </c>
      <c r="Q58" s="6"/>
      <c r="R58" s="2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</row>
    <row r="59" spans="1:120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9"/>
    </row>
    <row r="60" spans="1:120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42"/>
      <c r="M60" s="48" t="s">
        <v>152</v>
      </c>
      <c r="N60" s="48"/>
      <c r="O60" s="48"/>
      <c r="P60" s="43">
        <v>4040</v>
      </c>
    </row>
    <row r="61" spans="1:120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1"/>
    </row>
    <row r="62" spans="1:120" ht="15.75" customHeight="1" thickBot="1">
      <c r="A62" s="52" t="s">
        <v>74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4"/>
    </row>
  </sheetData>
  <mergeCells count="10">
    <mergeCell ref="M60:O60"/>
    <mergeCell ref="A61:P61"/>
    <mergeCell ref="A62:P6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135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51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8"/>
      <c r="M3" s="69"/>
      <c r="N3" s="36"/>
      <c r="O3" s="37"/>
      <c r="P3" s="70" t="s">
        <v>136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52</v>
      </c>
      <c r="F4" s="34" t="s">
        <v>53</v>
      </c>
      <c r="G4" s="34" t="s">
        <v>54</v>
      </c>
      <c r="H4" s="34" t="s">
        <v>6</v>
      </c>
      <c r="I4" s="34" t="s">
        <v>7</v>
      </c>
      <c r="J4" s="35" t="s">
        <v>55</v>
      </c>
      <c r="K4" s="35" t="s">
        <v>8</v>
      </c>
      <c r="L4" s="35" t="s">
        <v>9</v>
      </c>
      <c r="M4" s="35" t="s">
        <v>137</v>
      </c>
      <c r="N4" s="35" t="s">
        <v>10</v>
      </c>
      <c r="O4" s="35" t="s">
        <v>138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139</v>
      </c>
      <c r="B5" s="26"/>
      <c r="C5" s="26"/>
      <c r="D5" s="27">
        <f t="shared" ref="D5:N5" si="0">SUM(D6:D13)</f>
        <v>2310007</v>
      </c>
      <c r="E5" s="27">
        <f t="shared" si="0"/>
        <v>515917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2825924</v>
      </c>
      <c r="P5" s="33">
        <f t="shared" ref="P5:P36" si="1">(O5/P$59)</f>
        <v>704.54350536025925</v>
      </c>
      <c r="Q5" s="6"/>
    </row>
    <row r="6" spans="1:134">
      <c r="A6" s="12"/>
      <c r="B6" s="25">
        <v>311</v>
      </c>
      <c r="C6" s="20" t="s">
        <v>3</v>
      </c>
      <c r="D6" s="46">
        <v>1257816</v>
      </c>
      <c r="E6" s="46">
        <v>515917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1773733</v>
      </c>
      <c r="P6" s="47">
        <f t="shared" si="1"/>
        <v>442.21715282971826</v>
      </c>
      <c r="Q6" s="9"/>
    </row>
    <row r="7" spans="1:134">
      <c r="A7" s="12"/>
      <c r="B7" s="25">
        <v>312.41000000000003</v>
      </c>
      <c r="C7" s="20" t="s">
        <v>140</v>
      </c>
      <c r="D7" s="46">
        <v>240392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240392</v>
      </c>
      <c r="P7" s="47">
        <f t="shared" si="1"/>
        <v>59.93318374470207</v>
      </c>
      <c r="Q7" s="9"/>
    </row>
    <row r="8" spans="1:134">
      <c r="A8" s="12"/>
      <c r="B8" s="25">
        <v>312.43</v>
      </c>
      <c r="C8" s="20" t="s">
        <v>141</v>
      </c>
      <c r="D8" s="46">
        <v>151932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151932</v>
      </c>
      <c r="P8" s="47">
        <f t="shared" si="1"/>
        <v>37.878833208676141</v>
      </c>
      <c r="Q8" s="9"/>
    </row>
    <row r="9" spans="1:134">
      <c r="A9" s="12"/>
      <c r="B9" s="25">
        <v>314.10000000000002</v>
      </c>
      <c r="C9" s="20" t="s">
        <v>60</v>
      </c>
      <c r="D9" s="46">
        <v>351044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351044</v>
      </c>
      <c r="P9" s="47">
        <f t="shared" si="1"/>
        <v>87.520319122413369</v>
      </c>
      <c r="Q9" s="9"/>
    </row>
    <row r="10" spans="1:134">
      <c r="A10" s="12"/>
      <c r="B10" s="25">
        <v>314.3</v>
      </c>
      <c r="C10" s="20" t="s">
        <v>61</v>
      </c>
      <c r="D10" s="46">
        <v>80195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80195</v>
      </c>
      <c r="P10" s="47">
        <f t="shared" si="1"/>
        <v>19.993767140364</v>
      </c>
      <c r="Q10" s="9"/>
    </row>
    <row r="11" spans="1:134">
      <c r="A11" s="12"/>
      <c r="B11" s="25">
        <v>314.8</v>
      </c>
      <c r="C11" s="20" t="s">
        <v>93</v>
      </c>
      <c r="D11" s="46">
        <v>50388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50388</v>
      </c>
      <c r="P11" s="47">
        <f t="shared" si="1"/>
        <v>12.56245325355273</v>
      </c>
      <c r="Q11" s="9"/>
    </row>
    <row r="12" spans="1:134">
      <c r="A12" s="12"/>
      <c r="B12" s="25">
        <v>315.10000000000002</v>
      </c>
      <c r="C12" s="20" t="s">
        <v>142</v>
      </c>
      <c r="D12" s="46">
        <v>160725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160725</v>
      </c>
      <c r="P12" s="47">
        <f t="shared" si="1"/>
        <v>40.071054599850413</v>
      </c>
      <c r="Q12" s="9"/>
    </row>
    <row r="13" spans="1:134">
      <c r="A13" s="12"/>
      <c r="B13" s="25">
        <v>316</v>
      </c>
      <c r="C13" s="20" t="s">
        <v>94</v>
      </c>
      <c r="D13" s="46">
        <v>17515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17515</v>
      </c>
      <c r="P13" s="47">
        <f t="shared" si="1"/>
        <v>4.3667414609822988</v>
      </c>
      <c r="Q13" s="9"/>
    </row>
    <row r="14" spans="1:134" ht="15.75">
      <c r="A14" s="29" t="s">
        <v>15</v>
      </c>
      <c r="B14" s="30"/>
      <c r="C14" s="31"/>
      <c r="D14" s="32">
        <f t="shared" ref="D14:N14" si="3">SUM(D15:D23)</f>
        <v>711443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80557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246598</v>
      </c>
      <c r="N14" s="32">
        <f t="shared" si="3"/>
        <v>0</v>
      </c>
      <c r="O14" s="44">
        <f>SUM(D14:N14)</f>
        <v>1038598</v>
      </c>
      <c r="P14" s="45">
        <f t="shared" si="1"/>
        <v>258.93742208925454</v>
      </c>
      <c r="Q14" s="10"/>
    </row>
    <row r="15" spans="1:134">
      <c r="A15" s="12"/>
      <c r="B15" s="25">
        <v>322</v>
      </c>
      <c r="C15" s="20" t="s">
        <v>143</v>
      </c>
      <c r="D15" s="46">
        <v>123736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123736</v>
      </c>
      <c r="P15" s="47">
        <f t="shared" si="1"/>
        <v>30.849164796808775</v>
      </c>
      <c r="Q15" s="9"/>
    </row>
    <row r="16" spans="1:134">
      <c r="A16" s="12"/>
      <c r="B16" s="25">
        <v>322.89999999999998</v>
      </c>
      <c r="C16" s="20" t="s">
        <v>144</v>
      </c>
      <c r="D16" s="46">
        <v>32750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246598</v>
      </c>
      <c r="N16" s="46">
        <v>0</v>
      </c>
      <c r="O16" s="46">
        <f t="shared" ref="O16:O23" si="4">SUM(D16:N16)</f>
        <v>279348</v>
      </c>
      <c r="P16" s="47">
        <f t="shared" si="1"/>
        <v>69.645474943904262</v>
      </c>
      <c r="Q16" s="9"/>
    </row>
    <row r="17" spans="1:17">
      <c r="A17" s="12"/>
      <c r="B17" s="25">
        <v>323.10000000000002</v>
      </c>
      <c r="C17" s="20" t="s">
        <v>63</v>
      </c>
      <c r="D17" s="46">
        <v>353355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353355</v>
      </c>
      <c r="P17" s="47">
        <f t="shared" si="1"/>
        <v>88.096484667165299</v>
      </c>
      <c r="Q17" s="9"/>
    </row>
    <row r="18" spans="1:17">
      <c r="A18" s="12"/>
      <c r="B18" s="25">
        <v>323.7</v>
      </c>
      <c r="C18" s="20" t="s">
        <v>64</v>
      </c>
      <c r="D18" s="46">
        <v>126479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126479</v>
      </c>
      <c r="P18" s="47">
        <f t="shared" si="1"/>
        <v>31.533034156070805</v>
      </c>
      <c r="Q18" s="9"/>
    </row>
    <row r="19" spans="1:17">
      <c r="A19" s="12"/>
      <c r="B19" s="25">
        <v>324.20999999999998</v>
      </c>
      <c r="C19" s="20" t="s">
        <v>95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73634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73634</v>
      </c>
      <c r="P19" s="47">
        <f t="shared" si="1"/>
        <v>18.358015457491899</v>
      </c>
      <c r="Q19" s="9"/>
    </row>
    <row r="20" spans="1:17">
      <c r="A20" s="12"/>
      <c r="B20" s="25">
        <v>324.22000000000003</v>
      </c>
      <c r="C20" s="20" t="s">
        <v>130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6923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6923</v>
      </c>
      <c r="P20" s="47">
        <f t="shared" si="1"/>
        <v>1.7260034904013961</v>
      </c>
      <c r="Q20" s="9"/>
    </row>
    <row r="21" spans="1:17">
      <c r="A21" s="12"/>
      <c r="B21" s="25">
        <v>324.61</v>
      </c>
      <c r="C21" s="20" t="s">
        <v>131</v>
      </c>
      <c r="D21" s="46">
        <v>22494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22494</v>
      </c>
      <c r="P21" s="47">
        <f t="shared" si="1"/>
        <v>5.6080777860882574</v>
      </c>
      <c r="Q21" s="9"/>
    </row>
    <row r="22" spans="1:17">
      <c r="A22" s="12"/>
      <c r="B22" s="25">
        <v>324.91000000000003</v>
      </c>
      <c r="C22" s="20" t="s">
        <v>17</v>
      </c>
      <c r="D22" s="46">
        <v>51608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51608</v>
      </c>
      <c r="P22" s="47">
        <f t="shared" si="1"/>
        <v>12.866616803789579</v>
      </c>
      <c r="Q22" s="9"/>
    </row>
    <row r="23" spans="1:17">
      <c r="A23" s="12"/>
      <c r="B23" s="25">
        <v>324.92</v>
      </c>
      <c r="C23" s="20" t="s">
        <v>132</v>
      </c>
      <c r="D23" s="46">
        <v>1021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1021</v>
      </c>
      <c r="P23" s="47">
        <f t="shared" si="1"/>
        <v>0.25454998753428071</v>
      </c>
      <c r="Q23" s="9"/>
    </row>
    <row r="24" spans="1:17" ht="15.75">
      <c r="A24" s="29" t="s">
        <v>145</v>
      </c>
      <c r="B24" s="30"/>
      <c r="C24" s="31"/>
      <c r="D24" s="32">
        <f t="shared" ref="D24:N24" si="5">SUM(D25:D32)</f>
        <v>558098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419776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4">
        <f>SUM(D24:N24)</f>
        <v>977874</v>
      </c>
      <c r="P24" s="45">
        <f t="shared" si="1"/>
        <v>243.79805534779356</v>
      </c>
      <c r="Q24" s="10"/>
    </row>
    <row r="25" spans="1:17">
      <c r="A25" s="12"/>
      <c r="B25" s="25">
        <v>331.1</v>
      </c>
      <c r="C25" s="20" t="s">
        <v>123</v>
      </c>
      <c r="D25" s="46">
        <v>26673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26673</v>
      </c>
      <c r="P25" s="47">
        <f t="shared" si="1"/>
        <v>6.6499626028421837</v>
      </c>
      <c r="Q25" s="9"/>
    </row>
    <row r="26" spans="1:17">
      <c r="A26" s="12"/>
      <c r="B26" s="25">
        <v>331.31</v>
      </c>
      <c r="C26" s="20" t="s">
        <v>107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6608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1" si="6">SUM(D26:N26)</f>
        <v>6608</v>
      </c>
      <c r="P26" s="47">
        <f t="shared" si="1"/>
        <v>1.6474694589877836</v>
      </c>
      <c r="Q26" s="9"/>
    </row>
    <row r="27" spans="1:17">
      <c r="A27" s="12"/>
      <c r="B27" s="25">
        <v>331.35</v>
      </c>
      <c r="C27" s="20" t="s">
        <v>22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413168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413168</v>
      </c>
      <c r="P27" s="47">
        <f t="shared" si="1"/>
        <v>103.00872600349039</v>
      </c>
      <c r="Q27" s="9"/>
    </row>
    <row r="28" spans="1:17">
      <c r="A28" s="12"/>
      <c r="B28" s="25">
        <v>335.125</v>
      </c>
      <c r="C28" s="20" t="s">
        <v>146</v>
      </c>
      <c r="D28" s="46">
        <v>152704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152704</v>
      </c>
      <c r="P28" s="47">
        <f t="shared" si="1"/>
        <v>38.071303914235848</v>
      </c>
      <c r="Q28" s="9"/>
    </row>
    <row r="29" spans="1:17">
      <c r="A29" s="12"/>
      <c r="B29" s="25">
        <v>335.14</v>
      </c>
      <c r="C29" s="20" t="s">
        <v>80</v>
      </c>
      <c r="D29" s="46">
        <v>33994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33994</v>
      </c>
      <c r="P29" s="47">
        <f t="shared" si="1"/>
        <v>8.475193218648716</v>
      </c>
      <c r="Q29" s="9"/>
    </row>
    <row r="30" spans="1:17">
      <c r="A30" s="12"/>
      <c r="B30" s="25">
        <v>335.15</v>
      </c>
      <c r="C30" s="20" t="s">
        <v>81</v>
      </c>
      <c r="D30" s="46">
        <v>1877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1877</v>
      </c>
      <c r="P30" s="47">
        <f t="shared" si="1"/>
        <v>0.46796310147095488</v>
      </c>
      <c r="Q30" s="9"/>
    </row>
    <row r="31" spans="1:17">
      <c r="A31" s="12"/>
      <c r="B31" s="25">
        <v>335.18</v>
      </c>
      <c r="C31" s="20" t="s">
        <v>147</v>
      </c>
      <c r="D31" s="46">
        <v>299993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299993</v>
      </c>
      <c r="P31" s="47">
        <f t="shared" si="1"/>
        <v>74.792570431313891</v>
      </c>
      <c r="Q31" s="9"/>
    </row>
    <row r="32" spans="1:17">
      <c r="A32" s="12"/>
      <c r="B32" s="25">
        <v>338</v>
      </c>
      <c r="C32" s="20" t="s">
        <v>133</v>
      </c>
      <c r="D32" s="46">
        <v>42857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42857</v>
      </c>
      <c r="P32" s="47">
        <f t="shared" si="1"/>
        <v>10.68486661680379</v>
      </c>
      <c r="Q32" s="9"/>
    </row>
    <row r="33" spans="1:17" ht="15.75">
      <c r="A33" s="29" t="s">
        <v>33</v>
      </c>
      <c r="B33" s="30"/>
      <c r="C33" s="31"/>
      <c r="D33" s="32">
        <f t="shared" ref="D33:N33" si="7">SUM(D34:D44)</f>
        <v>260441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3491226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7"/>
        <v>0</v>
      </c>
      <c r="O33" s="32">
        <f>SUM(D33:N33)</f>
        <v>3751667</v>
      </c>
      <c r="P33" s="45">
        <f t="shared" si="1"/>
        <v>935.34455248067809</v>
      </c>
      <c r="Q33" s="10"/>
    </row>
    <row r="34" spans="1:17">
      <c r="A34" s="12"/>
      <c r="B34" s="25">
        <v>341.9</v>
      </c>
      <c r="C34" s="20" t="s">
        <v>99</v>
      </c>
      <c r="D34" s="46">
        <v>775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44" si="8">SUM(D34:N34)</f>
        <v>775</v>
      </c>
      <c r="P34" s="47">
        <f t="shared" si="1"/>
        <v>0.19321864871603092</v>
      </c>
      <c r="Q34" s="9"/>
    </row>
    <row r="35" spans="1:17">
      <c r="A35" s="12"/>
      <c r="B35" s="25">
        <v>342.2</v>
      </c>
      <c r="C35" s="20" t="s">
        <v>37</v>
      </c>
      <c r="D35" s="46">
        <v>42609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42609</v>
      </c>
      <c r="P35" s="47">
        <f t="shared" si="1"/>
        <v>10.62303664921466</v>
      </c>
      <c r="Q35" s="9"/>
    </row>
    <row r="36" spans="1:17">
      <c r="A36" s="12"/>
      <c r="B36" s="25">
        <v>342.5</v>
      </c>
      <c r="C36" s="20" t="s">
        <v>118</v>
      </c>
      <c r="D36" s="46">
        <v>120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120</v>
      </c>
      <c r="P36" s="47">
        <f t="shared" si="1"/>
        <v>2.9917726252804786E-2</v>
      </c>
      <c r="Q36" s="9"/>
    </row>
    <row r="37" spans="1:17">
      <c r="A37" s="12"/>
      <c r="B37" s="25">
        <v>343.3</v>
      </c>
      <c r="C37" s="20" t="s">
        <v>38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1039956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1039956</v>
      </c>
      <c r="P37" s="47">
        <f t="shared" ref="P37:P57" si="9">(O37/P$59)</f>
        <v>259.27599102468213</v>
      </c>
      <c r="Q37" s="9"/>
    </row>
    <row r="38" spans="1:17">
      <c r="A38" s="12"/>
      <c r="B38" s="25">
        <v>343.4</v>
      </c>
      <c r="C38" s="20" t="s">
        <v>39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907658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907658</v>
      </c>
      <c r="P38" s="47">
        <f t="shared" si="9"/>
        <v>226.29219645973572</v>
      </c>
      <c r="Q38" s="9"/>
    </row>
    <row r="39" spans="1:17">
      <c r="A39" s="12"/>
      <c r="B39" s="25">
        <v>343.5</v>
      </c>
      <c r="C39" s="20" t="s">
        <v>40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1253968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1253968</v>
      </c>
      <c r="P39" s="47">
        <f t="shared" si="9"/>
        <v>312.63226128147596</v>
      </c>
      <c r="Q39" s="9"/>
    </row>
    <row r="40" spans="1:17">
      <c r="A40" s="12"/>
      <c r="B40" s="25">
        <v>343.9</v>
      </c>
      <c r="C40" s="20" t="s">
        <v>41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289644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289644</v>
      </c>
      <c r="P40" s="47">
        <f t="shared" si="9"/>
        <v>72.212415856394912</v>
      </c>
      <c r="Q40" s="9"/>
    </row>
    <row r="41" spans="1:17">
      <c r="A41" s="12"/>
      <c r="B41" s="25">
        <v>344.9</v>
      </c>
      <c r="C41" s="20" t="s">
        <v>101</v>
      </c>
      <c r="D41" s="46">
        <v>42944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42944</v>
      </c>
      <c r="P41" s="47">
        <f t="shared" si="9"/>
        <v>10.706556968337074</v>
      </c>
      <c r="Q41" s="9"/>
    </row>
    <row r="42" spans="1:17">
      <c r="A42" s="12"/>
      <c r="B42" s="25">
        <v>347.1</v>
      </c>
      <c r="C42" s="20" t="s">
        <v>42</v>
      </c>
      <c r="D42" s="46">
        <v>105570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105570</v>
      </c>
      <c r="P42" s="47">
        <f t="shared" si="9"/>
        <v>26.320119670905012</v>
      </c>
      <c r="Q42" s="9"/>
    </row>
    <row r="43" spans="1:17">
      <c r="A43" s="12"/>
      <c r="B43" s="25">
        <v>347.2</v>
      </c>
      <c r="C43" s="20" t="s">
        <v>119</v>
      </c>
      <c r="D43" s="46">
        <v>16189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16189</v>
      </c>
      <c r="P43" s="47">
        <f t="shared" si="9"/>
        <v>4.036150585888806</v>
      </c>
      <c r="Q43" s="9"/>
    </row>
    <row r="44" spans="1:17">
      <c r="A44" s="12"/>
      <c r="B44" s="25">
        <v>347.9</v>
      </c>
      <c r="C44" s="20" t="s">
        <v>102</v>
      </c>
      <c r="D44" s="46">
        <v>52234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52234</v>
      </c>
      <c r="P44" s="47">
        <f t="shared" si="9"/>
        <v>13.022687609075044</v>
      </c>
      <c r="Q44" s="9"/>
    </row>
    <row r="45" spans="1:17" ht="15.75">
      <c r="A45" s="29" t="s">
        <v>34</v>
      </c>
      <c r="B45" s="30"/>
      <c r="C45" s="31"/>
      <c r="D45" s="32">
        <f t="shared" ref="D45:N45" si="10">SUM(D46:D49)</f>
        <v>30963</v>
      </c>
      <c r="E45" s="32">
        <f t="shared" si="10"/>
        <v>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10"/>
        <v>0</v>
      </c>
      <c r="O45" s="32">
        <f t="shared" ref="O45:O57" si="11">SUM(D45:N45)</f>
        <v>30963</v>
      </c>
      <c r="P45" s="45">
        <f t="shared" si="9"/>
        <v>7.7195213163799554</v>
      </c>
      <c r="Q45" s="10"/>
    </row>
    <row r="46" spans="1:17">
      <c r="A46" s="13"/>
      <c r="B46" s="39">
        <v>351.1</v>
      </c>
      <c r="C46" s="21" t="s">
        <v>103</v>
      </c>
      <c r="D46" s="46">
        <v>9826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1"/>
        <v>9826</v>
      </c>
      <c r="P46" s="47">
        <f t="shared" si="9"/>
        <v>2.449763151333832</v>
      </c>
      <c r="Q46" s="9"/>
    </row>
    <row r="47" spans="1:17">
      <c r="A47" s="13"/>
      <c r="B47" s="39">
        <v>352</v>
      </c>
      <c r="C47" s="21" t="s">
        <v>88</v>
      </c>
      <c r="D47" s="46">
        <v>10946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1"/>
        <v>10946</v>
      </c>
      <c r="P47" s="47">
        <f t="shared" si="9"/>
        <v>2.7289952630266767</v>
      </c>
      <c r="Q47" s="9"/>
    </row>
    <row r="48" spans="1:17">
      <c r="A48" s="13"/>
      <c r="B48" s="39">
        <v>354</v>
      </c>
      <c r="C48" s="21" t="s">
        <v>104</v>
      </c>
      <c r="D48" s="46">
        <v>9905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1"/>
        <v>9905</v>
      </c>
      <c r="P48" s="47">
        <f t="shared" si="9"/>
        <v>2.4694589877835953</v>
      </c>
      <c r="Q48" s="9"/>
    </row>
    <row r="49" spans="1:120">
      <c r="A49" s="13"/>
      <c r="B49" s="39">
        <v>359</v>
      </c>
      <c r="C49" s="21" t="s">
        <v>45</v>
      </c>
      <c r="D49" s="46">
        <v>286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1"/>
        <v>286</v>
      </c>
      <c r="P49" s="47">
        <f t="shared" si="9"/>
        <v>7.1303914235851404E-2</v>
      </c>
      <c r="Q49" s="9"/>
    </row>
    <row r="50" spans="1:120" ht="15.75">
      <c r="A50" s="29" t="s">
        <v>4</v>
      </c>
      <c r="B50" s="30"/>
      <c r="C50" s="31"/>
      <c r="D50" s="32">
        <f t="shared" ref="D50:N50" si="12">SUM(D51:D54)</f>
        <v>391010</v>
      </c>
      <c r="E50" s="32">
        <f t="shared" si="12"/>
        <v>0</v>
      </c>
      <c r="F50" s="32">
        <f t="shared" si="12"/>
        <v>0</v>
      </c>
      <c r="G50" s="32">
        <f t="shared" si="12"/>
        <v>0</v>
      </c>
      <c r="H50" s="32">
        <f t="shared" si="12"/>
        <v>0</v>
      </c>
      <c r="I50" s="32">
        <f t="shared" si="12"/>
        <v>0</v>
      </c>
      <c r="J50" s="32">
        <f t="shared" si="12"/>
        <v>0</v>
      </c>
      <c r="K50" s="32">
        <f t="shared" si="12"/>
        <v>0</v>
      </c>
      <c r="L50" s="32">
        <f t="shared" si="12"/>
        <v>0</v>
      </c>
      <c r="M50" s="32">
        <f t="shared" si="12"/>
        <v>0</v>
      </c>
      <c r="N50" s="32">
        <f t="shared" si="12"/>
        <v>0</v>
      </c>
      <c r="O50" s="32">
        <f t="shared" si="11"/>
        <v>391010</v>
      </c>
      <c r="P50" s="45">
        <f t="shared" si="9"/>
        <v>97.484417850909992</v>
      </c>
      <c r="Q50" s="10"/>
    </row>
    <row r="51" spans="1:120">
      <c r="A51" s="12"/>
      <c r="B51" s="25">
        <v>361.4</v>
      </c>
      <c r="C51" s="20" t="s">
        <v>148</v>
      </c>
      <c r="D51" s="46">
        <v>249625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1"/>
        <v>249625</v>
      </c>
      <c r="P51" s="47">
        <f t="shared" si="9"/>
        <v>62.235103465469955</v>
      </c>
      <c r="Q51" s="9"/>
    </row>
    <row r="52" spans="1:120">
      <c r="A52" s="12"/>
      <c r="B52" s="25">
        <v>362</v>
      </c>
      <c r="C52" s="20" t="s">
        <v>124</v>
      </c>
      <c r="D52" s="46">
        <v>27135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1"/>
        <v>27135</v>
      </c>
      <c r="P52" s="47">
        <f t="shared" si="9"/>
        <v>6.7651458489154823</v>
      </c>
      <c r="Q52" s="9"/>
    </row>
    <row r="53" spans="1:120">
      <c r="A53" s="12"/>
      <c r="B53" s="25">
        <v>366</v>
      </c>
      <c r="C53" s="20" t="s">
        <v>72</v>
      </c>
      <c r="D53" s="46">
        <v>56716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1"/>
        <v>56716</v>
      </c>
      <c r="P53" s="47">
        <f t="shared" si="9"/>
        <v>14.140114684617302</v>
      </c>
      <c r="Q53" s="9"/>
    </row>
    <row r="54" spans="1:120">
      <c r="A54" s="12"/>
      <c r="B54" s="25">
        <v>369.9</v>
      </c>
      <c r="C54" s="20" t="s">
        <v>47</v>
      </c>
      <c r="D54" s="46">
        <v>57534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1"/>
        <v>57534</v>
      </c>
      <c r="P54" s="47">
        <f t="shared" si="9"/>
        <v>14.344053851907255</v>
      </c>
      <c r="Q54" s="9"/>
    </row>
    <row r="55" spans="1:120" ht="15.75">
      <c r="A55" s="29" t="s">
        <v>35</v>
      </c>
      <c r="B55" s="30"/>
      <c r="C55" s="31"/>
      <c r="D55" s="32">
        <f t="shared" ref="D55:N55" si="13">SUM(D56:D56)</f>
        <v>750000</v>
      </c>
      <c r="E55" s="32">
        <f t="shared" si="13"/>
        <v>0</v>
      </c>
      <c r="F55" s="32">
        <f t="shared" si="13"/>
        <v>0</v>
      </c>
      <c r="G55" s="32">
        <f t="shared" si="13"/>
        <v>0</v>
      </c>
      <c r="H55" s="32">
        <f t="shared" si="13"/>
        <v>0</v>
      </c>
      <c r="I55" s="32">
        <f t="shared" si="13"/>
        <v>0</v>
      </c>
      <c r="J55" s="32">
        <f t="shared" si="13"/>
        <v>0</v>
      </c>
      <c r="K55" s="32">
        <f t="shared" si="13"/>
        <v>0</v>
      </c>
      <c r="L55" s="32">
        <f t="shared" si="13"/>
        <v>0</v>
      </c>
      <c r="M55" s="32">
        <f t="shared" si="13"/>
        <v>0</v>
      </c>
      <c r="N55" s="32">
        <f t="shared" si="13"/>
        <v>0</v>
      </c>
      <c r="O55" s="32">
        <f t="shared" si="11"/>
        <v>750000</v>
      </c>
      <c r="P55" s="45">
        <f t="shared" si="9"/>
        <v>186.98578908002992</v>
      </c>
      <c r="Q55" s="9"/>
    </row>
    <row r="56" spans="1:120" ht="15.75" thickBot="1">
      <c r="A56" s="12"/>
      <c r="B56" s="25">
        <v>381</v>
      </c>
      <c r="C56" s="20" t="s">
        <v>48</v>
      </c>
      <c r="D56" s="46">
        <v>750000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1"/>
        <v>750000</v>
      </c>
      <c r="P56" s="47">
        <f t="shared" si="9"/>
        <v>186.98578908002992</v>
      </c>
      <c r="Q56" s="9"/>
    </row>
    <row r="57" spans="1:120" ht="16.5" thickBot="1">
      <c r="A57" s="14" t="s">
        <v>43</v>
      </c>
      <c r="B57" s="23"/>
      <c r="C57" s="22"/>
      <c r="D57" s="15">
        <f t="shared" ref="D57:N57" si="14">SUM(D5,D14,D24,D33,D45,D50,D55)</f>
        <v>5011962</v>
      </c>
      <c r="E57" s="15">
        <f t="shared" si="14"/>
        <v>515917</v>
      </c>
      <c r="F57" s="15">
        <f t="shared" si="14"/>
        <v>0</v>
      </c>
      <c r="G57" s="15">
        <f t="shared" si="14"/>
        <v>0</v>
      </c>
      <c r="H57" s="15">
        <f t="shared" si="14"/>
        <v>0</v>
      </c>
      <c r="I57" s="15">
        <f t="shared" si="14"/>
        <v>3991559</v>
      </c>
      <c r="J57" s="15">
        <f t="shared" si="14"/>
        <v>0</v>
      </c>
      <c r="K57" s="15">
        <f t="shared" si="14"/>
        <v>0</v>
      </c>
      <c r="L57" s="15">
        <f t="shared" si="14"/>
        <v>0</v>
      </c>
      <c r="M57" s="15">
        <f t="shared" si="14"/>
        <v>246598</v>
      </c>
      <c r="N57" s="15">
        <f t="shared" si="14"/>
        <v>0</v>
      </c>
      <c r="O57" s="15">
        <f t="shared" si="11"/>
        <v>9766036</v>
      </c>
      <c r="P57" s="38">
        <f t="shared" si="9"/>
        <v>2434.8132635253055</v>
      </c>
      <c r="Q57" s="6"/>
      <c r="R57" s="2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</row>
    <row r="58" spans="1:120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9"/>
    </row>
    <row r="59" spans="1:120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8" t="s">
        <v>149</v>
      </c>
      <c r="N59" s="48"/>
      <c r="O59" s="48"/>
      <c r="P59" s="43">
        <v>4011</v>
      </c>
    </row>
    <row r="60" spans="1:120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1"/>
    </row>
    <row r="61" spans="1:120" ht="15.75" customHeight="1" thickBot="1">
      <c r="A61" s="52" t="s">
        <v>74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4"/>
    </row>
  </sheetData>
  <mergeCells count="10">
    <mergeCell ref="M59:O59"/>
    <mergeCell ref="A60:P60"/>
    <mergeCell ref="A61:P6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51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52</v>
      </c>
      <c r="F4" s="34" t="s">
        <v>53</v>
      </c>
      <c r="G4" s="34" t="s">
        <v>54</v>
      </c>
      <c r="H4" s="34" t="s">
        <v>6</v>
      </c>
      <c r="I4" s="34" t="s">
        <v>7</v>
      </c>
      <c r="J4" s="35" t="s">
        <v>55</v>
      </c>
      <c r="K4" s="35" t="s">
        <v>8</v>
      </c>
      <c r="L4" s="35" t="s">
        <v>9</v>
      </c>
      <c r="M4" s="35" t="s">
        <v>10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2223186</v>
      </c>
      <c r="E5" s="27">
        <f t="shared" si="0"/>
        <v>320245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2543431</v>
      </c>
      <c r="O5" s="33">
        <f t="shared" ref="O5:O36" si="1">(N5/O$59)</f>
        <v>620.34902439024393</v>
      </c>
      <c r="P5" s="6"/>
    </row>
    <row r="6" spans="1:133">
      <c r="A6" s="12"/>
      <c r="B6" s="25">
        <v>311</v>
      </c>
      <c r="C6" s="20" t="s">
        <v>3</v>
      </c>
      <c r="D6" s="46">
        <v>1199460</v>
      </c>
      <c r="E6" s="46">
        <v>320245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1519705</v>
      </c>
      <c r="O6" s="47">
        <f t="shared" si="1"/>
        <v>370.659756097561</v>
      </c>
      <c r="P6" s="9"/>
    </row>
    <row r="7" spans="1:133">
      <c r="A7" s="12"/>
      <c r="B7" s="25">
        <v>312.41000000000003</v>
      </c>
      <c r="C7" s="20" t="s">
        <v>12</v>
      </c>
      <c r="D7" s="46">
        <v>221842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221842</v>
      </c>
      <c r="O7" s="47">
        <f t="shared" si="1"/>
        <v>54.107804878048782</v>
      </c>
      <c r="P7" s="9"/>
    </row>
    <row r="8" spans="1:133">
      <c r="A8" s="12"/>
      <c r="B8" s="25">
        <v>312.42</v>
      </c>
      <c r="C8" s="20" t="s">
        <v>92</v>
      </c>
      <c r="D8" s="46">
        <v>140396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140396</v>
      </c>
      <c r="O8" s="47">
        <f t="shared" si="1"/>
        <v>34.242926829268292</v>
      </c>
      <c r="P8" s="9"/>
    </row>
    <row r="9" spans="1:133">
      <c r="A9" s="12"/>
      <c r="B9" s="25">
        <v>314.10000000000002</v>
      </c>
      <c r="C9" s="20" t="s">
        <v>60</v>
      </c>
      <c r="D9" s="46">
        <v>341538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341538</v>
      </c>
      <c r="O9" s="47">
        <f t="shared" si="1"/>
        <v>83.301951219512191</v>
      </c>
      <c r="P9" s="9"/>
    </row>
    <row r="10" spans="1:133">
      <c r="A10" s="12"/>
      <c r="B10" s="25">
        <v>314.3</v>
      </c>
      <c r="C10" s="20" t="s">
        <v>61</v>
      </c>
      <c r="D10" s="46">
        <v>77530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77530</v>
      </c>
      <c r="O10" s="47">
        <f t="shared" si="1"/>
        <v>18.909756097560976</v>
      </c>
      <c r="P10" s="9"/>
    </row>
    <row r="11" spans="1:133">
      <c r="A11" s="12"/>
      <c r="B11" s="25">
        <v>314.8</v>
      </c>
      <c r="C11" s="20" t="s">
        <v>93</v>
      </c>
      <c r="D11" s="46">
        <v>62389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62389</v>
      </c>
      <c r="O11" s="47">
        <f t="shared" si="1"/>
        <v>15.216829268292683</v>
      </c>
      <c r="P11" s="9"/>
    </row>
    <row r="12" spans="1:133">
      <c r="A12" s="12"/>
      <c r="B12" s="25">
        <v>315</v>
      </c>
      <c r="C12" s="20" t="s">
        <v>78</v>
      </c>
      <c r="D12" s="46">
        <v>162986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162986</v>
      </c>
      <c r="O12" s="47">
        <f t="shared" si="1"/>
        <v>39.752682926829266</v>
      </c>
      <c r="P12" s="9"/>
    </row>
    <row r="13" spans="1:133">
      <c r="A13" s="12"/>
      <c r="B13" s="25">
        <v>316</v>
      </c>
      <c r="C13" s="20" t="s">
        <v>94</v>
      </c>
      <c r="D13" s="46">
        <v>17045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17045</v>
      </c>
      <c r="O13" s="47">
        <f t="shared" si="1"/>
        <v>4.1573170731707316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SUM(D15:D23)</f>
        <v>783463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86390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2" si="4">SUM(D14:M14)</f>
        <v>869853</v>
      </c>
      <c r="O14" s="45">
        <f t="shared" si="1"/>
        <v>212.15926829268292</v>
      </c>
      <c r="P14" s="10"/>
    </row>
    <row r="15" spans="1:133">
      <c r="A15" s="12"/>
      <c r="B15" s="25">
        <v>322</v>
      </c>
      <c r="C15" s="20" t="s">
        <v>0</v>
      </c>
      <c r="D15" s="46">
        <v>140572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140572</v>
      </c>
      <c r="O15" s="47">
        <f t="shared" si="1"/>
        <v>34.285853658536588</v>
      </c>
      <c r="P15" s="9"/>
    </row>
    <row r="16" spans="1:133">
      <c r="A16" s="12"/>
      <c r="B16" s="25">
        <v>323.10000000000002</v>
      </c>
      <c r="C16" s="20" t="s">
        <v>63</v>
      </c>
      <c r="D16" s="46">
        <v>317083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317083</v>
      </c>
      <c r="O16" s="47">
        <f t="shared" si="1"/>
        <v>77.337317073170738</v>
      </c>
      <c r="P16" s="9"/>
    </row>
    <row r="17" spans="1:16">
      <c r="A17" s="12"/>
      <c r="B17" s="25">
        <v>323.7</v>
      </c>
      <c r="C17" s="20" t="s">
        <v>64</v>
      </c>
      <c r="D17" s="46">
        <v>123486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123486</v>
      </c>
      <c r="O17" s="47">
        <f t="shared" si="1"/>
        <v>30.118536585365852</v>
      </c>
      <c r="P17" s="9"/>
    </row>
    <row r="18" spans="1:16">
      <c r="A18" s="12"/>
      <c r="B18" s="25">
        <v>324.20999999999998</v>
      </c>
      <c r="C18" s="20" t="s">
        <v>95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20390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20390</v>
      </c>
      <c r="O18" s="47">
        <f t="shared" si="1"/>
        <v>4.9731707317073175</v>
      </c>
      <c r="P18" s="9"/>
    </row>
    <row r="19" spans="1:16">
      <c r="A19" s="12"/>
      <c r="B19" s="25">
        <v>324.22000000000003</v>
      </c>
      <c r="C19" s="20" t="s">
        <v>130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66000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66000</v>
      </c>
      <c r="O19" s="47">
        <f t="shared" si="1"/>
        <v>16.097560975609756</v>
      </c>
      <c r="P19" s="9"/>
    </row>
    <row r="20" spans="1:16">
      <c r="A20" s="12"/>
      <c r="B20" s="25">
        <v>324.61</v>
      </c>
      <c r="C20" s="20" t="s">
        <v>131</v>
      </c>
      <c r="D20" s="46">
        <v>5684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5684</v>
      </c>
      <c r="O20" s="47">
        <f t="shared" si="1"/>
        <v>1.386341463414634</v>
      </c>
      <c r="P20" s="9"/>
    </row>
    <row r="21" spans="1:16">
      <c r="A21" s="12"/>
      <c r="B21" s="25">
        <v>324.91000000000003</v>
      </c>
      <c r="C21" s="20" t="s">
        <v>17</v>
      </c>
      <c r="D21" s="46">
        <v>22907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22907</v>
      </c>
      <c r="O21" s="47">
        <f t="shared" si="1"/>
        <v>5.5870731707317072</v>
      </c>
      <c r="P21" s="9"/>
    </row>
    <row r="22" spans="1:16">
      <c r="A22" s="12"/>
      <c r="B22" s="25">
        <v>324.92</v>
      </c>
      <c r="C22" s="20" t="s">
        <v>132</v>
      </c>
      <c r="D22" s="46">
        <v>113940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113940</v>
      </c>
      <c r="O22" s="47">
        <f t="shared" si="1"/>
        <v>27.790243902439023</v>
      </c>
      <c r="P22" s="9"/>
    </row>
    <row r="23" spans="1:16">
      <c r="A23" s="12"/>
      <c r="B23" s="25">
        <v>329</v>
      </c>
      <c r="C23" s="20" t="s">
        <v>18</v>
      </c>
      <c r="D23" s="46">
        <v>59791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2" si="5">SUM(D23:M23)</f>
        <v>59791</v>
      </c>
      <c r="O23" s="47">
        <f t="shared" si="1"/>
        <v>14.583170731707318</v>
      </c>
      <c r="P23" s="9"/>
    </row>
    <row r="24" spans="1:16" ht="15.75">
      <c r="A24" s="29" t="s">
        <v>20</v>
      </c>
      <c r="B24" s="30"/>
      <c r="C24" s="31"/>
      <c r="D24" s="32">
        <f t="shared" ref="D24:M24" si="6">SUM(D25:D31)</f>
        <v>463269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4">
        <f t="shared" si="5"/>
        <v>463269</v>
      </c>
      <c r="O24" s="45">
        <f t="shared" si="1"/>
        <v>112.99243902439025</v>
      </c>
      <c r="P24" s="10"/>
    </row>
    <row r="25" spans="1:16">
      <c r="A25" s="12"/>
      <c r="B25" s="25">
        <v>331.1</v>
      </c>
      <c r="C25" s="20" t="s">
        <v>123</v>
      </c>
      <c r="D25" s="46">
        <v>2530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2530</v>
      </c>
      <c r="O25" s="47">
        <f t="shared" si="1"/>
        <v>0.61707317073170731</v>
      </c>
      <c r="P25" s="9"/>
    </row>
    <row r="26" spans="1:16">
      <c r="A26" s="12"/>
      <c r="B26" s="25">
        <v>335.12</v>
      </c>
      <c r="C26" s="20" t="s">
        <v>79</v>
      </c>
      <c r="D26" s="46">
        <v>127888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127888</v>
      </c>
      <c r="O26" s="47">
        <f t="shared" si="1"/>
        <v>31.192195121951219</v>
      </c>
      <c r="P26" s="9"/>
    </row>
    <row r="27" spans="1:16">
      <c r="A27" s="12"/>
      <c r="B27" s="25">
        <v>335.14</v>
      </c>
      <c r="C27" s="20" t="s">
        <v>80</v>
      </c>
      <c r="D27" s="46">
        <v>35938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35938</v>
      </c>
      <c r="O27" s="47">
        <f t="shared" si="1"/>
        <v>8.7653658536585368</v>
      </c>
      <c r="P27" s="9"/>
    </row>
    <row r="28" spans="1:16">
      <c r="A28" s="12"/>
      <c r="B28" s="25">
        <v>335.15</v>
      </c>
      <c r="C28" s="20" t="s">
        <v>81</v>
      </c>
      <c r="D28" s="46">
        <v>1926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1926</v>
      </c>
      <c r="O28" s="47">
        <f t="shared" si="1"/>
        <v>0.46975609756097558</v>
      </c>
      <c r="P28" s="9"/>
    </row>
    <row r="29" spans="1:16">
      <c r="A29" s="12"/>
      <c r="B29" s="25">
        <v>335.18</v>
      </c>
      <c r="C29" s="20" t="s">
        <v>82</v>
      </c>
      <c r="D29" s="46">
        <v>253311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253311</v>
      </c>
      <c r="O29" s="47">
        <f t="shared" si="1"/>
        <v>61.783170731707315</v>
      </c>
      <c r="P29" s="9"/>
    </row>
    <row r="30" spans="1:16">
      <c r="A30" s="12"/>
      <c r="B30" s="25">
        <v>337.7</v>
      </c>
      <c r="C30" s="20" t="s">
        <v>98</v>
      </c>
      <c r="D30" s="46">
        <v>1355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1355</v>
      </c>
      <c r="O30" s="47">
        <f t="shared" si="1"/>
        <v>0.3304878048780488</v>
      </c>
      <c r="P30" s="9"/>
    </row>
    <row r="31" spans="1:16">
      <c r="A31" s="12"/>
      <c r="B31" s="25">
        <v>338</v>
      </c>
      <c r="C31" s="20" t="s">
        <v>133</v>
      </c>
      <c r="D31" s="46">
        <v>40321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40321</v>
      </c>
      <c r="O31" s="47">
        <f t="shared" si="1"/>
        <v>9.8343902439024387</v>
      </c>
      <c r="P31" s="9"/>
    </row>
    <row r="32" spans="1:16" ht="15.75">
      <c r="A32" s="29" t="s">
        <v>33</v>
      </c>
      <c r="B32" s="30"/>
      <c r="C32" s="31"/>
      <c r="D32" s="32">
        <f t="shared" ref="D32:M32" si="7">SUM(D33:D43)</f>
        <v>228987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3329771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5"/>
        <v>3558758</v>
      </c>
      <c r="O32" s="45">
        <f t="shared" si="1"/>
        <v>867.98975609756098</v>
      </c>
      <c r="P32" s="10"/>
    </row>
    <row r="33" spans="1:16">
      <c r="A33" s="12"/>
      <c r="B33" s="25">
        <v>341.9</v>
      </c>
      <c r="C33" s="20" t="s">
        <v>99</v>
      </c>
      <c r="D33" s="46">
        <v>341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3" si="8">SUM(D33:M33)</f>
        <v>341</v>
      </c>
      <c r="O33" s="47">
        <f t="shared" si="1"/>
        <v>8.3170731707317078E-2</v>
      </c>
      <c r="P33" s="9"/>
    </row>
    <row r="34" spans="1:16">
      <c r="A34" s="12"/>
      <c r="B34" s="25">
        <v>342.2</v>
      </c>
      <c r="C34" s="20" t="s">
        <v>37</v>
      </c>
      <c r="D34" s="46">
        <v>25250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25250</v>
      </c>
      <c r="O34" s="47">
        <f t="shared" si="1"/>
        <v>6.1585365853658534</v>
      </c>
      <c r="P34" s="9"/>
    </row>
    <row r="35" spans="1:16">
      <c r="A35" s="12"/>
      <c r="B35" s="25">
        <v>342.5</v>
      </c>
      <c r="C35" s="20" t="s">
        <v>118</v>
      </c>
      <c r="D35" s="46">
        <v>8910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8910</v>
      </c>
      <c r="O35" s="47">
        <f t="shared" si="1"/>
        <v>2.1731707317073172</v>
      </c>
      <c r="P35" s="9"/>
    </row>
    <row r="36" spans="1:16">
      <c r="A36" s="12"/>
      <c r="B36" s="25">
        <v>343.3</v>
      </c>
      <c r="C36" s="20" t="s">
        <v>38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936870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936870</v>
      </c>
      <c r="O36" s="47">
        <f t="shared" si="1"/>
        <v>228.50487804878048</v>
      </c>
      <c r="P36" s="9"/>
    </row>
    <row r="37" spans="1:16">
      <c r="A37" s="12"/>
      <c r="B37" s="25">
        <v>343.4</v>
      </c>
      <c r="C37" s="20" t="s">
        <v>39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928710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928710</v>
      </c>
      <c r="O37" s="47">
        <f t="shared" ref="O37:O57" si="9">(N37/O$59)</f>
        <v>226.51463414634145</v>
      </c>
      <c r="P37" s="9"/>
    </row>
    <row r="38" spans="1:16">
      <c r="A38" s="12"/>
      <c r="B38" s="25">
        <v>343.5</v>
      </c>
      <c r="C38" s="20" t="s">
        <v>40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1180094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1180094</v>
      </c>
      <c r="O38" s="47">
        <f t="shared" si="9"/>
        <v>287.82780487804877</v>
      </c>
      <c r="P38" s="9"/>
    </row>
    <row r="39" spans="1:16">
      <c r="A39" s="12"/>
      <c r="B39" s="25">
        <v>343.9</v>
      </c>
      <c r="C39" s="20" t="s">
        <v>41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284097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284097</v>
      </c>
      <c r="O39" s="47">
        <f t="shared" si="9"/>
        <v>69.2919512195122</v>
      </c>
      <c r="P39" s="9"/>
    </row>
    <row r="40" spans="1:16">
      <c r="A40" s="12"/>
      <c r="B40" s="25">
        <v>344.9</v>
      </c>
      <c r="C40" s="20" t="s">
        <v>101</v>
      </c>
      <c r="D40" s="46">
        <v>37498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37498</v>
      </c>
      <c r="O40" s="47">
        <f t="shared" si="9"/>
        <v>9.1458536585365859</v>
      </c>
      <c r="P40" s="9"/>
    </row>
    <row r="41" spans="1:16">
      <c r="A41" s="12"/>
      <c r="B41" s="25">
        <v>347.1</v>
      </c>
      <c r="C41" s="20" t="s">
        <v>42</v>
      </c>
      <c r="D41" s="46">
        <v>96984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96984</v>
      </c>
      <c r="O41" s="47">
        <f t="shared" si="9"/>
        <v>23.654634146341465</v>
      </c>
      <c r="P41" s="9"/>
    </row>
    <row r="42" spans="1:16">
      <c r="A42" s="12"/>
      <c r="B42" s="25">
        <v>347.2</v>
      </c>
      <c r="C42" s="20" t="s">
        <v>119</v>
      </c>
      <c r="D42" s="46">
        <v>8151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8151</v>
      </c>
      <c r="O42" s="47">
        <f t="shared" si="9"/>
        <v>1.9880487804878049</v>
      </c>
      <c r="P42" s="9"/>
    </row>
    <row r="43" spans="1:16">
      <c r="A43" s="12"/>
      <c r="B43" s="25">
        <v>347.9</v>
      </c>
      <c r="C43" s="20" t="s">
        <v>102</v>
      </c>
      <c r="D43" s="46">
        <v>51853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51853</v>
      </c>
      <c r="O43" s="47">
        <f t="shared" si="9"/>
        <v>12.647073170731707</v>
      </c>
      <c r="P43" s="9"/>
    </row>
    <row r="44" spans="1:16" ht="15.75">
      <c r="A44" s="29" t="s">
        <v>34</v>
      </c>
      <c r="B44" s="30"/>
      <c r="C44" s="31"/>
      <c r="D44" s="32">
        <f t="shared" ref="D44:M44" si="10">SUM(D45:D48)</f>
        <v>31224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57" si="11">SUM(D44:M44)</f>
        <v>31224</v>
      </c>
      <c r="O44" s="45">
        <f t="shared" si="9"/>
        <v>7.6156097560975606</v>
      </c>
      <c r="P44" s="10"/>
    </row>
    <row r="45" spans="1:16">
      <c r="A45" s="13"/>
      <c r="B45" s="39">
        <v>351.1</v>
      </c>
      <c r="C45" s="21" t="s">
        <v>103</v>
      </c>
      <c r="D45" s="46">
        <v>13338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13338</v>
      </c>
      <c r="O45" s="47">
        <f t="shared" si="9"/>
        <v>3.2531707317073169</v>
      </c>
      <c r="P45" s="9"/>
    </row>
    <row r="46" spans="1:16">
      <c r="A46" s="13"/>
      <c r="B46" s="39">
        <v>352</v>
      </c>
      <c r="C46" s="21" t="s">
        <v>88</v>
      </c>
      <c r="D46" s="46">
        <v>4073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4073</v>
      </c>
      <c r="O46" s="47">
        <f t="shared" si="9"/>
        <v>0.99341463414634146</v>
      </c>
      <c r="P46" s="9"/>
    </row>
    <row r="47" spans="1:16">
      <c r="A47" s="13"/>
      <c r="B47" s="39">
        <v>354</v>
      </c>
      <c r="C47" s="21" t="s">
        <v>104</v>
      </c>
      <c r="D47" s="46">
        <v>13606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13606</v>
      </c>
      <c r="O47" s="47">
        <f t="shared" si="9"/>
        <v>3.3185365853658535</v>
      </c>
      <c r="P47" s="9"/>
    </row>
    <row r="48" spans="1:16">
      <c r="A48" s="13"/>
      <c r="B48" s="39">
        <v>359</v>
      </c>
      <c r="C48" s="21" t="s">
        <v>45</v>
      </c>
      <c r="D48" s="46">
        <v>207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207</v>
      </c>
      <c r="O48" s="47">
        <f t="shared" si="9"/>
        <v>5.0487804878048784E-2</v>
      </c>
      <c r="P48" s="9"/>
    </row>
    <row r="49" spans="1:119" ht="15.75">
      <c r="A49" s="29" t="s">
        <v>4</v>
      </c>
      <c r="B49" s="30"/>
      <c r="C49" s="31"/>
      <c r="D49" s="32">
        <f t="shared" ref="D49:M49" si="12">SUM(D50:D53)</f>
        <v>52213</v>
      </c>
      <c r="E49" s="32">
        <f t="shared" si="12"/>
        <v>0</v>
      </c>
      <c r="F49" s="32">
        <f t="shared" si="12"/>
        <v>0</v>
      </c>
      <c r="G49" s="32">
        <f t="shared" si="12"/>
        <v>0</v>
      </c>
      <c r="H49" s="32">
        <f t="shared" si="12"/>
        <v>0</v>
      </c>
      <c r="I49" s="32">
        <f t="shared" si="12"/>
        <v>2784</v>
      </c>
      <c r="J49" s="32">
        <f t="shared" si="12"/>
        <v>0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 t="shared" si="11"/>
        <v>54997</v>
      </c>
      <c r="O49" s="45">
        <f t="shared" si="9"/>
        <v>13.41390243902439</v>
      </c>
      <c r="P49" s="10"/>
    </row>
    <row r="50" spans="1:119">
      <c r="A50" s="12"/>
      <c r="B50" s="25">
        <v>361.1</v>
      </c>
      <c r="C50" s="20" t="s">
        <v>46</v>
      </c>
      <c r="D50" s="46">
        <v>10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10</v>
      </c>
      <c r="O50" s="47">
        <f t="shared" si="9"/>
        <v>2.4390243902439024E-3</v>
      </c>
      <c r="P50" s="9"/>
    </row>
    <row r="51" spans="1:119">
      <c r="A51" s="12"/>
      <c r="B51" s="25">
        <v>362</v>
      </c>
      <c r="C51" s="20" t="s">
        <v>124</v>
      </c>
      <c r="D51" s="46">
        <v>5041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5041</v>
      </c>
      <c r="O51" s="47">
        <f t="shared" si="9"/>
        <v>1.2295121951219512</v>
      </c>
      <c r="P51" s="9"/>
    </row>
    <row r="52" spans="1:119">
      <c r="A52" s="12"/>
      <c r="B52" s="25">
        <v>366</v>
      </c>
      <c r="C52" s="20" t="s">
        <v>72</v>
      </c>
      <c r="D52" s="46">
        <v>34486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34486</v>
      </c>
      <c r="O52" s="47">
        <f t="shared" si="9"/>
        <v>8.4112195121951228</v>
      </c>
      <c r="P52" s="9"/>
    </row>
    <row r="53" spans="1:119">
      <c r="A53" s="12"/>
      <c r="B53" s="25">
        <v>369.9</v>
      </c>
      <c r="C53" s="20" t="s">
        <v>47</v>
      </c>
      <c r="D53" s="46">
        <v>12676</v>
      </c>
      <c r="E53" s="46">
        <v>0</v>
      </c>
      <c r="F53" s="46">
        <v>0</v>
      </c>
      <c r="G53" s="46">
        <v>0</v>
      </c>
      <c r="H53" s="46">
        <v>0</v>
      </c>
      <c r="I53" s="46">
        <v>2784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15460</v>
      </c>
      <c r="O53" s="47">
        <f t="shared" si="9"/>
        <v>3.770731707317073</v>
      </c>
      <c r="P53" s="9"/>
    </row>
    <row r="54" spans="1:119" ht="15.75">
      <c r="A54" s="29" t="s">
        <v>35</v>
      </c>
      <c r="B54" s="30"/>
      <c r="C54" s="31"/>
      <c r="D54" s="32">
        <f t="shared" ref="D54:M54" si="13">SUM(D55:D56)</f>
        <v>750000</v>
      </c>
      <c r="E54" s="32">
        <f t="shared" si="13"/>
        <v>2200000</v>
      </c>
      <c r="F54" s="32">
        <f t="shared" si="13"/>
        <v>0</v>
      </c>
      <c r="G54" s="32">
        <f t="shared" si="13"/>
        <v>0</v>
      </c>
      <c r="H54" s="32">
        <f t="shared" si="13"/>
        <v>0</v>
      </c>
      <c r="I54" s="32">
        <f t="shared" si="13"/>
        <v>0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 t="shared" si="11"/>
        <v>2950000</v>
      </c>
      <c r="O54" s="45">
        <f t="shared" si="9"/>
        <v>719.51219512195121</v>
      </c>
      <c r="P54" s="9"/>
    </row>
    <row r="55" spans="1:119">
      <c r="A55" s="12"/>
      <c r="B55" s="25">
        <v>381</v>
      </c>
      <c r="C55" s="20" t="s">
        <v>48</v>
      </c>
      <c r="D55" s="46">
        <v>750000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750000</v>
      </c>
      <c r="O55" s="47">
        <f t="shared" si="9"/>
        <v>182.92682926829269</v>
      </c>
      <c r="P55" s="9"/>
    </row>
    <row r="56" spans="1:119" ht="15.75" thickBot="1">
      <c r="A56" s="12"/>
      <c r="B56" s="25">
        <v>384</v>
      </c>
      <c r="C56" s="20" t="s">
        <v>49</v>
      </c>
      <c r="D56" s="46">
        <v>0</v>
      </c>
      <c r="E56" s="46">
        <v>2200000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2200000</v>
      </c>
      <c r="O56" s="47">
        <f t="shared" si="9"/>
        <v>536.58536585365857</v>
      </c>
      <c r="P56" s="9"/>
    </row>
    <row r="57" spans="1:119" ht="16.5" thickBot="1">
      <c r="A57" s="14" t="s">
        <v>43</v>
      </c>
      <c r="B57" s="23"/>
      <c r="C57" s="22"/>
      <c r="D57" s="15">
        <f t="shared" ref="D57:M57" si="14">SUM(D5,D14,D24,D32,D44,D49,D54)</f>
        <v>4532342</v>
      </c>
      <c r="E57" s="15">
        <f t="shared" si="14"/>
        <v>2520245</v>
      </c>
      <c r="F57" s="15">
        <f t="shared" si="14"/>
        <v>0</v>
      </c>
      <c r="G57" s="15">
        <f t="shared" si="14"/>
        <v>0</v>
      </c>
      <c r="H57" s="15">
        <f t="shared" si="14"/>
        <v>0</v>
      </c>
      <c r="I57" s="15">
        <f t="shared" si="14"/>
        <v>3418945</v>
      </c>
      <c r="J57" s="15">
        <f t="shared" si="14"/>
        <v>0</v>
      </c>
      <c r="K57" s="15">
        <f t="shared" si="14"/>
        <v>0</v>
      </c>
      <c r="L57" s="15">
        <f t="shared" si="14"/>
        <v>0</v>
      </c>
      <c r="M57" s="15">
        <f t="shared" si="14"/>
        <v>0</v>
      </c>
      <c r="N57" s="15">
        <f t="shared" si="11"/>
        <v>10471532</v>
      </c>
      <c r="O57" s="38">
        <f t="shared" si="9"/>
        <v>2554.0321951219512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134</v>
      </c>
      <c r="M59" s="48"/>
      <c r="N59" s="48"/>
      <c r="O59" s="43">
        <v>4100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74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51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52</v>
      </c>
      <c r="F4" s="34" t="s">
        <v>53</v>
      </c>
      <c r="G4" s="34" t="s">
        <v>54</v>
      </c>
      <c r="H4" s="34" t="s">
        <v>6</v>
      </c>
      <c r="I4" s="34" t="s">
        <v>7</v>
      </c>
      <c r="J4" s="35" t="s">
        <v>55</v>
      </c>
      <c r="K4" s="35" t="s">
        <v>8</v>
      </c>
      <c r="L4" s="35" t="s">
        <v>9</v>
      </c>
      <c r="M4" s="35" t="s">
        <v>10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2246553</v>
      </c>
      <c r="E5" s="27">
        <f t="shared" si="0"/>
        <v>209911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2456464</v>
      </c>
      <c r="O5" s="33">
        <f t="shared" ref="O5:O36" si="1">(N5/O$56)</f>
        <v>616.73713281446146</v>
      </c>
      <c r="P5" s="6"/>
    </row>
    <row r="6" spans="1:133">
      <c r="A6" s="12"/>
      <c r="B6" s="25">
        <v>311</v>
      </c>
      <c r="C6" s="20" t="s">
        <v>3</v>
      </c>
      <c r="D6" s="46">
        <v>1164232</v>
      </c>
      <c r="E6" s="46">
        <v>209911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1374143</v>
      </c>
      <c r="O6" s="47">
        <f t="shared" si="1"/>
        <v>345.00200853627916</v>
      </c>
      <c r="P6" s="9"/>
    </row>
    <row r="7" spans="1:133">
      <c r="A7" s="12"/>
      <c r="B7" s="25">
        <v>312.3</v>
      </c>
      <c r="C7" s="20" t="s">
        <v>11</v>
      </c>
      <c r="D7" s="46">
        <v>42278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42278</v>
      </c>
      <c r="O7" s="47">
        <f t="shared" si="1"/>
        <v>10.614612101431081</v>
      </c>
      <c r="P7" s="9"/>
    </row>
    <row r="8" spans="1:133">
      <c r="A8" s="12"/>
      <c r="B8" s="25">
        <v>312.41000000000003</v>
      </c>
      <c r="C8" s="20" t="s">
        <v>12</v>
      </c>
      <c r="D8" s="46">
        <v>234885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234885</v>
      </c>
      <c r="O8" s="47">
        <f t="shared" si="1"/>
        <v>58.971880492091387</v>
      </c>
      <c r="P8" s="9"/>
    </row>
    <row r="9" spans="1:133">
      <c r="A9" s="12"/>
      <c r="B9" s="25">
        <v>312.42</v>
      </c>
      <c r="C9" s="20" t="s">
        <v>92</v>
      </c>
      <c r="D9" s="46">
        <v>147757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147757</v>
      </c>
      <c r="O9" s="47">
        <f t="shared" si="1"/>
        <v>37.096911875470752</v>
      </c>
      <c r="P9" s="9"/>
    </row>
    <row r="10" spans="1:133">
      <c r="A10" s="12"/>
      <c r="B10" s="25">
        <v>314.10000000000002</v>
      </c>
      <c r="C10" s="20" t="s">
        <v>60</v>
      </c>
      <c r="D10" s="46">
        <v>370392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370392</v>
      </c>
      <c r="O10" s="47">
        <f t="shared" si="1"/>
        <v>92.993221190057739</v>
      </c>
      <c r="P10" s="9"/>
    </row>
    <row r="11" spans="1:133">
      <c r="A11" s="12"/>
      <c r="B11" s="25">
        <v>314.3</v>
      </c>
      <c r="C11" s="20" t="s">
        <v>61</v>
      </c>
      <c r="D11" s="46">
        <v>74542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74542</v>
      </c>
      <c r="O11" s="47">
        <f t="shared" si="1"/>
        <v>18.715038915390409</v>
      </c>
      <c r="P11" s="9"/>
    </row>
    <row r="12" spans="1:133">
      <c r="A12" s="12"/>
      <c r="B12" s="25">
        <v>314.8</v>
      </c>
      <c r="C12" s="20" t="s">
        <v>93</v>
      </c>
      <c r="D12" s="46">
        <v>25645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25645</v>
      </c>
      <c r="O12" s="47">
        <f t="shared" si="1"/>
        <v>6.4386141099673617</v>
      </c>
      <c r="P12" s="9"/>
    </row>
    <row r="13" spans="1:133">
      <c r="A13" s="12"/>
      <c r="B13" s="25">
        <v>315</v>
      </c>
      <c r="C13" s="20" t="s">
        <v>78</v>
      </c>
      <c r="D13" s="46">
        <v>166826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166826</v>
      </c>
      <c r="O13" s="47">
        <f t="shared" si="1"/>
        <v>41.884509163946774</v>
      </c>
      <c r="P13" s="9"/>
    </row>
    <row r="14" spans="1:133">
      <c r="A14" s="12"/>
      <c r="B14" s="25">
        <v>316</v>
      </c>
      <c r="C14" s="20" t="s">
        <v>94</v>
      </c>
      <c r="D14" s="46">
        <v>19996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19996</v>
      </c>
      <c r="O14" s="47">
        <f t="shared" si="1"/>
        <v>5.0203364298267639</v>
      </c>
      <c r="P14" s="9"/>
    </row>
    <row r="15" spans="1:133" ht="15.75">
      <c r="A15" s="29" t="s">
        <v>15</v>
      </c>
      <c r="B15" s="30"/>
      <c r="C15" s="31"/>
      <c r="D15" s="32">
        <f t="shared" ref="D15:M15" si="3">SUM(D16:D22)</f>
        <v>843622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31472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30" si="4">SUM(D15:M15)</f>
        <v>875094</v>
      </c>
      <c r="O15" s="45">
        <f t="shared" si="1"/>
        <v>219.70725583730857</v>
      </c>
      <c r="P15" s="10"/>
    </row>
    <row r="16" spans="1:133">
      <c r="A16" s="12"/>
      <c r="B16" s="25">
        <v>322</v>
      </c>
      <c r="C16" s="20" t="s">
        <v>0</v>
      </c>
      <c r="D16" s="46">
        <v>160454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160454</v>
      </c>
      <c r="O16" s="47">
        <f t="shared" si="1"/>
        <v>40.284710017574696</v>
      </c>
      <c r="P16" s="9"/>
    </row>
    <row r="17" spans="1:16">
      <c r="A17" s="12"/>
      <c r="B17" s="25">
        <v>323.10000000000002</v>
      </c>
      <c r="C17" s="20" t="s">
        <v>63</v>
      </c>
      <c r="D17" s="46">
        <v>345423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345423</v>
      </c>
      <c r="O17" s="47">
        <f t="shared" si="1"/>
        <v>86.724328395681653</v>
      </c>
      <c r="P17" s="9"/>
    </row>
    <row r="18" spans="1:16">
      <c r="A18" s="12"/>
      <c r="B18" s="25">
        <v>323.7</v>
      </c>
      <c r="C18" s="20" t="s">
        <v>64</v>
      </c>
      <c r="D18" s="46">
        <v>119411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119411</v>
      </c>
      <c r="O18" s="47">
        <f t="shared" si="1"/>
        <v>29.980165704243031</v>
      </c>
      <c r="P18" s="9"/>
    </row>
    <row r="19" spans="1:16">
      <c r="A19" s="12"/>
      <c r="B19" s="25">
        <v>324.20999999999998</v>
      </c>
      <c r="C19" s="20" t="s">
        <v>95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31472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31472</v>
      </c>
      <c r="O19" s="47">
        <f t="shared" si="1"/>
        <v>7.9015817223198592</v>
      </c>
      <c r="P19" s="9"/>
    </row>
    <row r="20" spans="1:16">
      <c r="A20" s="12"/>
      <c r="B20" s="25">
        <v>324.62</v>
      </c>
      <c r="C20" s="20" t="s">
        <v>122</v>
      </c>
      <c r="D20" s="46">
        <v>54027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54027</v>
      </c>
      <c r="O20" s="47">
        <f t="shared" si="1"/>
        <v>13.564398694451418</v>
      </c>
      <c r="P20" s="9"/>
    </row>
    <row r="21" spans="1:16">
      <c r="A21" s="12"/>
      <c r="B21" s="25">
        <v>324.70999999999998</v>
      </c>
      <c r="C21" s="20" t="s">
        <v>17</v>
      </c>
      <c r="D21" s="46">
        <v>109051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109051</v>
      </c>
      <c r="O21" s="47">
        <f t="shared" si="1"/>
        <v>27.379111222696459</v>
      </c>
      <c r="P21" s="9"/>
    </row>
    <row r="22" spans="1:16">
      <c r="A22" s="12"/>
      <c r="B22" s="25">
        <v>329</v>
      </c>
      <c r="C22" s="20" t="s">
        <v>18</v>
      </c>
      <c r="D22" s="46">
        <v>55256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55256</v>
      </c>
      <c r="O22" s="47">
        <f t="shared" si="1"/>
        <v>13.872960080341452</v>
      </c>
      <c r="P22" s="9"/>
    </row>
    <row r="23" spans="1:16" ht="15.75">
      <c r="A23" s="29" t="s">
        <v>20</v>
      </c>
      <c r="B23" s="30"/>
      <c r="C23" s="31"/>
      <c r="D23" s="32">
        <f t="shared" ref="D23:M23" si="5">SUM(D24:D29)</f>
        <v>510427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613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511040</v>
      </c>
      <c r="O23" s="45">
        <f t="shared" si="1"/>
        <v>128.30529751443635</v>
      </c>
      <c r="P23" s="10"/>
    </row>
    <row r="24" spans="1:16">
      <c r="A24" s="12"/>
      <c r="B24" s="25">
        <v>331.1</v>
      </c>
      <c r="C24" s="20" t="s">
        <v>123</v>
      </c>
      <c r="D24" s="46">
        <v>79505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79505</v>
      </c>
      <c r="O24" s="47">
        <f t="shared" si="1"/>
        <v>19.96108460959076</v>
      </c>
      <c r="P24" s="9"/>
    </row>
    <row r="25" spans="1:16">
      <c r="A25" s="12"/>
      <c r="B25" s="25">
        <v>335.14</v>
      </c>
      <c r="C25" s="20" t="s">
        <v>80</v>
      </c>
      <c r="D25" s="46">
        <v>33614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33614</v>
      </c>
      <c r="O25" s="47">
        <f t="shared" si="1"/>
        <v>8.439367311072056</v>
      </c>
      <c r="P25" s="9"/>
    </row>
    <row r="26" spans="1:16">
      <c r="A26" s="12"/>
      <c r="B26" s="25">
        <v>335.15</v>
      </c>
      <c r="C26" s="20" t="s">
        <v>81</v>
      </c>
      <c r="D26" s="46">
        <v>2550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2550</v>
      </c>
      <c r="O26" s="47">
        <f t="shared" si="1"/>
        <v>0.64022093899071053</v>
      </c>
      <c r="P26" s="9"/>
    </row>
    <row r="27" spans="1:16">
      <c r="A27" s="12"/>
      <c r="B27" s="25">
        <v>335.16</v>
      </c>
      <c r="C27" s="20" t="s">
        <v>117</v>
      </c>
      <c r="D27" s="46">
        <v>136309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136309</v>
      </c>
      <c r="O27" s="47">
        <f t="shared" si="1"/>
        <v>34.222696459954811</v>
      </c>
      <c r="P27" s="9"/>
    </row>
    <row r="28" spans="1:16">
      <c r="A28" s="12"/>
      <c r="B28" s="25">
        <v>335.18</v>
      </c>
      <c r="C28" s="20" t="s">
        <v>82</v>
      </c>
      <c r="D28" s="46">
        <v>258449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258449</v>
      </c>
      <c r="O28" s="47">
        <f t="shared" si="1"/>
        <v>64.888024102435352</v>
      </c>
      <c r="P28" s="9"/>
    </row>
    <row r="29" spans="1:16">
      <c r="A29" s="12"/>
      <c r="B29" s="25">
        <v>337.3</v>
      </c>
      <c r="C29" s="20" t="s">
        <v>127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613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613</v>
      </c>
      <c r="O29" s="47">
        <f t="shared" si="1"/>
        <v>0.15390409239266883</v>
      </c>
      <c r="P29" s="9"/>
    </row>
    <row r="30" spans="1:16" ht="15.75">
      <c r="A30" s="29" t="s">
        <v>33</v>
      </c>
      <c r="B30" s="30"/>
      <c r="C30" s="31"/>
      <c r="D30" s="32">
        <f t="shared" ref="D30:M30" si="6">SUM(D31:D41)</f>
        <v>223271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3483709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3706980</v>
      </c>
      <c r="O30" s="45">
        <f t="shared" si="1"/>
        <v>930.70047702736633</v>
      </c>
      <c r="P30" s="10"/>
    </row>
    <row r="31" spans="1:16">
      <c r="A31" s="12"/>
      <c r="B31" s="25">
        <v>341.9</v>
      </c>
      <c r="C31" s="20" t="s">
        <v>99</v>
      </c>
      <c r="D31" s="46">
        <v>1000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1" si="7">SUM(D31:M31)</f>
        <v>1000</v>
      </c>
      <c r="O31" s="47">
        <f t="shared" si="1"/>
        <v>0.25106703489831783</v>
      </c>
      <c r="P31" s="9"/>
    </row>
    <row r="32" spans="1:16">
      <c r="A32" s="12"/>
      <c r="B32" s="25">
        <v>342.2</v>
      </c>
      <c r="C32" s="20" t="s">
        <v>37</v>
      </c>
      <c r="D32" s="46">
        <v>10606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10606</v>
      </c>
      <c r="O32" s="47">
        <f t="shared" si="1"/>
        <v>2.6628169721315591</v>
      </c>
      <c r="P32" s="9"/>
    </row>
    <row r="33" spans="1:16">
      <c r="A33" s="12"/>
      <c r="B33" s="25">
        <v>342.5</v>
      </c>
      <c r="C33" s="20" t="s">
        <v>118</v>
      </c>
      <c r="D33" s="46">
        <v>6475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6475</v>
      </c>
      <c r="O33" s="47">
        <f t="shared" si="1"/>
        <v>1.625659050966608</v>
      </c>
      <c r="P33" s="9"/>
    </row>
    <row r="34" spans="1:16">
      <c r="A34" s="12"/>
      <c r="B34" s="25">
        <v>343.3</v>
      </c>
      <c r="C34" s="20" t="s">
        <v>38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1007897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1007897</v>
      </c>
      <c r="O34" s="47">
        <f t="shared" si="1"/>
        <v>253.04971127290986</v>
      </c>
      <c r="P34" s="9"/>
    </row>
    <row r="35" spans="1:16">
      <c r="A35" s="12"/>
      <c r="B35" s="25">
        <v>343.4</v>
      </c>
      <c r="C35" s="20" t="s">
        <v>39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937737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937737</v>
      </c>
      <c r="O35" s="47">
        <f t="shared" si="1"/>
        <v>235.43484810444389</v>
      </c>
      <c r="P35" s="9"/>
    </row>
    <row r="36" spans="1:16">
      <c r="A36" s="12"/>
      <c r="B36" s="25">
        <v>343.5</v>
      </c>
      <c r="C36" s="20" t="s">
        <v>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1230709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1230709</v>
      </c>
      <c r="O36" s="47">
        <f t="shared" si="1"/>
        <v>308.99045945267386</v>
      </c>
      <c r="P36" s="9"/>
    </row>
    <row r="37" spans="1:16">
      <c r="A37" s="12"/>
      <c r="B37" s="25">
        <v>343.9</v>
      </c>
      <c r="C37" s="20" t="s">
        <v>41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307366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307366</v>
      </c>
      <c r="O37" s="47">
        <f t="shared" ref="O37:O54" si="8">(N37/O$56)</f>
        <v>77.169470248556365</v>
      </c>
      <c r="P37" s="9"/>
    </row>
    <row r="38" spans="1:16">
      <c r="A38" s="12"/>
      <c r="B38" s="25">
        <v>344.9</v>
      </c>
      <c r="C38" s="20" t="s">
        <v>101</v>
      </c>
      <c r="D38" s="46">
        <v>36405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36405</v>
      </c>
      <c r="O38" s="47">
        <f t="shared" si="8"/>
        <v>9.1400954054732608</v>
      </c>
      <c r="P38" s="9"/>
    </row>
    <row r="39" spans="1:16">
      <c r="A39" s="12"/>
      <c r="B39" s="25">
        <v>347.1</v>
      </c>
      <c r="C39" s="20" t="s">
        <v>42</v>
      </c>
      <c r="D39" s="46">
        <v>88523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88523</v>
      </c>
      <c r="O39" s="47">
        <f t="shared" si="8"/>
        <v>22.22520713030379</v>
      </c>
      <c r="P39" s="9"/>
    </row>
    <row r="40" spans="1:16">
      <c r="A40" s="12"/>
      <c r="B40" s="25">
        <v>347.2</v>
      </c>
      <c r="C40" s="20" t="s">
        <v>119</v>
      </c>
      <c r="D40" s="46">
        <v>26094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26094</v>
      </c>
      <c r="O40" s="47">
        <f t="shared" si="8"/>
        <v>6.5513432086367063</v>
      </c>
      <c r="P40" s="9"/>
    </row>
    <row r="41" spans="1:16">
      <c r="A41" s="12"/>
      <c r="B41" s="25">
        <v>347.9</v>
      </c>
      <c r="C41" s="20" t="s">
        <v>102</v>
      </c>
      <c r="D41" s="46">
        <v>54168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54168</v>
      </c>
      <c r="O41" s="47">
        <f t="shared" si="8"/>
        <v>13.599799146372082</v>
      </c>
      <c r="P41" s="9"/>
    </row>
    <row r="42" spans="1:16" ht="15.75">
      <c r="A42" s="29" t="s">
        <v>34</v>
      </c>
      <c r="B42" s="30"/>
      <c r="C42" s="31"/>
      <c r="D42" s="32">
        <f t="shared" ref="D42:M42" si="9">SUM(D43:D46)</f>
        <v>72225</v>
      </c>
      <c r="E42" s="32">
        <f t="shared" si="9"/>
        <v>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ref="N42:N54" si="10">SUM(D42:M42)</f>
        <v>72225</v>
      </c>
      <c r="O42" s="45">
        <f t="shared" si="8"/>
        <v>18.133316595531006</v>
      </c>
      <c r="P42" s="10"/>
    </row>
    <row r="43" spans="1:16">
      <c r="A43" s="13"/>
      <c r="B43" s="39">
        <v>351.1</v>
      </c>
      <c r="C43" s="21" t="s">
        <v>103</v>
      </c>
      <c r="D43" s="46">
        <v>20541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20541</v>
      </c>
      <c r="O43" s="47">
        <f t="shared" si="8"/>
        <v>5.157167963846347</v>
      </c>
      <c r="P43" s="9"/>
    </row>
    <row r="44" spans="1:16">
      <c r="A44" s="13"/>
      <c r="B44" s="39">
        <v>352</v>
      </c>
      <c r="C44" s="21" t="s">
        <v>88</v>
      </c>
      <c r="D44" s="46">
        <v>11959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11959</v>
      </c>
      <c r="O44" s="47">
        <f t="shared" si="8"/>
        <v>3.002510670348983</v>
      </c>
      <c r="P44" s="9"/>
    </row>
    <row r="45" spans="1:16">
      <c r="A45" s="13"/>
      <c r="B45" s="39">
        <v>354</v>
      </c>
      <c r="C45" s="21" t="s">
        <v>104</v>
      </c>
      <c r="D45" s="46">
        <v>39589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39589</v>
      </c>
      <c r="O45" s="47">
        <f t="shared" si="8"/>
        <v>9.9394928445895054</v>
      </c>
      <c r="P45" s="9"/>
    </row>
    <row r="46" spans="1:16">
      <c r="A46" s="13"/>
      <c r="B46" s="39">
        <v>359</v>
      </c>
      <c r="C46" s="21" t="s">
        <v>45</v>
      </c>
      <c r="D46" s="46">
        <v>136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136</v>
      </c>
      <c r="O46" s="47">
        <f t="shared" si="8"/>
        <v>3.4145116746171225E-2</v>
      </c>
      <c r="P46" s="9"/>
    </row>
    <row r="47" spans="1:16" ht="15.75">
      <c r="A47" s="29" t="s">
        <v>4</v>
      </c>
      <c r="B47" s="30"/>
      <c r="C47" s="31"/>
      <c r="D47" s="32">
        <f t="shared" ref="D47:M47" si="11">SUM(D48:D51)</f>
        <v>47961</v>
      </c>
      <c r="E47" s="32">
        <f t="shared" si="11"/>
        <v>0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338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10"/>
        <v>48299</v>
      </c>
      <c r="O47" s="45">
        <f t="shared" si="8"/>
        <v>12.126286718553853</v>
      </c>
      <c r="P47" s="10"/>
    </row>
    <row r="48" spans="1:16">
      <c r="A48" s="12"/>
      <c r="B48" s="25">
        <v>361.1</v>
      </c>
      <c r="C48" s="20" t="s">
        <v>46</v>
      </c>
      <c r="D48" s="46">
        <v>30</v>
      </c>
      <c r="E48" s="46">
        <v>0</v>
      </c>
      <c r="F48" s="46">
        <v>0</v>
      </c>
      <c r="G48" s="46">
        <v>0</v>
      </c>
      <c r="H48" s="46">
        <v>0</v>
      </c>
      <c r="I48" s="46">
        <v>338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368</v>
      </c>
      <c r="O48" s="47">
        <f t="shared" si="8"/>
        <v>9.2392668842580974E-2</v>
      </c>
      <c r="P48" s="9"/>
    </row>
    <row r="49" spans="1:119">
      <c r="A49" s="12"/>
      <c r="B49" s="25">
        <v>362</v>
      </c>
      <c r="C49" s="20" t="s">
        <v>124</v>
      </c>
      <c r="D49" s="46">
        <v>7001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7001</v>
      </c>
      <c r="O49" s="47">
        <f t="shared" si="8"/>
        <v>1.7577203113231232</v>
      </c>
      <c r="P49" s="9"/>
    </row>
    <row r="50" spans="1:119">
      <c r="A50" s="12"/>
      <c r="B50" s="25">
        <v>366</v>
      </c>
      <c r="C50" s="20" t="s">
        <v>72</v>
      </c>
      <c r="D50" s="46">
        <v>13826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13826</v>
      </c>
      <c r="O50" s="47">
        <f t="shared" si="8"/>
        <v>3.4712528245041425</v>
      </c>
      <c r="P50" s="9"/>
    </row>
    <row r="51" spans="1:119">
      <c r="A51" s="12"/>
      <c r="B51" s="25">
        <v>369.9</v>
      </c>
      <c r="C51" s="20" t="s">
        <v>47</v>
      </c>
      <c r="D51" s="46">
        <v>27104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27104</v>
      </c>
      <c r="O51" s="47">
        <f t="shared" si="8"/>
        <v>6.8049209138840068</v>
      </c>
      <c r="P51" s="9"/>
    </row>
    <row r="52" spans="1:119" ht="15.75">
      <c r="A52" s="29" t="s">
        <v>35</v>
      </c>
      <c r="B52" s="30"/>
      <c r="C52" s="31"/>
      <c r="D52" s="32">
        <f t="shared" ref="D52:M52" si="12">SUM(D53:D53)</f>
        <v>750000</v>
      </c>
      <c r="E52" s="32">
        <f t="shared" si="12"/>
        <v>0</v>
      </c>
      <c r="F52" s="32">
        <f t="shared" si="12"/>
        <v>0</v>
      </c>
      <c r="G52" s="32">
        <f t="shared" si="12"/>
        <v>0</v>
      </c>
      <c r="H52" s="32">
        <f t="shared" si="12"/>
        <v>0</v>
      </c>
      <c r="I52" s="32">
        <f t="shared" si="12"/>
        <v>0</v>
      </c>
      <c r="J52" s="32">
        <f t="shared" si="12"/>
        <v>0</v>
      </c>
      <c r="K52" s="32">
        <f t="shared" si="12"/>
        <v>0</v>
      </c>
      <c r="L52" s="32">
        <f t="shared" si="12"/>
        <v>0</v>
      </c>
      <c r="M52" s="32">
        <f t="shared" si="12"/>
        <v>0</v>
      </c>
      <c r="N52" s="32">
        <f t="shared" si="10"/>
        <v>750000</v>
      </c>
      <c r="O52" s="45">
        <f t="shared" si="8"/>
        <v>188.30027617373838</v>
      </c>
      <c r="P52" s="9"/>
    </row>
    <row r="53" spans="1:119" ht="15.75" thickBot="1">
      <c r="A53" s="12"/>
      <c r="B53" s="25">
        <v>381</v>
      </c>
      <c r="C53" s="20" t="s">
        <v>48</v>
      </c>
      <c r="D53" s="46">
        <v>750000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750000</v>
      </c>
      <c r="O53" s="47">
        <f t="shared" si="8"/>
        <v>188.30027617373838</v>
      </c>
      <c r="P53" s="9"/>
    </row>
    <row r="54" spans="1:119" ht="16.5" thickBot="1">
      <c r="A54" s="14" t="s">
        <v>43</v>
      </c>
      <c r="B54" s="23"/>
      <c r="C54" s="22"/>
      <c r="D54" s="15">
        <f t="shared" ref="D54:M54" si="13">SUM(D5,D15,D23,D30,D42,D47,D52)</f>
        <v>4694059</v>
      </c>
      <c r="E54" s="15">
        <f t="shared" si="13"/>
        <v>209911</v>
      </c>
      <c r="F54" s="15">
        <f t="shared" si="13"/>
        <v>0</v>
      </c>
      <c r="G54" s="15">
        <f t="shared" si="13"/>
        <v>0</v>
      </c>
      <c r="H54" s="15">
        <f t="shared" si="13"/>
        <v>0</v>
      </c>
      <c r="I54" s="15">
        <f t="shared" si="13"/>
        <v>3516132</v>
      </c>
      <c r="J54" s="15">
        <f t="shared" si="13"/>
        <v>0</v>
      </c>
      <c r="K54" s="15">
        <f t="shared" si="13"/>
        <v>0</v>
      </c>
      <c r="L54" s="15">
        <f t="shared" si="13"/>
        <v>0</v>
      </c>
      <c r="M54" s="15">
        <f t="shared" si="13"/>
        <v>0</v>
      </c>
      <c r="N54" s="15">
        <f t="shared" si="10"/>
        <v>8420102</v>
      </c>
      <c r="O54" s="38">
        <f t="shared" si="8"/>
        <v>2114.010042681396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8" t="s">
        <v>128</v>
      </c>
      <c r="M56" s="48"/>
      <c r="N56" s="48"/>
      <c r="O56" s="43">
        <v>3983</v>
      </c>
    </row>
    <row r="57" spans="1:119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19" ht="15.75" customHeight="1" thickBot="1">
      <c r="A58" s="52" t="s">
        <v>74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51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52</v>
      </c>
      <c r="F4" s="34" t="s">
        <v>53</v>
      </c>
      <c r="G4" s="34" t="s">
        <v>54</v>
      </c>
      <c r="H4" s="34" t="s">
        <v>6</v>
      </c>
      <c r="I4" s="34" t="s">
        <v>7</v>
      </c>
      <c r="J4" s="35" t="s">
        <v>55</v>
      </c>
      <c r="K4" s="35" t="s">
        <v>8</v>
      </c>
      <c r="L4" s="35" t="s">
        <v>9</v>
      </c>
      <c r="M4" s="35" t="s">
        <v>10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2229608</v>
      </c>
      <c r="E5" s="27">
        <f t="shared" si="0"/>
        <v>156055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2385663</v>
      </c>
      <c r="O5" s="33">
        <f t="shared" ref="O5:O36" si="1">(N5/O$57)</f>
        <v>617.24786545924962</v>
      </c>
      <c r="P5" s="6"/>
    </row>
    <row r="6" spans="1:133">
      <c r="A6" s="12"/>
      <c r="B6" s="25">
        <v>311</v>
      </c>
      <c r="C6" s="20" t="s">
        <v>3</v>
      </c>
      <c r="D6" s="46">
        <v>1182606</v>
      </c>
      <c r="E6" s="46">
        <v>156055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1338661</v>
      </c>
      <c r="O6" s="47">
        <f t="shared" si="1"/>
        <v>346.35472186287194</v>
      </c>
      <c r="P6" s="9"/>
    </row>
    <row r="7" spans="1:133">
      <c r="A7" s="12"/>
      <c r="B7" s="25">
        <v>312.3</v>
      </c>
      <c r="C7" s="20" t="s">
        <v>11</v>
      </c>
      <c r="D7" s="46">
        <v>37830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37830</v>
      </c>
      <c r="O7" s="47">
        <f t="shared" si="1"/>
        <v>9.7878395860284613</v>
      </c>
      <c r="P7" s="9"/>
    </row>
    <row r="8" spans="1:133">
      <c r="A8" s="12"/>
      <c r="B8" s="25">
        <v>312.41000000000003</v>
      </c>
      <c r="C8" s="20" t="s">
        <v>12</v>
      </c>
      <c r="D8" s="46">
        <v>228913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228913</v>
      </c>
      <c r="O8" s="47">
        <f t="shared" si="1"/>
        <v>59.22716688227684</v>
      </c>
      <c r="P8" s="9"/>
    </row>
    <row r="9" spans="1:133">
      <c r="A9" s="12"/>
      <c r="B9" s="25">
        <v>312.42</v>
      </c>
      <c r="C9" s="20" t="s">
        <v>92</v>
      </c>
      <c r="D9" s="46">
        <v>142790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142790</v>
      </c>
      <c r="O9" s="47">
        <f t="shared" si="1"/>
        <v>36.944372574385511</v>
      </c>
      <c r="P9" s="9"/>
    </row>
    <row r="10" spans="1:133">
      <c r="A10" s="12"/>
      <c r="B10" s="25">
        <v>314.10000000000002</v>
      </c>
      <c r="C10" s="20" t="s">
        <v>60</v>
      </c>
      <c r="D10" s="46">
        <v>370667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370667</v>
      </c>
      <c r="O10" s="47">
        <f t="shared" si="1"/>
        <v>95.903492884864164</v>
      </c>
      <c r="P10" s="9"/>
    </row>
    <row r="11" spans="1:133">
      <c r="A11" s="12"/>
      <c r="B11" s="25">
        <v>314.3</v>
      </c>
      <c r="C11" s="20" t="s">
        <v>61</v>
      </c>
      <c r="D11" s="46">
        <v>72462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72462</v>
      </c>
      <c r="O11" s="47">
        <f t="shared" si="1"/>
        <v>18.748253557567917</v>
      </c>
      <c r="P11" s="9"/>
    </row>
    <row r="12" spans="1:133">
      <c r="A12" s="12"/>
      <c r="B12" s="25">
        <v>314.8</v>
      </c>
      <c r="C12" s="20" t="s">
        <v>93</v>
      </c>
      <c r="D12" s="46">
        <v>19525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19525</v>
      </c>
      <c r="O12" s="47">
        <f t="shared" si="1"/>
        <v>5.0517464424320826</v>
      </c>
      <c r="P12" s="9"/>
    </row>
    <row r="13" spans="1:133">
      <c r="A13" s="12"/>
      <c r="B13" s="25">
        <v>315</v>
      </c>
      <c r="C13" s="20" t="s">
        <v>78</v>
      </c>
      <c r="D13" s="46">
        <v>156633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156633</v>
      </c>
      <c r="O13" s="47">
        <f t="shared" si="1"/>
        <v>40.526002587322118</v>
      </c>
      <c r="P13" s="9"/>
    </row>
    <row r="14" spans="1:133">
      <c r="A14" s="12"/>
      <c r="B14" s="25">
        <v>316</v>
      </c>
      <c r="C14" s="20" t="s">
        <v>94</v>
      </c>
      <c r="D14" s="46">
        <v>18182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18182</v>
      </c>
      <c r="O14" s="47">
        <f t="shared" si="1"/>
        <v>4.7042690815006472</v>
      </c>
      <c r="P14" s="9"/>
    </row>
    <row r="15" spans="1:133" ht="15.75">
      <c r="A15" s="29" t="s">
        <v>15</v>
      </c>
      <c r="B15" s="30"/>
      <c r="C15" s="31"/>
      <c r="D15" s="32">
        <f t="shared" ref="D15:M15" si="3">SUM(D16:D22)</f>
        <v>598959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40796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30" si="4">SUM(D15:M15)</f>
        <v>639755</v>
      </c>
      <c r="O15" s="45">
        <f t="shared" si="1"/>
        <v>165.52522639068565</v>
      </c>
      <c r="P15" s="10"/>
    </row>
    <row r="16" spans="1:133">
      <c r="A16" s="12"/>
      <c r="B16" s="25">
        <v>322</v>
      </c>
      <c r="C16" s="20" t="s">
        <v>0</v>
      </c>
      <c r="D16" s="46">
        <v>72150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72150</v>
      </c>
      <c r="O16" s="47">
        <f t="shared" si="1"/>
        <v>18.667529107373866</v>
      </c>
      <c r="P16" s="9"/>
    </row>
    <row r="17" spans="1:16">
      <c r="A17" s="12"/>
      <c r="B17" s="25">
        <v>323.10000000000002</v>
      </c>
      <c r="C17" s="20" t="s">
        <v>63</v>
      </c>
      <c r="D17" s="46">
        <v>366212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366212</v>
      </c>
      <c r="O17" s="47">
        <f t="shared" si="1"/>
        <v>94.75084087968952</v>
      </c>
      <c r="P17" s="9"/>
    </row>
    <row r="18" spans="1:16">
      <c r="A18" s="12"/>
      <c r="B18" s="25">
        <v>323.7</v>
      </c>
      <c r="C18" s="20" t="s">
        <v>64</v>
      </c>
      <c r="D18" s="46">
        <v>87179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87179</v>
      </c>
      <c r="O18" s="47">
        <f t="shared" si="1"/>
        <v>22.556015523932729</v>
      </c>
      <c r="P18" s="9"/>
    </row>
    <row r="19" spans="1:16">
      <c r="A19" s="12"/>
      <c r="B19" s="25">
        <v>324.20999999999998</v>
      </c>
      <c r="C19" s="20" t="s">
        <v>95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40796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40796</v>
      </c>
      <c r="O19" s="47">
        <f t="shared" si="1"/>
        <v>10.555239327296249</v>
      </c>
      <c r="P19" s="9"/>
    </row>
    <row r="20" spans="1:16">
      <c r="A20" s="12"/>
      <c r="B20" s="25">
        <v>324.62</v>
      </c>
      <c r="C20" s="20" t="s">
        <v>122</v>
      </c>
      <c r="D20" s="46">
        <v>20414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20414</v>
      </c>
      <c r="O20" s="47">
        <f t="shared" si="1"/>
        <v>5.2817593790426907</v>
      </c>
      <c r="P20" s="9"/>
    </row>
    <row r="21" spans="1:16">
      <c r="A21" s="12"/>
      <c r="B21" s="25">
        <v>324.70999999999998</v>
      </c>
      <c r="C21" s="20" t="s">
        <v>17</v>
      </c>
      <c r="D21" s="46">
        <v>37410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37410</v>
      </c>
      <c r="O21" s="47">
        <f t="shared" si="1"/>
        <v>9.679172056921086</v>
      </c>
      <c r="P21" s="9"/>
    </row>
    <row r="22" spans="1:16">
      <c r="A22" s="12"/>
      <c r="B22" s="25">
        <v>329</v>
      </c>
      <c r="C22" s="20" t="s">
        <v>18</v>
      </c>
      <c r="D22" s="46">
        <v>15594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15594</v>
      </c>
      <c r="O22" s="47">
        <f t="shared" si="1"/>
        <v>4.0346701164294956</v>
      </c>
      <c r="P22" s="9"/>
    </row>
    <row r="23" spans="1:16" ht="15.75">
      <c r="A23" s="29" t="s">
        <v>20</v>
      </c>
      <c r="B23" s="30"/>
      <c r="C23" s="31"/>
      <c r="D23" s="32">
        <f t="shared" ref="D23:M23" si="5">SUM(D24:D29)</f>
        <v>428523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428523</v>
      </c>
      <c r="O23" s="45">
        <f t="shared" si="1"/>
        <v>110.87270375161708</v>
      </c>
      <c r="P23" s="10"/>
    </row>
    <row r="24" spans="1:16">
      <c r="A24" s="12"/>
      <c r="B24" s="25">
        <v>331.1</v>
      </c>
      <c r="C24" s="20" t="s">
        <v>123</v>
      </c>
      <c r="D24" s="46">
        <v>14046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14046</v>
      </c>
      <c r="O24" s="47">
        <f t="shared" si="1"/>
        <v>3.6341526520051746</v>
      </c>
      <c r="P24" s="9"/>
    </row>
    <row r="25" spans="1:16">
      <c r="A25" s="12"/>
      <c r="B25" s="25">
        <v>335.14</v>
      </c>
      <c r="C25" s="20" t="s">
        <v>80</v>
      </c>
      <c r="D25" s="46">
        <v>32888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32888</v>
      </c>
      <c r="O25" s="47">
        <f t="shared" si="1"/>
        <v>8.5091849935316954</v>
      </c>
      <c r="P25" s="9"/>
    </row>
    <row r="26" spans="1:16">
      <c r="A26" s="12"/>
      <c r="B26" s="25">
        <v>335.15</v>
      </c>
      <c r="C26" s="20" t="s">
        <v>81</v>
      </c>
      <c r="D26" s="46">
        <v>2309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2309</v>
      </c>
      <c r="O26" s="47">
        <f t="shared" si="1"/>
        <v>0.59741267787839591</v>
      </c>
      <c r="P26" s="9"/>
    </row>
    <row r="27" spans="1:16">
      <c r="A27" s="12"/>
      <c r="B27" s="25">
        <v>335.16</v>
      </c>
      <c r="C27" s="20" t="s">
        <v>117</v>
      </c>
      <c r="D27" s="46">
        <v>131617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131617</v>
      </c>
      <c r="O27" s="47">
        <f t="shared" si="1"/>
        <v>34.053557567917203</v>
      </c>
      <c r="P27" s="9"/>
    </row>
    <row r="28" spans="1:16">
      <c r="A28" s="12"/>
      <c r="B28" s="25">
        <v>335.18</v>
      </c>
      <c r="C28" s="20" t="s">
        <v>82</v>
      </c>
      <c r="D28" s="46">
        <v>245783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245783</v>
      </c>
      <c r="O28" s="47">
        <f t="shared" si="1"/>
        <v>63.591979301423024</v>
      </c>
      <c r="P28" s="9"/>
    </row>
    <row r="29" spans="1:16">
      <c r="A29" s="12"/>
      <c r="B29" s="25">
        <v>337.7</v>
      </c>
      <c r="C29" s="20" t="s">
        <v>98</v>
      </c>
      <c r="D29" s="46">
        <v>1880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1880</v>
      </c>
      <c r="O29" s="47">
        <f t="shared" si="1"/>
        <v>0.48641655886157825</v>
      </c>
      <c r="P29" s="9"/>
    </row>
    <row r="30" spans="1:16" ht="15.75">
      <c r="A30" s="29" t="s">
        <v>33</v>
      </c>
      <c r="B30" s="30"/>
      <c r="C30" s="31"/>
      <c r="D30" s="32">
        <f t="shared" ref="D30:M30" si="6">SUM(D31:D40)</f>
        <v>217890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3220678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3438568</v>
      </c>
      <c r="O30" s="45">
        <f t="shared" si="1"/>
        <v>889.66830530401035</v>
      </c>
      <c r="P30" s="10"/>
    </row>
    <row r="31" spans="1:16">
      <c r="A31" s="12"/>
      <c r="B31" s="25">
        <v>342.2</v>
      </c>
      <c r="C31" s="20" t="s">
        <v>37</v>
      </c>
      <c r="D31" s="46">
        <v>19071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0" si="7">SUM(D31:M31)</f>
        <v>19071</v>
      </c>
      <c r="O31" s="47">
        <f t="shared" si="1"/>
        <v>4.9342820181112552</v>
      </c>
      <c r="P31" s="9"/>
    </row>
    <row r="32" spans="1:16">
      <c r="A32" s="12"/>
      <c r="B32" s="25">
        <v>342.5</v>
      </c>
      <c r="C32" s="20" t="s">
        <v>118</v>
      </c>
      <c r="D32" s="46">
        <v>5968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5968</v>
      </c>
      <c r="O32" s="47">
        <f t="shared" si="1"/>
        <v>1.5441138421733507</v>
      </c>
      <c r="P32" s="9"/>
    </row>
    <row r="33" spans="1:16">
      <c r="A33" s="12"/>
      <c r="B33" s="25">
        <v>343.3</v>
      </c>
      <c r="C33" s="20" t="s">
        <v>38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970707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970707</v>
      </c>
      <c r="O33" s="47">
        <f t="shared" si="1"/>
        <v>251.15316946959896</v>
      </c>
      <c r="P33" s="9"/>
    </row>
    <row r="34" spans="1:16">
      <c r="A34" s="12"/>
      <c r="B34" s="25">
        <v>343.4</v>
      </c>
      <c r="C34" s="20" t="s">
        <v>39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822014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822014</v>
      </c>
      <c r="O34" s="47">
        <f t="shared" si="1"/>
        <v>212.68150064683053</v>
      </c>
      <c r="P34" s="9"/>
    </row>
    <row r="35" spans="1:16">
      <c r="A35" s="12"/>
      <c r="B35" s="25">
        <v>343.5</v>
      </c>
      <c r="C35" s="20" t="s">
        <v>40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1142217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1142217</v>
      </c>
      <c r="O35" s="47">
        <f t="shared" si="1"/>
        <v>295.52833117723156</v>
      </c>
      <c r="P35" s="9"/>
    </row>
    <row r="36" spans="1:16">
      <c r="A36" s="12"/>
      <c r="B36" s="25">
        <v>343.9</v>
      </c>
      <c r="C36" s="20" t="s">
        <v>41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285740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285740</v>
      </c>
      <c r="O36" s="47">
        <f t="shared" si="1"/>
        <v>73.930142302716689</v>
      </c>
      <c r="P36" s="9"/>
    </row>
    <row r="37" spans="1:16">
      <c r="A37" s="12"/>
      <c r="B37" s="25">
        <v>344.9</v>
      </c>
      <c r="C37" s="20" t="s">
        <v>101</v>
      </c>
      <c r="D37" s="46">
        <v>35345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35345</v>
      </c>
      <c r="O37" s="47">
        <f t="shared" ref="O37:O55" si="8">(N37/O$57)</f>
        <v>9.144890038809832</v>
      </c>
      <c r="P37" s="9"/>
    </row>
    <row r="38" spans="1:16">
      <c r="A38" s="12"/>
      <c r="B38" s="25">
        <v>347.1</v>
      </c>
      <c r="C38" s="20" t="s">
        <v>42</v>
      </c>
      <c r="D38" s="46">
        <v>77900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77900</v>
      </c>
      <c r="O38" s="47">
        <f t="shared" si="8"/>
        <v>20.155239327296247</v>
      </c>
      <c r="P38" s="9"/>
    </row>
    <row r="39" spans="1:16">
      <c r="A39" s="12"/>
      <c r="B39" s="25">
        <v>347.2</v>
      </c>
      <c r="C39" s="20" t="s">
        <v>119</v>
      </c>
      <c r="D39" s="46">
        <v>25808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25808</v>
      </c>
      <c r="O39" s="47">
        <f t="shared" si="8"/>
        <v>6.6773609314359641</v>
      </c>
      <c r="P39" s="9"/>
    </row>
    <row r="40" spans="1:16">
      <c r="A40" s="12"/>
      <c r="B40" s="25">
        <v>347.9</v>
      </c>
      <c r="C40" s="20" t="s">
        <v>102</v>
      </c>
      <c r="D40" s="46">
        <v>53798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53798</v>
      </c>
      <c r="O40" s="47">
        <f t="shared" si="8"/>
        <v>13.919275549805951</v>
      </c>
      <c r="P40" s="9"/>
    </row>
    <row r="41" spans="1:16" ht="15.75">
      <c r="A41" s="29" t="s">
        <v>34</v>
      </c>
      <c r="B41" s="30"/>
      <c r="C41" s="31"/>
      <c r="D41" s="32">
        <f t="shared" ref="D41:M41" si="9">SUM(D42:D45)</f>
        <v>45160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ref="N41:N55" si="10">SUM(D41:M41)</f>
        <v>45160</v>
      </c>
      <c r="O41" s="45">
        <f t="shared" si="8"/>
        <v>11.684346701164294</v>
      </c>
      <c r="P41" s="10"/>
    </row>
    <row r="42" spans="1:16">
      <c r="A42" s="13"/>
      <c r="B42" s="39">
        <v>351.1</v>
      </c>
      <c r="C42" s="21" t="s">
        <v>103</v>
      </c>
      <c r="D42" s="46">
        <v>27129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27129</v>
      </c>
      <c r="O42" s="47">
        <f t="shared" si="8"/>
        <v>7.0191461836998705</v>
      </c>
      <c r="P42" s="9"/>
    </row>
    <row r="43" spans="1:16">
      <c r="A43" s="13"/>
      <c r="B43" s="39">
        <v>352</v>
      </c>
      <c r="C43" s="21" t="s">
        <v>88</v>
      </c>
      <c r="D43" s="46">
        <v>7628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7628</v>
      </c>
      <c r="O43" s="47">
        <f t="shared" si="8"/>
        <v>1.9736093143596378</v>
      </c>
      <c r="P43" s="9"/>
    </row>
    <row r="44" spans="1:16">
      <c r="A44" s="13"/>
      <c r="B44" s="39">
        <v>354</v>
      </c>
      <c r="C44" s="21" t="s">
        <v>104</v>
      </c>
      <c r="D44" s="46">
        <v>10334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10334</v>
      </c>
      <c r="O44" s="47">
        <f t="shared" si="8"/>
        <v>2.6737386804657182</v>
      </c>
      <c r="P44" s="9"/>
    </row>
    <row r="45" spans="1:16">
      <c r="A45" s="13"/>
      <c r="B45" s="39">
        <v>359</v>
      </c>
      <c r="C45" s="21" t="s">
        <v>45</v>
      </c>
      <c r="D45" s="46">
        <v>69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69</v>
      </c>
      <c r="O45" s="47">
        <f t="shared" si="8"/>
        <v>1.7852522639068565E-2</v>
      </c>
      <c r="P45" s="9"/>
    </row>
    <row r="46" spans="1:16" ht="15.75">
      <c r="A46" s="29" t="s">
        <v>4</v>
      </c>
      <c r="B46" s="30"/>
      <c r="C46" s="31"/>
      <c r="D46" s="32">
        <f t="shared" ref="D46:M46" si="11">SUM(D47:D52)</f>
        <v>72860</v>
      </c>
      <c r="E46" s="32">
        <f t="shared" si="11"/>
        <v>0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-9757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si="10"/>
        <v>63103</v>
      </c>
      <c r="O46" s="45">
        <f t="shared" si="8"/>
        <v>16.326778783958602</v>
      </c>
      <c r="P46" s="10"/>
    </row>
    <row r="47" spans="1:16">
      <c r="A47" s="12"/>
      <c r="B47" s="25">
        <v>361.1</v>
      </c>
      <c r="C47" s="20" t="s">
        <v>46</v>
      </c>
      <c r="D47" s="46">
        <v>1117</v>
      </c>
      <c r="E47" s="46">
        <v>0</v>
      </c>
      <c r="F47" s="46">
        <v>0</v>
      </c>
      <c r="G47" s="46">
        <v>0</v>
      </c>
      <c r="H47" s="46">
        <v>0</v>
      </c>
      <c r="I47" s="46">
        <v>179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1296</v>
      </c>
      <c r="O47" s="47">
        <f t="shared" si="8"/>
        <v>0.3353169469598965</v>
      </c>
      <c r="P47" s="9"/>
    </row>
    <row r="48" spans="1:16">
      <c r="A48" s="12"/>
      <c r="B48" s="25">
        <v>362</v>
      </c>
      <c r="C48" s="20" t="s">
        <v>124</v>
      </c>
      <c r="D48" s="46">
        <v>360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360</v>
      </c>
      <c r="O48" s="47">
        <f t="shared" si="8"/>
        <v>9.3143596377749036E-2</v>
      </c>
      <c r="P48" s="9"/>
    </row>
    <row r="49" spans="1:119">
      <c r="A49" s="12"/>
      <c r="B49" s="25">
        <v>364</v>
      </c>
      <c r="C49" s="20" t="s">
        <v>83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-9936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-9936</v>
      </c>
      <c r="O49" s="47">
        <f t="shared" si="8"/>
        <v>-2.5707632600258732</v>
      </c>
      <c r="P49" s="9"/>
    </row>
    <row r="50" spans="1:119">
      <c r="A50" s="12"/>
      <c r="B50" s="25">
        <v>365</v>
      </c>
      <c r="C50" s="20" t="s">
        <v>109</v>
      </c>
      <c r="D50" s="46">
        <v>562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562</v>
      </c>
      <c r="O50" s="47">
        <f t="shared" si="8"/>
        <v>0.14540750323415266</v>
      </c>
      <c r="P50" s="9"/>
    </row>
    <row r="51" spans="1:119">
      <c r="A51" s="12"/>
      <c r="B51" s="25">
        <v>366</v>
      </c>
      <c r="C51" s="20" t="s">
        <v>72</v>
      </c>
      <c r="D51" s="46">
        <v>19198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19198</v>
      </c>
      <c r="O51" s="47">
        <f t="shared" si="8"/>
        <v>4.9671410090556272</v>
      </c>
      <c r="P51" s="9"/>
    </row>
    <row r="52" spans="1:119">
      <c r="A52" s="12"/>
      <c r="B52" s="25">
        <v>369.9</v>
      </c>
      <c r="C52" s="20" t="s">
        <v>47</v>
      </c>
      <c r="D52" s="46">
        <v>51623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51623</v>
      </c>
      <c r="O52" s="47">
        <f t="shared" si="8"/>
        <v>13.356532988357051</v>
      </c>
      <c r="P52" s="9"/>
    </row>
    <row r="53" spans="1:119" ht="15.75">
      <c r="A53" s="29" t="s">
        <v>35</v>
      </c>
      <c r="B53" s="30"/>
      <c r="C53" s="31"/>
      <c r="D53" s="32">
        <f t="shared" ref="D53:M53" si="12">SUM(D54:D54)</f>
        <v>750000</v>
      </c>
      <c r="E53" s="32">
        <f t="shared" si="12"/>
        <v>0</v>
      </c>
      <c r="F53" s="32">
        <f t="shared" si="12"/>
        <v>0</v>
      </c>
      <c r="G53" s="32">
        <f t="shared" si="12"/>
        <v>0</v>
      </c>
      <c r="H53" s="32">
        <f t="shared" si="12"/>
        <v>0</v>
      </c>
      <c r="I53" s="32">
        <f t="shared" si="12"/>
        <v>0</v>
      </c>
      <c r="J53" s="32">
        <f t="shared" si="12"/>
        <v>0</v>
      </c>
      <c r="K53" s="32">
        <f t="shared" si="12"/>
        <v>0</v>
      </c>
      <c r="L53" s="32">
        <f t="shared" si="12"/>
        <v>0</v>
      </c>
      <c r="M53" s="32">
        <f t="shared" si="12"/>
        <v>0</v>
      </c>
      <c r="N53" s="32">
        <f t="shared" si="10"/>
        <v>750000</v>
      </c>
      <c r="O53" s="45">
        <f t="shared" si="8"/>
        <v>194.04915912031049</v>
      </c>
      <c r="P53" s="9"/>
    </row>
    <row r="54" spans="1:119" ht="15.75" thickBot="1">
      <c r="A54" s="12"/>
      <c r="B54" s="25">
        <v>381</v>
      </c>
      <c r="C54" s="20" t="s">
        <v>48</v>
      </c>
      <c r="D54" s="46">
        <v>750000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750000</v>
      </c>
      <c r="O54" s="47">
        <f t="shared" si="8"/>
        <v>194.04915912031049</v>
      </c>
      <c r="P54" s="9"/>
    </row>
    <row r="55" spans="1:119" ht="16.5" thickBot="1">
      <c r="A55" s="14" t="s">
        <v>43</v>
      </c>
      <c r="B55" s="23"/>
      <c r="C55" s="22"/>
      <c r="D55" s="15">
        <f t="shared" ref="D55:M55" si="13">SUM(D5,D15,D23,D30,D41,D46,D53)</f>
        <v>4343000</v>
      </c>
      <c r="E55" s="15">
        <f t="shared" si="13"/>
        <v>156055</v>
      </c>
      <c r="F55" s="15">
        <f t="shared" si="13"/>
        <v>0</v>
      </c>
      <c r="G55" s="15">
        <f t="shared" si="13"/>
        <v>0</v>
      </c>
      <c r="H55" s="15">
        <f t="shared" si="13"/>
        <v>0</v>
      </c>
      <c r="I55" s="15">
        <f t="shared" si="13"/>
        <v>3251717</v>
      </c>
      <c r="J55" s="15">
        <f t="shared" si="13"/>
        <v>0</v>
      </c>
      <c r="K55" s="15">
        <f t="shared" si="13"/>
        <v>0</v>
      </c>
      <c r="L55" s="15">
        <f t="shared" si="13"/>
        <v>0</v>
      </c>
      <c r="M55" s="15">
        <f t="shared" si="13"/>
        <v>0</v>
      </c>
      <c r="N55" s="15">
        <f t="shared" si="10"/>
        <v>7750772</v>
      </c>
      <c r="O55" s="38">
        <f t="shared" si="8"/>
        <v>2005.374385510996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8" t="s">
        <v>125</v>
      </c>
      <c r="M57" s="48"/>
      <c r="N57" s="48"/>
      <c r="O57" s="43">
        <v>3865</v>
      </c>
    </row>
    <row r="58" spans="1:119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1"/>
    </row>
    <row r="59" spans="1:119" ht="15.75" customHeight="1" thickBot="1">
      <c r="A59" s="52" t="s">
        <v>74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4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51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52</v>
      </c>
      <c r="F4" s="34" t="s">
        <v>53</v>
      </c>
      <c r="G4" s="34" t="s">
        <v>54</v>
      </c>
      <c r="H4" s="34" t="s">
        <v>6</v>
      </c>
      <c r="I4" s="34" t="s">
        <v>7</v>
      </c>
      <c r="J4" s="35" t="s">
        <v>55</v>
      </c>
      <c r="K4" s="35" t="s">
        <v>8</v>
      </c>
      <c r="L4" s="35" t="s">
        <v>9</v>
      </c>
      <c r="M4" s="35" t="s">
        <v>10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2163846</v>
      </c>
      <c r="E5" s="27">
        <f t="shared" si="0"/>
        <v>78945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2242791</v>
      </c>
      <c r="O5" s="33">
        <f t="shared" ref="O5:O36" si="1">(N5/O$56)</f>
        <v>582.39184627369514</v>
      </c>
      <c r="P5" s="6"/>
    </row>
    <row r="6" spans="1:133">
      <c r="A6" s="12"/>
      <c r="B6" s="25">
        <v>311</v>
      </c>
      <c r="C6" s="20" t="s">
        <v>3</v>
      </c>
      <c r="D6" s="46">
        <v>1156497</v>
      </c>
      <c r="E6" s="46">
        <v>78945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1235442</v>
      </c>
      <c r="O6" s="47">
        <f t="shared" si="1"/>
        <v>320.81069851986496</v>
      </c>
      <c r="P6" s="9"/>
    </row>
    <row r="7" spans="1:133">
      <c r="A7" s="12"/>
      <c r="B7" s="25">
        <v>312.3</v>
      </c>
      <c r="C7" s="20" t="s">
        <v>11</v>
      </c>
      <c r="D7" s="46">
        <v>39569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39569</v>
      </c>
      <c r="O7" s="47">
        <f t="shared" si="1"/>
        <v>10.274993508179694</v>
      </c>
      <c r="P7" s="9"/>
    </row>
    <row r="8" spans="1:133">
      <c r="A8" s="12"/>
      <c r="B8" s="25">
        <v>312.41000000000003</v>
      </c>
      <c r="C8" s="20" t="s">
        <v>12</v>
      </c>
      <c r="D8" s="46">
        <v>219637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219637</v>
      </c>
      <c r="O8" s="47">
        <f t="shared" si="1"/>
        <v>57.033757465593354</v>
      </c>
      <c r="P8" s="9"/>
    </row>
    <row r="9" spans="1:133">
      <c r="A9" s="12"/>
      <c r="B9" s="25">
        <v>312.42</v>
      </c>
      <c r="C9" s="20" t="s">
        <v>92</v>
      </c>
      <c r="D9" s="46">
        <v>138919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138919</v>
      </c>
      <c r="O9" s="47">
        <f t="shared" si="1"/>
        <v>36.073487405868605</v>
      </c>
      <c r="P9" s="9"/>
    </row>
    <row r="10" spans="1:133">
      <c r="A10" s="12"/>
      <c r="B10" s="25">
        <v>314.10000000000002</v>
      </c>
      <c r="C10" s="20" t="s">
        <v>60</v>
      </c>
      <c r="D10" s="46">
        <v>357849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357849</v>
      </c>
      <c r="O10" s="47">
        <f t="shared" si="1"/>
        <v>92.923656193196578</v>
      </c>
      <c r="P10" s="9"/>
    </row>
    <row r="11" spans="1:133">
      <c r="A11" s="12"/>
      <c r="B11" s="25">
        <v>314.3</v>
      </c>
      <c r="C11" s="20" t="s">
        <v>61</v>
      </c>
      <c r="D11" s="46">
        <v>69475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69475</v>
      </c>
      <c r="O11" s="47">
        <f t="shared" si="1"/>
        <v>18.04076863152428</v>
      </c>
      <c r="P11" s="9"/>
    </row>
    <row r="12" spans="1:133">
      <c r="A12" s="12"/>
      <c r="B12" s="25">
        <v>314.8</v>
      </c>
      <c r="C12" s="20" t="s">
        <v>93</v>
      </c>
      <c r="D12" s="46">
        <v>14478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14478</v>
      </c>
      <c r="O12" s="47">
        <f t="shared" si="1"/>
        <v>3.7595429758504286</v>
      </c>
      <c r="P12" s="9"/>
    </row>
    <row r="13" spans="1:133">
      <c r="A13" s="12"/>
      <c r="B13" s="25">
        <v>315</v>
      </c>
      <c r="C13" s="20" t="s">
        <v>78</v>
      </c>
      <c r="D13" s="46">
        <v>148508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148508</v>
      </c>
      <c r="O13" s="47">
        <f t="shared" si="1"/>
        <v>38.56349000259673</v>
      </c>
      <c r="P13" s="9"/>
    </row>
    <row r="14" spans="1:133">
      <c r="A14" s="12"/>
      <c r="B14" s="25">
        <v>316</v>
      </c>
      <c r="C14" s="20" t="s">
        <v>94</v>
      </c>
      <c r="D14" s="46">
        <v>18914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18914</v>
      </c>
      <c r="O14" s="47">
        <f t="shared" si="1"/>
        <v>4.911451571020514</v>
      </c>
      <c r="P14" s="9"/>
    </row>
    <row r="15" spans="1:133" ht="15.75">
      <c r="A15" s="29" t="s">
        <v>15</v>
      </c>
      <c r="B15" s="30"/>
      <c r="C15" s="31"/>
      <c r="D15" s="32">
        <f t="shared" ref="D15:M15" si="3">SUM(D16:D20)</f>
        <v>472714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47958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3" si="4">SUM(D15:M15)</f>
        <v>520672</v>
      </c>
      <c r="O15" s="45">
        <f t="shared" si="1"/>
        <v>135.2043625032459</v>
      </c>
      <c r="P15" s="10"/>
    </row>
    <row r="16" spans="1:133">
      <c r="A16" s="12"/>
      <c r="B16" s="25">
        <v>322</v>
      </c>
      <c r="C16" s="20" t="s">
        <v>0</v>
      </c>
      <c r="D16" s="46">
        <v>26586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26586</v>
      </c>
      <c r="O16" s="47">
        <f t="shared" si="1"/>
        <v>6.9036613866528178</v>
      </c>
      <c r="P16" s="9"/>
    </row>
    <row r="17" spans="1:16">
      <c r="A17" s="12"/>
      <c r="B17" s="25">
        <v>323.10000000000002</v>
      </c>
      <c r="C17" s="20" t="s">
        <v>63</v>
      </c>
      <c r="D17" s="46">
        <v>328184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328184</v>
      </c>
      <c r="O17" s="47">
        <f t="shared" si="1"/>
        <v>85.220462217605814</v>
      </c>
      <c r="P17" s="9"/>
    </row>
    <row r="18" spans="1:16">
      <c r="A18" s="12"/>
      <c r="B18" s="25">
        <v>323.7</v>
      </c>
      <c r="C18" s="20" t="s">
        <v>64</v>
      </c>
      <c r="D18" s="46">
        <v>108939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108939</v>
      </c>
      <c r="O18" s="47">
        <f t="shared" si="1"/>
        <v>28.288496494417036</v>
      </c>
      <c r="P18" s="9"/>
    </row>
    <row r="19" spans="1:16">
      <c r="A19" s="12"/>
      <c r="B19" s="25">
        <v>324.20999999999998</v>
      </c>
      <c r="C19" s="20" t="s">
        <v>95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47958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47958</v>
      </c>
      <c r="O19" s="47">
        <f t="shared" si="1"/>
        <v>12.453388730199949</v>
      </c>
      <c r="P19" s="9"/>
    </row>
    <row r="20" spans="1:16">
      <c r="A20" s="12"/>
      <c r="B20" s="25">
        <v>324.70999999999998</v>
      </c>
      <c r="C20" s="20" t="s">
        <v>17</v>
      </c>
      <c r="D20" s="46">
        <v>9005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9005</v>
      </c>
      <c r="O20" s="47">
        <f t="shared" si="1"/>
        <v>2.3383536743702935</v>
      </c>
      <c r="P20" s="9"/>
    </row>
    <row r="21" spans="1:16" ht="15.75">
      <c r="A21" s="29" t="s">
        <v>20</v>
      </c>
      <c r="B21" s="30"/>
      <c r="C21" s="31"/>
      <c r="D21" s="32">
        <f t="shared" ref="D21:M21" si="5">SUM(D22:D30)</f>
        <v>455297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582901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1038198</v>
      </c>
      <c r="O21" s="45">
        <f t="shared" si="1"/>
        <v>269.59179433913272</v>
      </c>
      <c r="P21" s="10"/>
    </row>
    <row r="22" spans="1:16">
      <c r="A22" s="12"/>
      <c r="B22" s="25">
        <v>331.2</v>
      </c>
      <c r="C22" s="20" t="s">
        <v>19</v>
      </c>
      <c r="D22" s="46">
        <v>3938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3938</v>
      </c>
      <c r="O22" s="47">
        <f t="shared" si="1"/>
        <v>1.0225915346663204</v>
      </c>
      <c r="P22" s="9"/>
    </row>
    <row r="23" spans="1:16">
      <c r="A23" s="12"/>
      <c r="B23" s="25">
        <v>331.35</v>
      </c>
      <c r="C23" s="20" t="s">
        <v>22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432901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432901</v>
      </c>
      <c r="O23" s="47">
        <f t="shared" si="1"/>
        <v>112.41262009867567</v>
      </c>
      <c r="P23" s="9"/>
    </row>
    <row r="24" spans="1:16">
      <c r="A24" s="12"/>
      <c r="B24" s="25">
        <v>334.39</v>
      </c>
      <c r="C24" s="20" t="s">
        <v>97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150000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150000</v>
      </c>
      <c r="O24" s="47">
        <f t="shared" si="1"/>
        <v>38.950921838483509</v>
      </c>
      <c r="P24" s="9"/>
    </row>
    <row r="25" spans="1:16">
      <c r="A25" s="12"/>
      <c r="B25" s="25">
        <v>334.9</v>
      </c>
      <c r="C25" s="20" t="s">
        <v>87</v>
      </c>
      <c r="D25" s="46">
        <v>50000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50000</v>
      </c>
      <c r="O25" s="47">
        <f t="shared" si="1"/>
        <v>12.983640612827838</v>
      </c>
      <c r="P25" s="9"/>
    </row>
    <row r="26" spans="1:16">
      <c r="A26" s="12"/>
      <c r="B26" s="25">
        <v>335.14</v>
      </c>
      <c r="C26" s="20" t="s">
        <v>80</v>
      </c>
      <c r="D26" s="46">
        <v>31398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31398</v>
      </c>
      <c r="O26" s="47">
        <f t="shared" si="1"/>
        <v>8.153206959231369</v>
      </c>
      <c r="P26" s="9"/>
    </row>
    <row r="27" spans="1:16">
      <c r="A27" s="12"/>
      <c r="B27" s="25">
        <v>335.15</v>
      </c>
      <c r="C27" s="20" t="s">
        <v>81</v>
      </c>
      <c r="D27" s="46">
        <v>1682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1682</v>
      </c>
      <c r="O27" s="47">
        <f t="shared" si="1"/>
        <v>0.43676967021552843</v>
      </c>
      <c r="P27" s="9"/>
    </row>
    <row r="28" spans="1:16">
      <c r="A28" s="12"/>
      <c r="B28" s="25">
        <v>335.16</v>
      </c>
      <c r="C28" s="20" t="s">
        <v>117</v>
      </c>
      <c r="D28" s="46">
        <v>127790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127790</v>
      </c>
      <c r="O28" s="47">
        <f t="shared" si="1"/>
        <v>33.183588678265387</v>
      </c>
      <c r="P28" s="9"/>
    </row>
    <row r="29" spans="1:16">
      <c r="A29" s="12"/>
      <c r="B29" s="25">
        <v>335.18</v>
      </c>
      <c r="C29" s="20" t="s">
        <v>82</v>
      </c>
      <c r="D29" s="46">
        <v>234059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234059</v>
      </c>
      <c r="O29" s="47">
        <f t="shared" si="1"/>
        <v>60.778758763957413</v>
      </c>
      <c r="P29" s="9"/>
    </row>
    <row r="30" spans="1:16">
      <c r="A30" s="12"/>
      <c r="B30" s="25">
        <v>337.7</v>
      </c>
      <c r="C30" s="20" t="s">
        <v>98</v>
      </c>
      <c r="D30" s="46">
        <v>6430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6430</v>
      </c>
      <c r="O30" s="47">
        <f t="shared" si="1"/>
        <v>1.6696961828096599</v>
      </c>
      <c r="P30" s="9"/>
    </row>
    <row r="31" spans="1:16" ht="15.75">
      <c r="A31" s="29" t="s">
        <v>33</v>
      </c>
      <c r="B31" s="30"/>
      <c r="C31" s="31"/>
      <c r="D31" s="32">
        <f t="shared" ref="D31:M31" si="7">SUM(D32:D41)</f>
        <v>203478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3090321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3293799</v>
      </c>
      <c r="O31" s="45">
        <f t="shared" si="1"/>
        <v>855.31004933783436</v>
      </c>
      <c r="P31" s="10"/>
    </row>
    <row r="32" spans="1:16">
      <c r="A32" s="12"/>
      <c r="B32" s="25">
        <v>342.2</v>
      </c>
      <c r="C32" s="20" t="s">
        <v>37</v>
      </c>
      <c r="D32" s="46">
        <v>3193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1" si="8">SUM(D32:M32)</f>
        <v>3193</v>
      </c>
      <c r="O32" s="47">
        <f t="shared" si="1"/>
        <v>0.82913528953518567</v>
      </c>
      <c r="P32" s="9"/>
    </row>
    <row r="33" spans="1:16">
      <c r="A33" s="12"/>
      <c r="B33" s="25">
        <v>342.5</v>
      </c>
      <c r="C33" s="20" t="s">
        <v>118</v>
      </c>
      <c r="D33" s="46">
        <v>9074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9074</v>
      </c>
      <c r="O33" s="47">
        <f t="shared" si="1"/>
        <v>2.3562710984159958</v>
      </c>
      <c r="P33" s="9"/>
    </row>
    <row r="34" spans="1:16">
      <c r="A34" s="12"/>
      <c r="B34" s="25">
        <v>343.3</v>
      </c>
      <c r="C34" s="20" t="s">
        <v>38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884118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884118</v>
      </c>
      <c r="O34" s="47">
        <f t="shared" si="1"/>
        <v>229.58140742664244</v>
      </c>
      <c r="P34" s="9"/>
    </row>
    <row r="35" spans="1:16">
      <c r="A35" s="12"/>
      <c r="B35" s="25">
        <v>343.4</v>
      </c>
      <c r="C35" s="20" t="s">
        <v>39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781701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781701</v>
      </c>
      <c r="O35" s="47">
        <f t="shared" si="1"/>
        <v>202.98649701376266</v>
      </c>
      <c r="P35" s="9"/>
    </row>
    <row r="36" spans="1:16">
      <c r="A36" s="12"/>
      <c r="B36" s="25">
        <v>343.5</v>
      </c>
      <c r="C36" s="20" t="s">
        <v>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1132884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1132884</v>
      </c>
      <c r="O36" s="47">
        <f t="shared" si="1"/>
        <v>294.17917424045703</v>
      </c>
      <c r="P36" s="9"/>
    </row>
    <row r="37" spans="1:16">
      <c r="A37" s="12"/>
      <c r="B37" s="25">
        <v>343.9</v>
      </c>
      <c r="C37" s="20" t="s">
        <v>41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291618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291618</v>
      </c>
      <c r="O37" s="47">
        <f t="shared" ref="O37:O54" si="9">(N37/O$56)</f>
        <v>75.725266164632558</v>
      </c>
      <c r="P37" s="9"/>
    </row>
    <row r="38" spans="1:16">
      <c r="A38" s="12"/>
      <c r="B38" s="25">
        <v>344.9</v>
      </c>
      <c r="C38" s="20" t="s">
        <v>101</v>
      </c>
      <c r="D38" s="46">
        <v>37195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37195</v>
      </c>
      <c r="O38" s="47">
        <f t="shared" si="9"/>
        <v>9.6585302518826275</v>
      </c>
      <c r="P38" s="9"/>
    </row>
    <row r="39" spans="1:16">
      <c r="A39" s="12"/>
      <c r="B39" s="25">
        <v>347.1</v>
      </c>
      <c r="C39" s="20" t="s">
        <v>42</v>
      </c>
      <c r="D39" s="46">
        <v>74702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74702</v>
      </c>
      <c r="O39" s="47">
        <f t="shared" si="9"/>
        <v>19.3980784211893</v>
      </c>
      <c r="P39" s="9"/>
    </row>
    <row r="40" spans="1:16">
      <c r="A40" s="12"/>
      <c r="B40" s="25">
        <v>347.2</v>
      </c>
      <c r="C40" s="20" t="s">
        <v>119</v>
      </c>
      <c r="D40" s="46">
        <v>23704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23704</v>
      </c>
      <c r="O40" s="47">
        <f t="shared" si="9"/>
        <v>6.1552843417294207</v>
      </c>
      <c r="P40" s="9"/>
    </row>
    <row r="41" spans="1:16">
      <c r="A41" s="12"/>
      <c r="B41" s="25">
        <v>347.9</v>
      </c>
      <c r="C41" s="20" t="s">
        <v>102</v>
      </c>
      <c r="D41" s="46">
        <v>55610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55610</v>
      </c>
      <c r="O41" s="47">
        <f t="shared" si="9"/>
        <v>14.44040508958712</v>
      </c>
      <c r="P41" s="9"/>
    </row>
    <row r="42" spans="1:16" ht="15.75">
      <c r="A42" s="29" t="s">
        <v>34</v>
      </c>
      <c r="B42" s="30"/>
      <c r="C42" s="31"/>
      <c r="D42" s="32">
        <f t="shared" ref="D42:M42" si="10">SUM(D43:D46)</f>
        <v>35511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ref="N42:N54" si="11">SUM(D42:M42)</f>
        <v>35511</v>
      </c>
      <c r="O42" s="45">
        <f t="shared" si="9"/>
        <v>9.2212412360425855</v>
      </c>
      <c r="P42" s="10"/>
    </row>
    <row r="43" spans="1:16">
      <c r="A43" s="13"/>
      <c r="B43" s="39">
        <v>351.1</v>
      </c>
      <c r="C43" s="21" t="s">
        <v>103</v>
      </c>
      <c r="D43" s="46">
        <v>15759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15759</v>
      </c>
      <c r="O43" s="47">
        <f t="shared" si="9"/>
        <v>4.0921838483510777</v>
      </c>
      <c r="P43" s="9"/>
    </row>
    <row r="44" spans="1:16">
      <c r="A44" s="13"/>
      <c r="B44" s="39">
        <v>352</v>
      </c>
      <c r="C44" s="21" t="s">
        <v>88</v>
      </c>
      <c r="D44" s="46">
        <v>9888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9888</v>
      </c>
      <c r="O44" s="47">
        <f t="shared" si="9"/>
        <v>2.5676447675928329</v>
      </c>
      <c r="P44" s="9"/>
    </row>
    <row r="45" spans="1:16">
      <c r="A45" s="13"/>
      <c r="B45" s="39">
        <v>354</v>
      </c>
      <c r="C45" s="21" t="s">
        <v>104</v>
      </c>
      <c r="D45" s="46">
        <v>9818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9818</v>
      </c>
      <c r="O45" s="47">
        <f t="shared" si="9"/>
        <v>2.5494676707348742</v>
      </c>
      <c r="P45" s="9"/>
    </row>
    <row r="46" spans="1:16">
      <c r="A46" s="13"/>
      <c r="B46" s="39">
        <v>359</v>
      </c>
      <c r="C46" s="21" t="s">
        <v>45</v>
      </c>
      <c r="D46" s="46">
        <v>46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46</v>
      </c>
      <c r="O46" s="47">
        <f t="shared" si="9"/>
        <v>1.194494936380161E-2</v>
      </c>
      <c r="P46" s="9"/>
    </row>
    <row r="47" spans="1:16" ht="15.75">
      <c r="A47" s="29" t="s">
        <v>4</v>
      </c>
      <c r="B47" s="30"/>
      <c r="C47" s="31"/>
      <c r="D47" s="32">
        <f t="shared" ref="D47:M47" si="12">SUM(D48:D51)</f>
        <v>42236</v>
      </c>
      <c r="E47" s="32">
        <f t="shared" si="12"/>
        <v>0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104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1"/>
        <v>42340</v>
      </c>
      <c r="O47" s="45">
        <f t="shared" si="9"/>
        <v>10.994546870942612</v>
      </c>
      <c r="P47" s="10"/>
    </row>
    <row r="48" spans="1:16">
      <c r="A48" s="12"/>
      <c r="B48" s="25">
        <v>361.1</v>
      </c>
      <c r="C48" s="20" t="s">
        <v>46</v>
      </c>
      <c r="D48" s="46">
        <v>1060</v>
      </c>
      <c r="E48" s="46">
        <v>0</v>
      </c>
      <c r="F48" s="46">
        <v>0</v>
      </c>
      <c r="G48" s="46">
        <v>0</v>
      </c>
      <c r="H48" s="46">
        <v>0</v>
      </c>
      <c r="I48" s="46">
        <v>104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1164</v>
      </c>
      <c r="O48" s="47">
        <f t="shared" si="9"/>
        <v>0.30225915346663207</v>
      </c>
      <c r="P48" s="9"/>
    </row>
    <row r="49" spans="1:119">
      <c r="A49" s="12"/>
      <c r="B49" s="25">
        <v>365</v>
      </c>
      <c r="C49" s="20" t="s">
        <v>109</v>
      </c>
      <c r="D49" s="46">
        <v>171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171</v>
      </c>
      <c r="O49" s="47">
        <f t="shared" si="9"/>
        <v>4.4404050895871204E-2</v>
      </c>
      <c r="P49" s="9"/>
    </row>
    <row r="50" spans="1:119">
      <c r="A50" s="12"/>
      <c r="B50" s="25">
        <v>366</v>
      </c>
      <c r="C50" s="20" t="s">
        <v>72</v>
      </c>
      <c r="D50" s="46">
        <v>16240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16240</v>
      </c>
      <c r="O50" s="47">
        <f t="shared" si="9"/>
        <v>4.217086471046481</v>
      </c>
      <c r="P50" s="9"/>
    </row>
    <row r="51" spans="1:119">
      <c r="A51" s="12"/>
      <c r="B51" s="25">
        <v>369.9</v>
      </c>
      <c r="C51" s="20" t="s">
        <v>47</v>
      </c>
      <c r="D51" s="46">
        <v>24765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24765</v>
      </c>
      <c r="O51" s="47">
        <f t="shared" si="9"/>
        <v>6.4307971955336276</v>
      </c>
      <c r="P51" s="9"/>
    </row>
    <row r="52" spans="1:119" ht="15.75">
      <c r="A52" s="29" t="s">
        <v>35</v>
      </c>
      <c r="B52" s="30"/>
      <c r="C52" s="31"/>
      <c r="D52" s="32">
        <f t="shared" ref="D52:M52" si="13">SUM(D53:D53)</f>
        <v>250000</v>
      </c>
      <c r="E52" s="32">
        <f t="shared" si="13"/>
        <v>0</v>
      </c>
      <c r="F52" s="32">
        <f t="shared" si="13"/>
        <v>0</v>
      </c>
      <c r="G52" s="32">
        <f t="shared" si="13"/>
        <v>0</v>
      </c>
      <c r="H52" s="32">
        <f t="shared" si="13"/>
        <v>0</v>
      </c>
      <c r="I52" s="32">
        <f t="shared" si="13"/>
        <v>0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 t="shared" si="11"/>
        <v>250000</v>
      </c>
      <c r="O52" s="45">
        <f t="shared" si="9"/>
        <v>64.918203064139178</v>
      </c>
      <c r="P52" s="9"/>
    </row>
    <row r="53" spans="1:119" ht="15.75" thickBot="1">
      <c r="A53" s="12"/>
      <c r="B53" s="25">
        <v>381</v>
      </c>
      <c r="C53" s="20" t="s">
        <v>48</v>
      </c>
      <c r="D53" s="46">
        <v>250000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250000</v>
      </c>
      <c r="O53" s="47">
        <f t="shared" si="9"/>
        <v>64.918203064139178</v>
      </c>
      <c r="P53" s="9"/>
    </row>
    <row r="54" spans="1:119" ht="16.5" thickBot="1">
      <c r="A54" s="14" t="s">
        <v>43</v>
      </c>
      <c r="B54" s="23"/>
      <c r="C54" s="22"/>
      <c r="D54" s="15">
        <f t="shared" ref="D54:M54" si="14">SUM(D5,D15,D21,D31,D42,D47,D52)</f>
        <v>3623082</v>
      </c>
      <c r="E54" s="15">
        <f t="shared" si="14"/>
        <v>78945</v>
      </c>
      <c r="F54" s="15">
        <f t="shared" si="14"/>
        <v>0</v>
      </c>
      <c r="G54" s="15">
        <f t="shared" si="14"/>
        <v>0</v>
      </c>
      <c r="H54" s="15">
        <f t="shared" si="14"/>
        <v>0</v>
      </c>
      <c r="I54" s="15">
        <f t="shared" si="14"/>
        <v>3721284</v>
      </c>
      <c r="J54" s="15">
        <f t="shared" si="14"/>
        <v>0</v>
      </c>
      <c r="K54" s="15">
        <f t="shared" si="14"/>
        <v>0</v>
      </c>
      <c r="L54" s="15">
        <f t="shared" si="14"/>
        <v>0</v>
      </c>
      <c r="M54" s="15">
        <f t="shared" si="14"/>
        <v>0</v>
      </c>
      <c r="N54" s="15">
        <f t="shared" si="11"/>
        <v>7423311</v>
      </c>
      <c r="O54" s="38">
        <f t="shared" si="9"/>
        <v>1927.6320436250326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8" t="s">
        <v>120</v>
      </c>
      <c r="M56" s="48"/>
      <c r="N56" s="48"/>
      <c r="O56" s="43">
        <v>3851</v>
      </c>
    </row>
    <row r="57" spans="1:119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19" ht="15.75" customHeight="1" thickBot="1">
      <c r="A58" s="52" t="s">
        <v>74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51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52</v>
      </c>
      <c r="F4" s="34" t="s">
        <v>53</v>
      </c>
      <c r="G4" s="34" t="s">
        <v>54</v>
      </c>
      <c r="H4" s="34" t="s">
        <v>6</v>
      </c>
      <c r="I4" s="34" t="s">
        <v>7</v>
      </c>
      <c r="J4" s="35" t="s">
        <v>55</v>
      </c>
      <c r="K4" s="35" t="s">
        <v>8</v>
      </c>
      <c r="L4" s="35" t="s">
        <v>9</v>
      </c>
      <c r="M4" s="35" t="s">
        <v>10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2161594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2161594</v>
      </c>
      <c r="O5" s="33">
        <f t="shared" ref="O5:O36" si="1">(N5/O$57)</f>
        <v>564.6797283176594</v>
      </c>
      <c r="P5" s="6"/>
    </row>
    <row r="6" spans="1:133">
      <c r="A6" s="12"/>
      <c r="B6" s="25">
        <v>311</v>
      </c>
      <c r="C6" s="20" t="s">
        <v>3</v>
      </c>
      <c r="D6" s="46">
        <v>1192511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1192511</v>
      </c>
      <c r="O6" s="47">
        <f t="shared" si="1"/>
        <v>311.52324973876699</v>
      </c>
      <c r="P6" s="9"/>
    </row>
    <row r="7" spans="1:133">
      <c r="A7" s="12"/>
      <c r="B7" s="25">
        <v>312.3</v>
      </c>
      <c r="C7" s="20" t="s">
        <v>11</v>
      </c>
      <c r="D7" s="46">
        <v>38458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38458</v>
      </c>
      <c r="O7" s="47">
        <f t="shared" si="1"/>
        <v>10.04649947753396</v>
      </c>
      <c r="P7" s="9"/>
    </row>
    <row r="8" spans="1:133">
      <c r="A8" s="12"/>
      <c r="B8" s="25">
        <v>312.41000000000003</v>
      </c>
      <c r="C8" s="20" t="s">
        <v>12</v>
      </c>
      <c r="D8" s="46">
        <v>213337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213337</v>
      </c>
      <c r="O8" s="47">
        <f t="shared" si="1"/>
        <v>55.730668756530825</v>
      </c>
      <c r="P8" s="9"/>
    </row>
    <row r="9" spans="1:133">
      <c r="A9" s="12"/>
      <c r="B9" s="25">
        <v>312.42</v>
      </c>
      <c r="C9" s="20" t="s">
        <v>92</v>
      </c>
      <c r="D9" s="46">
        <v>134944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134944</v>
      </c>
      <c r="O9" s="47">
        <f t="shared" si="1"/>
        <v>35.251828631138977</v>
      </c>
      <c r="P9" s="9"/>
    </row>
    <row r="10" spans="1:133">
      <c r="A10" s="12"/>
      <c r="B10" s="25">
        <v>314.10000000000002</v>
      </c>
      <c r="C10" s="20" t="s">
        <v>60</v>
      </c>
      <c r="D10" s="46">
        <v>356823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356823</v>
      </c>
      <c r="O10" s="47">
        <f t="shared" si="1"/>
        <v>93.213949843260181</v>
      </c>
      <c r="P10" s="9"/>
    </row>
    <row r="11" spans="1:133">
      <c r="A11" s="12"/>
      <c r="B11" s="25">
        <v>314.3</v>
      </c>
      <c r="C11" s="20" t="s">
        <v>61</v>
      </c>
      <c r="D11" s="46">
        <v>65226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65226</v>
      </c>
      <c r="O11" s="47">
        <f t="shared" si="1"/>
        <v>17.039184952978058</v>
      </c>
      <c r="P11" s="9"/>
    </row>
    <row r="12" spans="1:133">
      <c r="A12" s="12"/>
      <c r="B12" s="25">
        <v>314.8</v>
      </c>
      <c r="C12" s="20" t="s">
        <v>93</v>
      </c>
      <c r="D12" s="46">
        <v>9385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9385</v>
      </c>
      <c r="O12" s="47">
        <f t="shared" si="1"/>
        <v>2.4516718913270639</v>
      </c>
      <c r="P12" s="9"/>
    </row>
    <row r="13" spans="1:133">
      <c r="A13" s="12"/>
      <c r="B13" s="25">
        <v>315</v>
      </c>
      <c r="C13" s="20" t="s">
        <v>78</v>
      </c>
      <c r="D13" s="46">
        <v>135772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135772</v>
      </c>
      <c r="O13" s="47">
        <f t="shared" si="1"/>
        <v>35.468129571577848</v>
      </c>
      <c r="P13" s="9"/>
    </row>
    <row r="14" spans="1:133">
      <c r="A14" s="12"/>
      <c r="B14" s="25">
        <v>316</v>
      </c>
      <c r="C14" s="20" t="s">
        <v>94</v>
      </c>
      <c r="D14" s="46">
        <v>15138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15138</v>
      </c>
      <c r="O14" s="47">
        <f t="shared" si="1"/>
        <v>3.9545454545454546</v>
      </c>
      <c r="P14" s="9"/>
    </row>
    <row r="15" spans="1:133" ht="15.75">
      <c r="A15" s="29" t="s">
        <v>15</v>
      </c>
      <c r="B15" s="30"/>
      <c r="C15" s="31"/>
      <c r="D15" s="32">
        <f t="shared" ref="D15:M15" si="3">SUM(D16:D21)</f>
        <v>499163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15148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5" si="4">SUM(D15:M15)</f>
        <v>514311</v>
      </c>
      <c r="O15" s="45">
        <f t="shared" si="1"/>
        <v>134.3550156739812</v>
      </c>
      <c r="P15" s="10"/>
    </row>
    <row r="16" spans="1:133">
      <c r="A16" s="12"/>
      <c r="B16" s="25">
        <v>322</v>
      </c>
      <c r="C16" s="20" t="s">
        <v>0</v>
      </c>
      <c r="D16" s="46">
        <v>33119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33119</v>
      </c>
      <c r="O16" s="47">
        <f t="shared" si="1"/>
        <v>8.6517763845350046</v>
      </c>
      <c r="P16" s="9"/>
    </row>
    <row r="17" spans="1:16">
      <c r="A17" s="12"/>
      <c r="B17" s="25">
        <v>323.10000000000002</v>
      </c>
      <c r="C17" s="20" t="s">
        <v>63</v>
      </c>
      <c r="D17" s="46">
        <v>349455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349455</v>
      </c>
      <c r="O17" s="47">
        <f t="shared" si="1"/>
        <v>91.289184952978061</v>
      </c>
      <c r="P17" s="9"/>
    </row>
    <row r="18" spans="1:16">
      <c r="A18" s="12"/>
      <c r="B18" s="25">
        <v>323.7</v>
      </c>
      <c r="C18" s="20" t="s">
        <v>64</v>
      </c>
      <c r="D18" s="46">
        <v>112782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112782</v>
      </c>
      <c r="O18" s="47">
        <f t="shared" si="1"/>
        <v>29.462382445141067</v>
      </c>
      <c r="P18" s="9"/>
    </row>
    <row r="19" spans="1:16">
      <c r="A19" s="12"/>
      <c r="B19" s="25">
        <v>324.20999999999998</v>
      </c>
      <c r="C19" s="20" t="s">
        <v>95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15148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15148</v>
      </c>
      <c r="O19" s="47">
        <f t="shared" si="1"/>
        <v>3.9571577847439916</v>
      </c>
      <c r="P19" s="9"/>
    </row>
    <row r="20" spans="1:16">
      <c r="A20" s="12"/>
      <c r="B20" s="25">
        <v>324.70999999999998</v>
      </c>
      <c r="C20" s="20" t="s">
        <v>17</v>
      </c>
      <c r="D20" s="46">
        <v>3767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3767</v>
      </c>
      <c r="O20" s="47">
        <f t="shared" si="1"/>
        <v>0.98406478578892376</v>
      </c>
      <c r="P20" s="9"/>
    </row>
    <row r="21" spans="1:16">
      <c r="A21" s="12"/>
      <c r="B21" s="25">
        <v>329</v>
      </c>
      <c r="C21" s="20" t="s">
        <v>18</v>
      </c>
      <c r="D21" s="46">
        <v>40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40</v>
      </c>
      <c r="O21" s="47">
        <f t="shared" si="1"/>
        <v>1.0449320794148381E-2</v>
      </c>
      <c r="P21" s="9"/>
    </row>
    <row r="22" spans="1:16" ht="15.75">
      <c r="A22" s="29" t="s">
        <v>20</v>
      </c>
      <c r="B22" s="30"/>
      <c r="C22" s="31"/>
      <c r="D22" s="32">
        <f t="shared" ref="D22:M22" si="5">SUM(D23:D31)</f>
        <v>458558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319467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778025</v>
      </c>
      <c r="O22" s="45">
        <f t="shared" si="1"/>
        <v>203.24582027168233</v>
      </c>
      <c r="P22" s="10"/>
    </row>
    <row r="23" spans="1:16">
      <c r="A23" s="12"/>
      <c r="B23" s="25">
        <v>331.2</v>
      </c>
      <c r="C23" s="20" t="s">
        <v>19</v>
      </c>
      <c r="D23" s="46">
        <v>6686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6686</v>
      </c>
      <c r="O23" s="47">
        <f t="shared" si="1"/>
        <v>1.7466039707419019</v>
      </c>
      <c r="P23" s="9"/>
    </row>
    <row r="24" spans="1:16">
      <c r="A24" s="12"/>
      <c r="B24" s="25">
        <v>331.35</v>
      </c>
      <c r="C24" s="20" t="s">
        <v>22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45362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45362</v>
      </c>
      <c r="O24" s="47">
        <f t="shared" si="1"/>
        <v>11.850052246603971</v>
      </c>
      <c r="P24" s="9"/>
    </row>
    <row r="25" spans="1:16">
      <c r="A25" s="12"/>
      <c r="B25" s="25">
        <v>334.35</v>
      </c>
      <c r="C25" s="20" t="s">
        <v>70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274105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274105</v>
      </c>
      <c r="O25" s="47">
        <f t="shared" si="1"/>
        <v>71.605276907001041</v>
      </c>
      <c r="P25" s="9"/>
    </row>
    <row r="26" spans="1:16">
      <c r="A26" s="12"/>
      <c r="B26" s="25">
        <v>334.7</v>
      </c>
      <c r="C26" s="20" t="s">
        <v>23</v>
      </c>
      <c r="D26" s="46">
        <v>45147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45147</v>
      </c>
      <c r="O26" s="47">
        <f t="shared" si="1"/>
        <v>11.793887147335424</v>
      </c>
      <c r="P26" s="9"/>
    </row>
    <row r="27" spans="1:16">
      <c r="A27" s="12"/>
      <c r="B27" s="25">
        <v>335.12</v>
      </c>
      <c r="C27" s="20" t="s">
        <v>79</v>
      </c>
      <c r="D27" s="46">
        <v>120768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120768</v>
      </c>
      <c r="O27" s="47">
        <f t="shared" si="1"/>
        <v>31.548589341692789</v>
      </c>
      <c r="P27" s="9"/>
    </row>
    <row r="28" spans="1:16">
      <c r="A28" s="12"/>
      <c r="B28" s="25">
        <v>335.14</v>
      </c>
      <c r="C28" s="20" t="s">
        <v>80</v>
      </c>
      <c r="D28" s="46">
        <v>30934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30934</v>
      </c>
      <c r="O28" s="47">
        <f t="shared" si="1"/>
        <v>8.0809822361546502</v>
      </c>
      <c r="P28" s="9"/>
    </row>
    <row r="29" spans="1:16">
      <c r="A29" s="12"/>
      <c r="B29" s="25">
        <v>335.15</v>
      </c>
      <c r="C29" s="20" t="s">
        <v>81</v>
      </c>
      <c r="D29" s="46">
        <v>2335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2335</v>
      </c>
      <c r="O29" s="47">
        <f t="shared" si="1"/>
        <v>0.60997910135841171</v>
      </c>
      <c r="P29" s="9"/>
    </row>
    <row r="30" spans="1:16">
      <c r="A30" s="12"/>
      <c r="B30" s="25">
        <v>335.18</v>
      </c>
      <c r="C30" s="20" t="s">
        <v>82</v>
      </c>
      <c r="D30" s="46">
        <v>230874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230874</v>
      </c>
      <c r="O30" s="47">
        <f t="shared" si="1"/>
        <v>60.311912225705328</v>
      </c>
      <c r="P30" s="9"/>
    </row>
    <row r="31" spans="1:16">
      <c r="A31" s="12"/>
      <c r="B31" s="25">
        <v>335.29</v>
      </c>
      <c r="C31" s="20" t="s">
        <v>113</v>
      </c>
      <c r="D31" s="46">
        <v>21814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21814</v>
      </c>
      <c r="O31" s="47">
        <f t="shared" si="1"/>
        <v>5.6985370950888194</v>
      </c>
      <c r="P31" s="9"/>
    </row>
    <row r="32" spans="1:16" ht="15.75">
      <c r="A32" s="29" t="s">
        <v>33</v>
      </c>
      <c r="B32" s="30"/>
      <c r="C32" s="31"/>
      <c r="D32" s="32">
        <f t="shared" ref="D32:M32" si="7">SUM(D33:D41)</f>
        <v>224909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2978000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3202909</v>
      </c>
      <c r="O32" s="45">
        <f t="shared" si="1"/>
        <v>836.70559038662486</v>
      </c>
      <c r="P32" s="10"/>
    </row>
    <row r="33" spans="1:16">
      <c r="A33" s="12"/>
      <c r="B33" s="25">
        <v>341.9</v>
      </c>
      <c r="C33" s="20" t="s">
        <v>99</v>
      </c>
      <c r="D33" s="46">
        <v>77039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8">SUM(D33:M33)</f>
        <v>77039</v>
      </c>
      <c r="O33" s="47">
        <f t="shared" si="1"/>
        <v>20.125130616509928</v>
      </c>
      <c r="P33" s="9"/>
    </row>
    <row r="34" spans="1:16">
      <c r="A34" s="12"/>
      <c r="B34" s="25">
        <v>342.9</v>
      </c>
      <c r="C34" s="20" t="s">
        <v>100</v>
      </c>
      <c r="D34" s="46">
        <v>8935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8935</v>
      </c>
      <c r="O34" s="47">
        <f t="shared" si="1"/>
        <v>2.3341170323928946</v>
      </c>
      <c r="P34" s="9"/>
    </row>
    <row r="35" spans="1:16">
      <c r="A35" s="12"/>
      <c r="B35" s="25">
        <v>343.3</v>
      </c>
      <c r="C35" s="20" t="s">
        <v>38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861943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861943</v>
      </c>
      <c r="O35" s="47">
        <f t="shared" si="1"/>
        <v>225.16797283176592</v>
      </c>
      <c r="P35" s="9"/>
    </row>
    <row r="36" spans="1:16">
      <c r="A36" s="12"/>
      <c r="B36" s="25">
        <v>343.4</v>
      </c>
      <c r="C36" s="20" t="s">
        <v>39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750673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750673</v>
      </c>
      <c r="O36" s="47">
        <f t="shared" si="1"/>
        <v>196.10057471264369</v>
      </c>
      <c r="P36" s="9"/>
    </row>
    <row r="37" spans="1:16">
      <c r="A37" s="12"/>
      <c r="B37" s="25">
        <v>343.5</v>
      </c>
      <c r="C37" s="20" t="s">
        <v>40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1121800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1121800</v>
      </c>
      <c r="O37" s="47">
        <f t="shared" ref="O37:O55" si="9">(N37/O$57)</f>
        <v>293.05120167189131</v>
      </c>
      <c r="P37" s="9"/>
    </row>
    <row r="38" spans="1:16">
      <c r="A38" s="12"/>
      <c r="B38" s="25">
        <v>343.9</v>
      </c>
      <c r="C38" s="20" t="s">
        <v>41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243584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243584</v>
      </c>
      <c r="O38" s="47">
        <f t="shared" si="9"/>
        <v>63.632183908045974</v>
      </c>
      <c r="P38" s="9"/>
    </row>
    <row r="39" spans="1:16">
      <c r="A39" s="12"/>
      <c r="B39" s="25">
        <v>344.9</v>
      </c>
      <c r="C39" s="20" t="s">
        <v>101</v>
      </c>
      <c r="D39" s="46">
        <v>33781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33781</v>
      </c>
      <c r="O39" s="47">
        <f t="shared" si="9"/>
        <v>8.8247126436781613</v>
      </c>
      <c r="P39" s="9"/>
    </row>
    <row r="40" spans="1:16">
      <c r="A40" s="12"/>
      <c r="B40" s="25">
        <v>347.1</v>
      </c>
      <c r="C40" s="20" t="s">
        <v>42</v>
      </c>
      <c r="D40" s="46">
        <v>86972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86972</v>
      </c>
      <c r="O40" s="47">
        <f t="shared" si="9"/>
        <v>22.719958202716825</v>
      </c>
      <c r="P40" s="9"/>
    </row>
    <row r="41" spans="1:16">
      <c r="A41" s="12"/>
      <c r="B41" s="25">
        <v>347.9</v>
      </c>
      <c r="C41" s="20" t="s">
        <v>102</v>
      </c>
      <c r="D41" s="46">
        <v>18182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18182</v>
      </c>
      <c r="O41" s="47">
        <f t="shared" si="9"/>
        <v>4.7497387669801459</v>
      </c>
      <c r="P41" s="9"/>
    </row>
    <row r="42" spans="1:16" ht="15.75">
      <c r="A42" s="29" t="s">
        <v>34</v>
      </c>
      <c r="B42" s="30"/>
      <c r="C42" s="31"/>
      <c r="D42" s="32">
        <f t="shared" ref="D42:M42" si="10">SUM(D43:D46)</f>
        <v>35295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ref="N42:N55" si="11">SUM(D42:M42)</f>
        <v>35295</v>
      </c>
      <c r="O42" s="45">
        <f t="shared" si="9"/>
        <v>9.2202194357366771</v>
      </c>
      <c r="P42" s="10"/>
    </row>
    <row r="43" spans="1:16">
      <c r="A43" s="13"/>
      <c r="B43" s="39">
        <v>351.1</v>
      </c>
      <c r="C43" s="21" t="s">
        <v>103</v>
      </c>
      <c r="D43" s="46">
        <v>11877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11877</v>
      </c>
      <c r="O43" s="47">
        <f t="shared" si="9"/>
        <v>3.1026645768025078</v>
      </c>
      <c r="P43" s="9"/>
    </row>
    <row r="44" spans="1:16">
      <c r="A44" s="13"/>
      <c r="B44" s="39">
        <v>352</v>
      </c>
      <c r="C44" s="21" t="s">
        <v>88</v>
      </c>
      <c r="D44" s="46">
        <v>6698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6698</v>
      </c>
      <c r="O44" s="47">
        <f t="shared" si="9"/>
        <v>1.7497387669801463</v>
      </c>
      <c r="P44" s="9"/>
    </row>
    <row r="45" spans="1:16">
      <c r="A45" s="13"/>
      <c r="B45" s="39">
        <v>354</v>
      </c>
      <c r="C45" s="21" t="s">
        <v>104</v>
      </c>
      <c r="D45" s="46">
        <v>11970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11970</v>
      </c>
      <c r="O45" s="47">
        <f t="shared" si="9"/>
        <v>3.126959247648903</v>
      </c>
      <c r="P45" s="9"/>
    </row>
    <row r="46" spans="1:16">
      <c r="A46" s="13"/>
      <c r="B46" s="39">
        <v>359</v>
      </c>
      <c r="C46" s="21" t="s">
        <v>45</v>
      </c>
      <c r="D46" s="46">
        <v>4750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4750</v>
      </c>
      <c r="O46" s="47">
        <f t="shared" si="9"/>
        <v>1.2408568443051202</v>
      </c>
      <c r="P46" s="9"/>
    </row>
    <row r="47" spans="1:16" ht="15.75">
      <c r="A47" s="29" t="s">
        <v>4</v>
      </c>
      <c r="B47" s="30"/>
      <c r="C47" s="31"/>
      <c r="D47" s="32">
        <f t="shared" ref="D47:M47" si="12">SUM(D48:D51)</f>
        <v>50843</v>
      </c>
      <c r="E47" s="32">
        <f t="shared" si="12"/>
        <v>0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0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1"/>
        <v>50843</v>
      </c>
      <c r="O47" s="45">
        <f t="shared" si="9"/>
        <v>13.281870428422152</v>
      </c>
      <c r="P47" s="10"/>
    </row>
    <row r="48" spans="1:16">
      <c r="A48" s="12"/>
      <c r="B48" s="25">
        <v>361.1</v>
      </c>
      <c r="C48" s="20" t="s">
        <v>46</v>
      </c>
      <c r="D48" s="46">
        <v>455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455</v>
      </c>
      <c r="O48" s="47">
        <f t="shared" si="9"/>
        <v>0.11886102403343783</v>
      </c>
      <c r="P48" s="9"/>
    </row>
    <row r="49" spans="1:119">
      <c r="A49" s="12"/>
      <c r="B49" s="25">
        <v>364</v>
      </c>
      <c r="C49" s="20" t="s">
        <v>83</v>
      </c>
      <c r="D49" s="46">
        <v>1386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1386</v>
      </c>
      <c r="O49" s="47">
        <f t="shared" si="9"/>
        <v>0.36206896551724138</v>
      </c>
      <c r="P49" s="9"/>
    </row>
    <row r="50" spans="1:119">
      <c r="A50" s="12"/>
      <c r="B50" s="25">
        <v>366</v>
      </c>
      <c r="C50" s="20" t="s">
        <v>72</v>
      </c>
      <c r="D50" s="46">
        <v>13324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13324</v>
      </c>
      <c r="O50" s="47">
        <f t="shared" si="9"/>
        <v>3.4806687565308256</v>
      </c>
      <c r="P50" s="9"/>
    </row>
    <row r="51" spans="1:119">
      <c r="A51" s="12"/>
      <c r="B51" s="25">
        <v>369.9</v>
      </c>
      <c r="C51" s="20" t="s">
        <v>47</v>
      </c>
      <c r="D51" s="46">
        <v>35678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35678</v>
      </c>
      <c r="O51" s="47">
        <f t="shared" si="9"/>
        <v>9.320271682340648</v>
      </c>
      <c r="P51" s="9"/>
    </row>
    <row r="52" spans="1:119" ht="15.75">
      <c r="A52" s="29" t="s">
        <v>35</v>
      </c>
      <c r="B52" s="30"/>
      <c r="C52" s="31"/>
      <c r="D52" s="32">
        <f t="shared" ref="D52:M52" si="13">SUM(D53:D54)</f>
        <v>250000</v>
      </c>
      <c r="E52" s="32">
        <f t="shared" si="13"/>
        <v>0</v>
      </c>
      <c r="F52" s="32">
        <f t="shared" si="13"/>
        <v>0</v>
      </c>
      <c r="G52" s="32">
        <f t="shared" si="13"/>
        <v>0</v>
      </c>
      <c r="H52" s="32">
        <f t="shared" si="13"/>
        <v>0</v>
      </c>
      <c r="I52" s="32">
        <f t="shared" si="13"/>
        <v>28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 t="shared" si="11"/>
        <v>250028</v>
      </c>
      <c r="O52" s="45">
        <f t="shared" si="9"/>
        <v>65.315569487983282</v>
      </c>
      <c r="P52" s="9"/>
    </row>
    <row r="53" spans="1:119">
      <c r="A53" s="12"/>
      <c r="B53" s="25">
        <v>381</v>
      </c>
      <c r="C53" s="20" t="s">
        <v>48</v>
      </c>
      <c r="D53" s="46">
        <v>250000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250000</v>
      </c>
      <c r="O53" s="47">
        <f t="shared" si="9"/>
        <v>65.308254963427373</v>
      </c>
      <c r="P53" s="9"/>
    </row>
    <row r="54" spans="1:119" ht="15.75" thickBot="1">
      <c r="A54" s="12"/>
      <c r="B54" s="25">
        <v>389.1</v>
      </c>
      <c r="C54" s="20" t="s">
        <v>114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28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28</v>
      </c>
      <c r="O54" s="47">
        <f t="shared" si="9"/>
        <v>7.3145245559038665E-3</v>
      </c>
      <c r="P54" s="9"/>
    </row>
    <row r="55" spans="1:119" ht="16.5" thickBot="1">
      <c r="A55" s="14" t="s">
        <v>43</v>
      </c>
      <c r="B55" s="23"/>
      <c r="C55" s="22"/>
      <c r="D55" s="15">
        <f t="shared" ref="D55:M55" si="14">SUM(D5,D15,D22,D32,D42,D47,D52)</f>
        <v>3680362</v>
      </c>
      <c r="E55" s="15">
        <f t="shared" si="14"/>
        <v>0</v>
      </c>
      <c r="F55" s="15">
        <f t="shared" si="14"/>
        <v>0</v>
      </c>
      <c r="G55" s="15">
        <f t="shared" si="14"/>
        <v>0</v>
      </c>
      <c r="H55" s="15">
        <f t="shared" si="14"/>
        <v>0</v>
      </c>
      <c r="I55" s="15">
        <f t="shared" si="14"/>
        <v>3312643</v>
      </c>
      <c r="J55" s="15">
        <f t="shared" si="14"/>
        <v>0</v>
      </c>
      <c r="K55" s="15">
        <f t="shared" si="14"/>
        <v>0</v>
      </c>
      <c r="L55" s="15">
        <f t="shared" si="14"/>
        <v>0</v>
      </c>
      <c r="M55" s="15">
        <f t="shared" si="14"/>
        <v>0</v>
      </c>
      <c r="N55" s="15">
        <f t="shared" si="11"/>
        <v>6993005</v>
      </c>
      <c r="O55" s="38">
        <f t="shared" si="9"/>
        <v>1826.8038140020899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8" t="s">
        <v>115</v>
      </c>
      <c r="M57" s="48"/>
      <c r="N57" s="48"/>
      <c r="O57" s="43">
        <v>3828</v>
      </c>
    </row>
    <row r="58" spans="1:119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1"/>
    </row>
    <row r="59" spans="1:119" ht="15.75" customHeight="1" thickBot="1">
      <c r="A59" s="52" t="s">
        <v>74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4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51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56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52</v>
      </c>
      <c r="F4" s="34" t="s">
        <v>53</v>
      </c>
      <c r="G4" s="34" t="s">
        <v>54</v>
      </c>
      <c r="H4" s="34" t="s">
        <v>6</v>
      </c>
      <c r="I4" s="34" t="s">
        <v>7</v>
      </c>
      <c r="J4" s="35" t="s">
        <v>55</v>
      </c>
      <c r="K4" s="35" t="s">
        <v>8</v>
      </c>
      <c r="L4" s="35" t="s">
        <v>9</v>
      </c>
      <c r="M4" s="35" t="s">
        <v>10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2156420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2156420</v>
      </c>
      <c r="O5" s="33">
        <f t="shared" ref="O5:O36" si="1">(N5/O$58)</f>
        <v>571.23708609271523</v>
      </c>
      <c r="P5" s="6"/>
    </row>
    <row r="6" spans="1:133">
      <c r="A6" s="12"/>
      <c r="B6" s="25">
        <v>311</v>
      </c>
      <c r="C6" s="20" t="s">
        <v>3</v>
      </c>
      <c r="D6" s="46">
        <v>1174377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1174377</v>
      </c>
      <c r="O6" s="47">
        <f t="shared" si="1"/>
        <v>311.09324503311257</v>
      </c>
      <c r="P6" s="9"/>
    </row>
    <row r="7" spans="1:133">
      <c r="A7" s="12"/>
      <c r="B7" s="25">
        <v>312.3</v>
      </c>
      <c r="C7" s="20" t="s">
        <v>11</v>
      </c>
      <c r="D7" s="46">
        <v>39552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39552</v>
      </c>
      <c r="O7" s="47">
        <f t="shared" si="1"/>
        <v>10.477350993377483</v>
      </c>
      <c r="P7" s="9"/>
    </row>
    <row r="8" spans="1:133">
      <c r="A8" s="12"/>
      <c r="B8" s="25">
        <v>312.41000000000003</v>
      </c>
      <c r="C8" s="20" t="s">
        <v>12</v>
      </c>
      <c r="D8" s="46">
        <v>203222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203222</v>
      </c>
      <c r="O8" s="47">
        <f t="shared" si="1"/>
        <v>53.833642384105957</v>
      </c>
      <c r="P8" s="9"/>
    </row>
    <row r="9" spans="1:133">
      <c r="A9" s="12"/>
      <c r="B9" s="25">
        <v>312.42</v>
      </c>
      <c r="C9" s="20" t="s">
        <v>92</v>
      </c>
      <c r="D9" s="46">
        <v>127523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127523</v>
      </c>
      <c r="O9" s="47">
        <f t="shared" si="1"/>
        <v>33.780927152317879</v>
      </c>
      <c r="P9" s="9"/>
    </row>
    <row r="10" spans="1:133">
      <c r="A10" s="12"/>
      <c r="B10" s="25">
        <v>314.10000000000002</v>
      </c>
      <c r="C10" s="20" t="s">
        <v>60</v>
      </c>
      <c r="D10" s="46">
        <v>352889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352889</v>
      </c>
      <c r="O10" s="47">
        <f t="shared" si="1"/>
        <v>93.480529801324508</v>
      </c>
      <c r="P10" s="9"/>
    </row>
    <row r="11" spans="1:133">
      <c r="A11" s="12"/>
      <c r="B11" s="25">
        <v>314.3</v>
      </c>
      <c r="C11" s="20" t="s">
        <v>61</v>
      </c>
      <c r="D11" s="46">
        <v>66665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66665</v>
      </c>
      <c r="O11" s="47">
        <f t="shared" si="1"/>
        <v>17.659602649006622</v>
      </c>
      <c r="P11" s="9"/>
    </row>
    <row r="12" spans="1:133">
      <c r="A12" s="12"/>
      <c r="B12" s="25">
        <v>314.8</v>
      </c>
      <c r="C12" s="20" t="s">
        <v>93</v>
      </c>
      <c r="D12" s="46">
        <v>34737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34737</v>
      </c>
      <c r="O12" s="47">
        <f t="shared" si="1"/>
        <v>9.201854304635761</v>
      </c>
      <c r="P12" s="9"/>
    </row>
    <row r="13" spans="1:133">
      <c r="A13" s="12"/>
      <c r="B13" s="25">
        <v>315</v>
      </c>
      <c r="C13" s="20" t="s">
        <v>78</v>
      </c>
      <c r="D13" s="46">
        <v>138490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138490</v>
      </c>
      <c r="O13" s="47">
        <f t="shared" si="1"/>
        <v>36.686092715231787</v>
      </c>
      <c r="P13" s="9"/>
    </row>
    <row r="14" spans="1:133">
      <c r="A14" s="12"/>
      <c r="B14" s="25">
        <v>316</v>
      </c>
      <c r="C14" s="20" t="s">
        <v>94</v>
      </c>
      <c r="D14" s="46">
        <v>18965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18965</v>
      </c>
      <c r="O14" s="47">
        <f t="shared" si="1"/>
        <v>5.023841059602649</v>
      </c>
      <c r="P14" s="9"/>
    </row>
    <row r="15" spans="1:133" ht="15.75">
      <c r="A15" s="29" t="s">
        <v>15</v>
      </c>
      <c r="B15" s="30"/>
      <c r="C15" s="31"/>
      <c r="D15" s="32">
        <f t="shared" ref="D15:M15" si="3">SUM(D16:D21)</f>
        <v>532904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32958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34" si="4">SUM(D15:M15)</f>
        <v>565862</v>
      </c>
      <c r="O15" s="45">
        <f t="shared" si="1"/>
        <v>149.89721854304636</v>
      </c>
      <c r="P15" s="10"/>
    </row>
    <row r="16" spans="1:133">
      <c r="A16" s="12"/>
      <c r="B16" s="25">
        <v>322</v>
      </c>
      <c r="C16" s="20" t="s">
        <v>0</v>
      </c>
      <c r="D16" s="46">
        <v>54598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54598</v>
      </c>
      <c r="O16" s="47">
        <f t="shared" si="1"/>
        <v>14.463046357615895</v>
      </c>
      <c r="P16" s="9"/>
    </row>
    <row r="17" spans="1:16">
      <c r="A17" s="12"/>
      <c r="B17" s="25">
        <v>323.10000000000002</v>
      </c>
      <c r="C17" s="20" t="s">
        <v>63</v>
      </c>
      <c r="D17" s="46">
        <v>353119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353119</v>
      </c>
      <c r="O17" s="47">
        <f t="shared" si="1"/>
        <v>93.541456953642381</v>
      </c>
      <c r="P17" s="9"/>
    </row>
    <row r="18" spans="1:16">
      <c r="A18" s="12"/>
      <c r="B18" s="25">
        <v>323.7</v>
      </c>
      <c r="C18" s="20" t="s">
        <v>64</v>
      </c>
      <c r="D18" s="46">
        <v>121297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121297</v>
      </c>
      <c r="O18" s="47">
        <f t="shared" si="1"/>
        <v>32.131655629139075</v>
      </c>
      <c r="P18" s="9"/>
    </row>
    <row r="19" spans="1:16">
      <c r="A19" s="12"/>
      <c r="B19" s="25">
        <v>324.20999999999998</v>
      </c>
      <c r="C19" s="20" t="s">
        <v>95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32958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32958</v>
      </c>
      <c r="O19" s="47">
        <f t="shared" si="1"/>
        <v>8.7305960264900655</v>
      </c>
      <c r="P19" s="9"/>
    </row>
    <row r="20" spans="1:16">
      <c r="A20" s="12"/>
      <c r="B20" s="25">
        <v>324.70999999999998</v>
      </c>
      <c r="C20" s="20" t="s">
        <v>17</v>
      </c>
      <c r="D20" s="46">
        <v>3840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3840</v>
      </c>
      <c r="O20" s="47">
        <f t="shared" si="1"/>
        <v>1.0172185430463576</v>
      </c>
      <c r="P20" s="9"/>
    </row>
    <row r="21" spans="1:16">
      <c r="A21" s="12"/>
      <c r="B21" s="25">
        <v>329</v>
      </c>
      <c r="C21" s="20" t="s">
        <v>18</v>
      </c>
      <c r="D21" s="46">
        <v>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50</v>
      </c>
      <c r="O21" s="47">
        <f t="shared" si="1"/>
        <v>1.3245033112582781E-2</v>
      </c>
      <c r="P21" s="9"/>
    </row>
    <row r="22" spans="1:16" ht="15.75">
      <c r="A22" s="29" t="s">
        <v>20</v>
      </c>
      <c r="B22" s="30"/>
      <c r="C22" s="31"/>
      <c r="D22" s="32">
        <f t="shared" ref="D22:M22" si="5">SUM(D23:D33)</f>
        <v>589654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5305579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5895233</v>
      </c>
      <c r="O22" s="45">
        <f t="shared" si="1"/>
        <v>1561.6511258278147</v>
      </c>
      <c r="P22" s="10"/>
    </row>
    <row r="23" spans="1:16">
      <c r="A23" s="12"/>
      <c r="B23" s="25">
        <v>331.2</v>
      </c>
      <c r="C23" s="20" t="s">
        <v>19</v>
      </c>
      <c r="D23" s="46">
        <v>18077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18077</v>
      </c>
      <c r="O23" s="47">
        <f t="shared" si="1"/>
        <v>4.7886092715231792</v>
      </c>
      <c r="P23" s="9"/>
    </row>
    <row r="24" spans="1:16">
      <c r="A24" s="12"/>
      <c r="B24" s="25">
        <v>331.31</v>
      </c>
      <c r="C24" s="20" t="s">
        <v>107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2333434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2333434</v>
      </c>
      <c r="O24" s="47">
        <f t="shared" si="1"/>
        <v>618.12821192052979</v>
      </c>
      <c r="P24" s="9"/>
    </row>
    <row r="25" spans="1:16">
      <c r="A25" s="12"/>
      <c r="B25" s="25">
        <v>331.39</v>
      </c>
      <c r="C25" s="20" t="s">
        <v>96</v>
      </c>
      <c r="D25" s="46">
        <v>61375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61375</v>
      </c>
      <c r="O25" s="47">
        <f t="shared" si="1"/>
        <v>16.258278145695364</v>
      </c>
      <c r="P25" s="9"/>
    </row>
    <row r="26" spans="1:16">
      <c r="A26" s="12"/>
      <c r="B26" s="25">
        <v>331.7</v>
      </c>
      <c r="C26" s="20" t="s">
        <v>69</v>
      </c>
      <c r="D26" s="46">
        <v>17360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17360</v>
      </c>
      <c r="O26" s="47">
        <f t="shared" si="1"/>
        <v>4.5986754966887418</v>
      </c>
      <c r="P26" s="9"/>
    </row>
    <row r="27" spans="1:16">
      <c r="A27" s="12"/>
      <c r="B27" s="25">
        <v>334.1</v>
      </c>
      <c r="C27" s="20" t="s">
        <v>108</v>
      </c>
      <c r="D27" s="46">
        <v>25000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25000</v>
      </c>
      <c r="O27" s="47">
        <f t="shared" si="1"/>
        <v>6.6225165562913908</v>
      </c>
      <c r="P27" s="9"/>
    </row>
    <row r="28" spans="1:16">
      <c r="A28" s="12"/>
      <c r="B28" s="25">
        <v>334.35</v>
      </c>
      <c r="C28" s="20" t="s">
        <v>70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2972145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2972145</v>
      </c>
      <c r="O28" s="47">
        <f t="shared" si="1"/>
        <v>787.32317880794699</v>
      </c>
      <c r="P28" s="9"/>
    </row>
    <row r="29" spans="1:16">
      <c r="A29" s="12"/>
      <c r="B29" s="25">
        <v>334.7</v>
      </c>
      <c r="C29" s="20" t="s">
        <v>23</v>
      </c>
      <c r="D29" s="46">
        <v>100000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100000</v>
      </c>
      <c r="O29" s="47">
        <f t="shared" si="1"/>
        <v>26.490066225165563</v>
      </c>
      <c r="P29" s="9"/>
    </row>
    <row r="30" spans="1:16">
      <c r="A30" s="12"/>
      <c r="B30" s="25">
        <v>335.12</v>
      </c>
      <c r="C30" s="20" t="s">
        <v>79</v>
      </c>
      <c r="D30" s="46">
        <v>119708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119708</v>
      </c>
      <c r="O30" s="47">
        <f t="shared" si="1"/>
        <v>31.710728476821192</v>
      </c>
      <c r="P30" s="9"/>
    </row>
    <row r="31" spans="1:16">
      <c r="A31" s="12"/>
      <c r="B31" s="25">
        <v>335.14</v>
      </c>
      <c r="C31" s="20" t="s">
        <v>80</v>
      </c>
      <c r="D31" s="46">
        <v>29858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29858</v>
      </c>
      <c r="O31" s="47">
        <f t="shared" si="1"/>
        <v>7.9094039735099342</v>
      </c>
      <c r="P31" s="9"/>
    </row>
    <row r="32" spans="1:16">
      <c r="A32" s="12"/>
      <c r="B32" s="25">
        <v>335.15</v>
      </c>
      <c r="C32" s="20" t="s">
        <v>81</v>
      </c>
      <c r="D32" s="46">
        <v>2549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2549</v>
      </c>
      <c r="O32" s="47">
        <f t="shared" si="1"/>
        <v>0.67523178807947015</v>
      </c>
      <c r="P32" s="9"/>
    </row>
    <row r="33" spans="1:16">
      <c r="A33" s="12"/>
      <c r="B33" s="25">
        <v>335.18</v>
      </c>
      <c r="C33" s="20" t="s">
        <v>82</v>
      </c>
      <c r="D33" s="46">
        <v>215727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215727</v>
      </c>
      <c r="O33" s="47">
        <f t="shared" si="1"/>
        <v>57.146225165562917</v>
      </c>
      <c r="P33" s="9"/>
    </row>
    <row r="34" spans="1:16" ht="15.75">
      <c r="A34" s="29" t="s">
        <v>33</v>
      </c>
      <c r="B34" s="30"/>
      <c r="C34" s="31"/>
      <c r="D34" s="32">
        <f t="shared" ref="D34:M34" si="6">SUM(D35:D43)</f>
        <v>203338</v>
      </c>
      <c r="E34" s="32">
        <f t="shared" si="6"/>
        <v>0</v>
      </c>
      <c r="F34" s="32">
        <f t="shared" si="6"/>
        <v>0</v>
      </c>
      <c r="G34" s="32">
        <f t="shared" si="6"/>
        <v>0</v>
      </c>
      <c r="H34" s="32">
        <f t="shared" si="6"/>
        <v>0</v>
      </c>
      <c r="I34" s="32">
        <f t="shared" si="6"/>
        <v>2870645</v>
      </c>
      <c r="J34" s="32">
        <f t="shared" si="6"/>
        <v>0</v>
      </c>
      <c r="K34" s="32">
        <f t="shared" si="6"/>
        <v>0</v>
      </c>
      <c r="L34" s="32">
        <f t="shared" si="6"/>
        <v>0</v>
      </c>
      <c r="M34" s="32">
        <f t="shared" si="6"/>
        <v>0</v>
      </c>
      <c r="N34" s="32">
        <f t="shared" si="4"/>
        <v>3073983</v>
      </c>
      <c r="O34" s="45">
        <f t="shared" si="1"/>
        <v>814.30013245033115</v>
      </c>
      <c r="P34" s="10"/>
    </row>
    <row r="35" spans="1:16">
      <c r="A35" s="12"/>
      <c r="B35" s="25">
        <v>341.9</v>
      </c>
      <c r="C35" s="20" t="s">
        <v>99</v>
      </c>
      <c r="D35" s="46">
        <v>64295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7">SUM(D35:M35)</f>
        <v>64295</v>
      </c>
      <c r="O35" s="47">
        <f t="shared" si="1"/>
        <v>17.0317880794702</v>
      </c>
      <c r="P35" s="9"/>
    </row>
    <row r="36" spans="1:16">
      <c r="A36" s="12"/>
      <c r="B36" s="25">
        <v>342.9</v>
      </c>
      <c r="C36" s="20" t="s">
        <v>100</v>
      </c>
      <c r="D36" s="46">
        <v>9005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9005</v>
      </c>
      <c r="O36" s="47">
        <f t="shared" si="1"/>
        <v>2.3854304635761587</v>
      </c>
      <c r="P36" s="9"/>
    </row>
    <row r="37" spans="1:16">
      <c r="A37" s="12"/>
      <c r="B37" s="25">
        <v>343.3</v>
      </c>
      <c r="C37" s="20" t="s">
        <v>38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818136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818136</v>
      </c>
      <c r="O37" s="47">
        <f t="shared" ref="O37:O56" si="8">(N37/O$58)</f>
        <v>216.72476821192052</v>
      </c>
      <c r="P37" s="9"/>
    </row>
    <row r="38" spans="1:16">
      <c r="A38" s="12"/>
      <c r="B38" s="25">
        <v>343.4</v>
      </c>
      <c r="C38" s="20" t="s">
        <v>39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717079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717079</v>
      </c>
      <c r="O38" s="47">
        <f t="shared" si="8"/>
        <v>189.95470198675497</v>
      </c>
      <c r="P38" s="9"/>
    </row>
    <row r="39" spans="1:16">
      <c r="A39" s="12"/>
      <c r="B39" s="25">
        <v>343.5</v>
      </c>
      <c r="C39" s="20" t="s">
        <v>40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1084692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1084692</v>
      </c>
      <c r="O39" s="47">
        <f t="shared" si="8"/>
        <v>287.33562913907286</v>
      </c>
      <c r="P39" s="9"/>
    </row>
    <row r="40" spans="1:16">
      <c r="A40" s="12"/>
      <c r="B40" s="25">
        <v>343.9</v>
      </c>
      <c r="C40" s="20" t="s">
        <v>41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250738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250738</v>
      </c>
      <c r="O40" s="47">
        <f t="shared" si="8"/>
        <v>66.420662251655628</v>
      </c>
      <c r="P40" s="9"/>
    </row>
    <row r="41" spans="1:16">
      <c r="A41" s="12"/>
      <c r="B41" s="25">
        <v>344.9</v>
      </c>
      <c r="C41" s="20" t="s">
        <v>101</v>
      </c>
      <c r="D41" s="46">
        <v>60936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60936</v>
      </c>
      <c r="O41" s="47">
        <f t="shared" si="8"/>
        <v>16.141986754966887</v>
      </c>
      <c r="P41" s="9"/>
    </row>
    <row r="42" spans="1:16">
      <c r="A42" s="12"/>
      <c r="B42" s="25">
        <v>347.1</v>
      </c>
      <c r="C42" s="20" t="s">
        <v>42</v>
      </c>
      <c r="D42" s="46">
        <v>54907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54907</v>
      </c>
      <c r="O42" s="47">
        <f t="shared" si="8"/>
        <v>14.544900662251656</v>
      </c>
      <c r="P42" s="9"/>
    </row>
    <row r="43" spans="1:16">
      <c r="A43" s="12"/>
      <c r="B43" s="25">
        <v>347.9</v>
      </c>
      <c r="C43" s="20" t="s">
        <v>102</v>
      </c>
      <c r="D43" s="46">
        <v>14195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14195</v>
      </c>
      <c r="O43" s="47">
        <f t="shared" si="8"/>
        <v>3.7602649006622517</v>
      </c>
      <c r="P43" s="9"/>
    </row>
    <row r="44" spans="1:16" ht="15.75">
      <c r="A44" s="29" t="s">
        <v>34</v>
      </c>
      <c r="B44" s="30"/>
      <c r="C44" s="31"/>
      <c r="D44" s="32">
        <f t="shared" ref="D44:M44" si="9">SUM(D45:D48)</f>
        <v>23584</v>
      </c>
      <c r="E44" s="32">
        <f t="shared" si="9"/>
        <v>0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0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ref="N44:N56" si="10">SUM(D44:M44)</f>
        <v>23584</v>
      </c>
      <c r="O44" s="45">
        <f t="shared" si="8"/>
        <v>6.2474172185430463</v>
      </c>
      <c r="P44" s="10"/>
    </row>
    <row r="45" spans="1:16">
      <c r="A45" s="13"/>
      <c r="B45" s="39">
        <v>351.1</v>
      </c>
      <c r="C45" s="21" t="s">
        <v>103</v>
      </c>
      <c r="D45" s="46">
        <v>6890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6890</v>
      </c>
      <c r="O45" s="47">
        <f t="shared" si="8"/>
        <v>1.8251655629139072</v>
      </c>
      <c r="P45" s="9"/>
    </row>
    <row r="46" spans="1:16">
      <c r="A46" s="13"/>
      <c r="B46" s="39">
        <v>352</v>
      </c>
      <c r="C46" s="21" t="s">
        <v>88</v>
      </c>
      <c r="D46" s="46">
        <v>6462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6462</v>
      </c>
      <c r="O46" s="47">
        <f t="shared" si="8"/>
        <v>1.7117880794701987</v>
      </c>
      <c r="P46" s="9"/>
    </row>
    <row r="47" spans="1:16">
      <c r="A47" s="13"/>
      <c r="B47" s="39">
        <v>354</v>
      </c>
      <c r="C47" s="21" t="s">
        <v>104</v>
      </c>
      <c r="D47" s="46">
        <v>10076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10076</v>
      </c>
      <c r="O47" s="47">
        <f t="shared" si="8"/>
        <v>2.669139072847682</v>
      </c>
      <c r="P47" s="9"/>
    </row>
    <row r="48" spans="1:16">
      <c r="A48" s="13"/>
      <c r="B48" s="39">
        <v>359</v>
      </c>
      <c r="C48" s="21" t="s">
        <v>45</v>
      </c>
      <c r="D48" s="46">
        <v>156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156</v>
      </c>
      <c r="O48" s="47">
        <f t="shared" si="8"/>
        <v>4.1324503311258282E-2</v>
      </c>
      <c r="P48" s="9"/>
    </row>
    <row r="49" spans="1:119" ht="15.75">
      <c r="A49" s="29" t="s">
        <v>4</v>
      </c>
      <c r="B49" s="30"/>
      <c r="C49" s="31"/>
      <c r="D49" s="32">
        <f t="shared" ref="D49:M49" si="11">SUM(D50:D53)</f>
        <v>171349</v>
      </c>
      <c r="E49" s="32">
        <f t="shared" si="11"/>
        <v>0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si="10"/>
        <v>171349</v>
      </c>
      <c r="O49" s="45">
        <f t="shared" si="8"/>
        <v>45.390463576158943</v>
      </c>
      <c r="P49" s="10"/>
    </row>
    <row r="50" spans="1:119">
      <c r="A50" s="12"/>
      <c r="B50" s="25">
        <v>361.1</v>
      </c>
      <c r="C50" s="20" t="s">
        <v>46</v>
      </c>
      <c r="D50" s="46">
        <v>306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306</v>
      </c>
      <c r="O50" s="47">
        <f t="shared" si="8"/>
        <v>8.1059602649006621E-2</v>
      </c>
      <c r="P50" s="9"/>
    </row>
    <row r="51" spans="1:119">
      <c r="A51" s="12"/>
      <c r="B51" s="25">
        <v>365</v>
      </c>
      <c r="C51" s="20" t="s">
        <v>109</v>
      </c>
      <c r="D51" s="46">
        <v>717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717</v>
      </c>
      <c r="O51" s="47">
        <f t="shared" si="8"/>
        <v>0.18993377483443707</v>
      </c>
      <c r="P51" s="9"/>
    </row>
    <row r="52" spans="1:119">
      <c r="A52" s="12"/>
      <c r="B52" s="25">
        <v>366</v>
      </c>
      <c r="C52" s="20" t="s">
        <v>72</v>
      </c>
      <c r="D52" s="46">
        <v>154336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154336</v>
      </c>
      <c r="O52" s="47">
        <f t="shared" si="8"/>
        <v>40.883708609271523</v>
      </c>
      <c r="P52" s="9"/>
    </row>
    <row r="53" spans="1:119">
      <c r="A53" s="12"/>
      <c r="B53" s="25">
        <v>369.9</v>
      </c>
      <c r="C53" s="20" t="s">
        <v>47</v>
      </c>
      <c r="D53" s="46">
        <v>15990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15990</v>
      </c>
      <c r="O53" s="47">
        <f t="shared" si="8"/>
        <v>4.2357615894039737</v>
      </c>
      <c r="P53" s="9"/>
    </row>
    <row r="54" spans="1:119" ht="15.75">
      <c r="A54" s="29" t="s">
        <v>35</v>
      </c>
      <c r="B54" s="30"/>
      <c r="C54" s="31"/>
      <c r="D54" s="32">
        <f t="shared" ref="D54:M54" si="12">SUM(D55:D55)</f>
        <v>100000</v>
      </c>
      <c r="E54" s="32">
        <f t="shared" si="12"/>
        <v>0</v>
      </c>
      <c r="F54" s="32">
        <f t="shared" si="12"/>
        <v>0</v>
      </c>
      <c r="G54" s="32">
        <f t="shared" si="12"/>
        <v>0</v>
      </c>
      <c r="H54" s="32">
        <f t="shared" si="12"/>
        <v>0</v>
      </c>
      <c r="I54" s="32">
        <f t="shared" si="12"/>
        <v>0</v>
      </c>
      <c r="J54" s="32">
        <f t="shared" si="12"/>
        <v>0</v>
      </c>
      <c r="K54" s="32">
        <f t="shared" si="12"/>
        <v>0</v>
      </c>
      <c r="L54" s="32">
        <f t="shared" si="12"/>
        <v>0</v>
      </c>
      <c r="M54" s="32">
        <f t="shared" si="12"/>
        <v>0</v>
      </c>
      <c r="N54" s="32">
        <f t="shared" si="10"/>
        <v>100000</v>
      </c>
      <c r="O54" s="45">
        <f t="shared" si="8"/>
        <v>26.490066225165563</v>
      </c>
      <c r="P54" s="9"/>
    </row>
    <row r="55" spans="1:119" ht="15.75" thickBot="1">
      <c r="A55" s="12"/>
      <c r="B55" s="25">
        <v>382</v>
      </c>
      <c r="C55" s="20" t="s">
        <v>110</v>
      </c>
      <c r="D55" s="46">
        <v>100000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100000</v>
      </c>
      <c r="O55" s="47">
        <f t="shared" si="8"/>
        <v>26.490066225165563</v>
      </c>
      <c r="P55" s="9"/>
    </row>
    <row r="56" spans="1:119" ht="16.5" thickBot="1">
      <c r="A56" s="14" t="s">
        <v>43</v>
      </c>
      <c r="B56" s="23"/>
      <c r="C56" s="22"/>
      <c r="D56" s="15">
        <f t="shared" ref="D56:M56" si="13">SUM(D5,D15,D22,D34,D44,D49,D54)</f>
        <v>3777249</v>
      </c>
      <c r="E56" s="15">
        <f t="shared" si="13"/>
        <v>0</v>
      </c>
      <c r="F56" s="15">
        <f t="shared" si="13"/>
        <v>0</v>
      </c>
      <c r="G56" s="15">
        <f t="shared" si="13"/>
        <v>0</v>
      </c>
      <c r="H56" s="15">
        <f t="shared" si="13"/>
        <v>0</v>
      </c>
      <c r="I56" s="15">
        <f t="shared" si="13"/>
        <v>8209182</v>
      </c>
      <c r="J56" s="15">
        <f t="shared" si="13"/>
        <v>0</v>
      </c>
      <c r="K56" s="15">
        <f t="shared" si="13"/>
        <v>0</v>
      </c>
      <c r="L56" s="15">
        <f t="shared" si="13"/>
        <v>0</v>
      </c>
      <c r="M56" s="15">
        <f t="shared" si="13"/>
        <v>0</v>
      </c>
      <c r="N56" s="15">
        <f t="shared" si="10"/>
        <v>11986431</v>
      </c>
      <c r="O56" s="38">
        <f t="shared" si="8"/>
        <v>3175.2135099337747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8" t="s">
        <v>111</v>
      </c>
      <c r="M58" s="48"/>
      <c r="N58" s="48"/>
      <c r="O58" s="43">
        <v>3775</v>
      </c>
    </row>
    <row r="59" spans="1:119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</row>
    <row r="60" spans="1:119" ht="15.75" customHeight="1" thickBot="1">
      <c r="A60" s="52" t="s">
        <v>74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2024-05-30T17:43:24Z</cp:lastPrinted>
  <dcterms:created xsi:type="dcterms:W3CDTF">2000-08-31T21:26:31Z</dcterms:created>
  <dcterms:modified xsi:type="dcterms:W3CDTF">2024-05-30T17:43:29Z</dcterms:modified>
</cp:coreProperties>
</file>