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'2007'!$A$1:$O$27</definedName>
    <definedName name="_xlnm.Print_Area" localSheetId="15">'2008'!$A$1:$O$27</definedName>
    <definedName name="_xlnm.Print_Area" localSheetId="14">'2009'!$A$1:$O$28</definedName>
    <definedName name="_xlnm.Print_Area" localSheetId="13">'2010'!$A$1:$O$24</definedName>
    <definedName name="_xlnm.Print_Area" localSheetId="12">'2011'!$A$1:$O$23</definedName>
    <definedName name="_xlnm.Print_Area" localSheetId="11">'2012'!$A$1:$O$25</definedName>
    <definedName name="_xlnm.Print_Area" localSheetId="10">'2013'!$A$1:$O$25</definedName>
    <definedName name="_xlnm.Print_Area" localSheetId="9">'2014'!$A$1:$O$28</definedName>
    <definedName name="_xlnm.Print_Area" localSheetId="8">'2015'!$A$1:$O$29</definedName>
    <definedName name="_xlnm.Print_Area" localSheetId="7">'2016'!$A$1:$O$29</definedName>
    <definedName name="_xlnm.Print_Area" localSheetId="6">'2017'!$A$1:$O$29</definedName>
    <definedName name="_xlnm.Print_Area" localSheetId="5">'2018'!$A$1:$O$30</definedName>
    <definedName name="_xlnm.Print_Area" localSheetId="4">'2019'!$A$1:$O$29</definedName>
    <definedName name="_xlnm.Print_Area" localSheetId="3">'2020'!$A$1:$O$30</definedName>
    <definedName name="_xlnm.Print_Area" localSheetId="2">'2021'!$A$1:$P$31</definedName>
    <definedName name="_xlnm.Print_Area" localSheetId="1">'2022'!$A$1:$P$32</definedName>
    <definedName name="_xlnm.Print_Area" localSheetId="0">'2023'!$A$1:$P$31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7" i="49" l="1"/>
  <c r="F27" i="49"/>
  <c r="G27" i="49"/>
  <c r="H27" i="49"/>
  <c r="I27" i="49"/>
  <c r="J27" i="49"/>
  <c r="K27" i="49"/>
  <c r="L27" i="49"/>
  <c r="M27" i="49"/>
  <c r="N27" i="49"/>
  <c r="D27" i="49"/>
  <c r="O26" i="49" l="1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1" i="49" l="1"/>
  <c r="P21" i="49" s="1"/>
  <c r="O25" i="49"/>
  <c r="P25" i="49" s="1"/>
  <c r="O19" i="49"/>
  <c r="P19" i="49" s="1"/>
  <c r="O12" i="49"/>
  <c r="P12" i="49" s="1"/>
  <c r="O9" i="49"/>
  <c r="P9" i="49" s="1"/>
  <c r="O5" i="49"/>
  <c r="P5" i="49" s="1"/>
  <c r="O17" i="49"/>
  <c r="P17" i="49" s="1"/>
  <c r="E28" i="48"/>
  <c r="F28" i="48"/>
  <c r="G28" i="48"/>
  <c r="H28" i="48"/>
  <c r="I28" i="48"/>
  <c r="J28" i="48"/>
  <c r="K28" i="48"/>
  <c r="L28" i="48"/>
  <c r="M28" i="48"/>
  <c r="N28" i="48"/>
  <c r="D28" i="48"/>
  <c r="O27" i="49" l="1"/>
  <c r="P27" i="49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6" i="48" l="1"/>
  <c r="P26" i="48" s="1"/>
  <c r="O22" i="48"/>
  <c r="P22" i="48" s="1"/>
  <c r="O20" i="48"/>
  <c r="P20" i="48" s="1"/>
  <c r="O18" i="48"/>
  <c r="P18" i="48" s="1"/>
  <c r="O10" i="48"/>
  <c r="P10" i="48" s="1"/>
  <c r="O13" i="48"/>
  <c r="P13" i="48" s="1"/>
  <c r="O5" i="48"/>
  <c r="P5" i="48" s="1"/>
  <c r="M27" i="47"/>
  <c r="D27" i="47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5" i="47" s="1"/>
  <c r="P25" i="47" s="1"/>
  <c r="O24" i="47"/>
  <c r="P24" i="47" s="1"/>
  <c r="O23" i="47"/>
  <c r="P23" i="47"/>
  <c r="O22" i="47"/>
  <c r="P22" i="47" s="1"/>
  <c r="N21" i="47"/>
  <c r="M21" i="47"/>
  <c r="L21" i="47"/>
  <c r="K21" i="47"/>
  <c r="J21" i="47"/>
  <c r="I21" i="47"/>
  <c r="O21" i="47" s="1"/>
  <c r="P21" i="47" s="1"/>
  <c r="H21" i="47"/>
  <c r="G21" i="47"/>
  <c r="F21" i="47"/>
  <c r="E21" i="47"/>
  <c r="D21" i="47"/>
  <c r="O20" i="47"/>
  <c r="P20" i="47"/>
  <c r="N19" i="47"/>
  <c r="M19" i="47"/>
  <c r="L19" i="47"/>
  <c r="K19" i="47"/>
  <c r="J19" i="47"/>
  <c r="O19" i="47" s="1"/>
  <c r="P19" i="47" s="1"/>
  <c r="I19" i="47"/>
  <c r="H19" i="47"/>
  <c r="G19" i="47"/>
  <c r="F19" i="47"/>
  <c r="E19" i="47"/>
  <c r="D19" i="47"/>
  <c r="O18" i="47"/>
  <c r="P18" i="47" s="1"/>
  <c r="N17" i="47"/>
  <c r="M17" i="47"/>
  <c r="L17" i="47"/>
  <c r="K17" i="47"/>
  <c r="O17" i="47" s="1"/>
  <c r="P17" i="47" s="1"/>
  <c r="J17" i="47"/>
  <c r="I17" i="47"/>
  <c r="H17" i="47"/>
  <c r="G17" i="47"/>
  <c r="F17" i="47"/>
  <c r="E17" i="47"/>
  <c r="D17" i="47"/>
  <c r="O16" i="47"/>
  <c r="P16" i="47"/>
  <c r="O15" i="47"/>
  <c r="P15" i="47"/>
  <c r="O14" i="47"/>
  <c r="P14" i="47" s="1"/>
  <c r="O13" i="47"/>
  <c r="P13" i="47" s="1"/>
  <c r="N12" i="47"/>
  <c r="M12" i="47"/>
  <c r="L12" i="47"/>
  <c r="K12" i="47"/>
  <c r="K27" i="47" s="1"/>
  <c r="J12" i="47"/>
  <c r="I12" i="47"/>
  <c r="H12" i="47"/>
  <c r="G12" i="47"/>
  <c r="F12" i="47"/>
  <c r="F27" i="47" s="1"/>
  <c r="E12" i="47"/>
  <c r="D12" i="47"/>
  <c r="O11" i="47"/>
  <c r="P11" i="47"/>
  <c r="O10" i="47"/>
  <c r="P10" i="47"/>
  <c r="N9" i="47"/>
  <c r="M9" i="47"/>
  <c r="L9" i="47"/>
  <c r="K9" i="47"/>
  <c r="J9" i="47"/>
  <c r="I9" i="47"/>
  <c r="O9" i="47" s="1"/>
  <c r="P9" i="47" s="1"/>
  <c r="H9" i="47"/>
  <c r="G9" i="47"/>
  <c r="F9" i="47"/>
  <c r="E9" i="47"/>
  <c r="D9" i="47"/>
  <c r="O8" i="47"/>
  <c r="P8" i="47"/>
  <c r="O7" i="47"/>
  <c r="P7" i="47"/>
  <c r="O6" i="47"/>
  <c r="P6" i="47"/>
  <c r="N5" i="47"/>
  <c r="N27" i="47" s="1"/>
  <c r="M5" i="47"/>
  <c r="L5" i="47"/>
  <c r="L27" i="47" s="1"/>
  <c r="K5" i="47"/>
  <c r="J5" i="47"/>
  <c r="J27" i="47" s="1"/>
  <c r="I5" i="47"/>
  <c r="I27" i="47" s="1"/>
  <c r="H5" i="47"/>
  <c r="H27" i="47" s="1"/>
  <c r="G5" i="47"/>
  <c r="G27" i="47" s="1"/>
  <c r="F5" i="47"/>
  <c r="E5" i="47"/>
  <c r="E27" i="47" s="1"/>
  <c r="D5" i="47"/>
  <c r="E26" i="46"/>
  <c r="F26" i="46"/>
  <c r="N25" i="46"/>
  <c r="O25" i="46" s="1"/>
  <c r="M24" i="46"/>
  <c r="L24" i="46"/>
  <c r="N24" i="46" s="1"/>
  <c r="O24" i="46" s="1"/>
  <c r="K24" i="46"/>
  <c r="J24" i="46"/>
  <c r="I24" i="46"/>
  <c r="H24" i="46"/>
  <c r="G24" i="46"/>
  <c r="F24" i="46"/>
  <c r="E24" i="46"/>
  <c r="D24" i="46"/>
  <c r="N23" i="46"/>
  <c r="O23" i="46" s="1"/>
  <c r="N22" i="46"/>
  <c r="O22" i="46"/>
  <c r="M21" i="46"/>
  <c r="L21" i="46"/>
  <c r="K21" i="46"/>
  <c r="J21" i="46"/>
  <c r="I21" i="46"/>
  <c r="H21" i="46"/>
  <c r="G21" i="46"/>
  <c r="F21" i="46"/>
  <c r="E21" i="46"/>
  <c r="N21" i="46" s="1"/>
  <c r="O21" i="46" s="1"/>
  <c r="D21" i="46"/>
  <c r="N20" i="46"/>
  <c r="O20" i="46"/>
  <c r="M19" i="46"/>
  <c r="L19" i="46"/>
  <c r="K19" i="46"/>
  <c r="J19" i="46"/>
  <c r="I19" i="46"/>
  <c r="H19" i="46"/>
  <c r="G19" i="46"/>
  <c r="F19" i="46"/>
  <c r="E19" i="46"/>
  <c r="N19" i="46" s="1"/>
  <c r="O19" i="46" s="1"/>
  <c r="D19" i="46"/>
  <c r="N18" i="46"/>
  <c r="O18" i="46"/>
  <c r="M17" i="46"/>
  <c r="L17" i="46"/>
  <c r="K17" i="46"/>
  <c r="J17" i="46"/>
  <c r="I17" i="46"/>
  <c r="H17" i="46"/>
  <c r="G17" i="46"/>
  <c r="F17" i="46"/>
  <c r="E17" i="46"/>
  <c r="D17" i="46"/>
  <c r="N16" i="46"/>
  <c r="O16" i="46"/>
  <c r="N15" i="46"/>
  <c r="O15" i="46" s="1"/>
  <c r="N14" i="46"/>
  <c r="O14" i="46" s="1"/>
  <c r="N13" i="46"/>
  <c r="O13" i="46" s="1"/>
  <c r="M12" i="46"/>
  <c r="L12" i="46"/>
  <c r="K12" i="46"/>
  <c r="J12" i="46"/>
  <c r="I12" i="46"/>
  <c r="H12" i="46"/>
  <c r="N12" i="46" s="1"/>
  <c r="O12" i="46" s="1"/>
  <c r="G12" i="46"/>
  <c r="G26" i="46" s="1"/>
  <c r="F12" i="46"/>
  <c r="E12" i="46"/>
  <c r="D12" i="46"/>
  <c r="N11" i="46"/>
  <c r="O11" i="46" s="1"/>
  <c r="N10" i="46"/>
  <c r="O10" i="46" s="1"/>
  <c r="M9" i="46"/>
  <c r="L9" i="46"/>
  <c r="K9" i="46"/>
  <c r="J9" i="46"/>
  <c r="N9" i="46" s="1"/>
  <c r="O9" i="46" s="1"/>
  <c r="I9" i="46"/>
  <c r="H9" i="46"/>
  <c r="H26" i="46" s="1"/>
  <c r="G9" i="46"/>
  <c r="F9" i="46"/>
  <c r="E9" i="46"/>
  <c r="D9" i="46"/>
  <c r="N8" i="46"/>
  <c r="O8" i="46" s="1"/>
  <c r="N7" i="46"/>
  <c r="O7" i="46" s="1"/>
  <c r="N6" i="46"/>
  <c r="O6" i="46"/>
  <c r="M5" i="46"/>
  <c r="M26" i="46" s="1"/>
  <c r="L5" i="46"/>
  <c r="L26" i="46" s="1"/>
  <c r="K5" i="46"/>
  <c r="K26" i="46" s="1"/>
  <c r="J5" i="46"/>
  <c r="J26" i="46" s="1"/>
  <c r="I5" i="46"/>
  <c r="I26" i="46" s="1"/>
  <c r="H5" i="46"/>
  <c r="G5" i="46"/>
  <c r="F5" i="46"/>
  <c r="E5" i="46"/>
  <c r="D5" i="46"/>
  <c r="D26" i="46" s="1"/>
  <c r="E25" i="45"/>
  <c r="F25" i="45"/>
  <c r="N24" i="45"/>
  <c r="O24" i="45" s="1"/>
  <c r="M23" i="45"/>
  <c r="L23" i="45"/>
  <c r="N23" i="45" s="1"/>
  <c r="O23" i="45" s="1"/>
  <c r="K23" i="45"/>
  <c r="J23" i="45"/>
  <c r="I23" i="45"/>
  <c r="H23" i="45"/>
  <c r="G23" i="45"/>
  <c r="F23" i="45"/>
  <c r="E23" i="45"/>
  <c r="D23" i="45"/>
  <c r="N22" i="45"/>
  <c r="O22" i="45" s="1"/>
  <c r="N21" i="45"/>
  <c r="O21" i="45"/>
  <c r="M20" i="45"/>
  <c r="L20" i="45"/>
  <c r="K20" i="45"/>
  <c r="J20" i="45"/>
  <c r="I20" i="45"/>
  <c r="H20" i="45"/>
  <c r="G20" i="45"/>
  <c r="F20" i="45"/>
  <c r="E20" i="45"/>
  <c r="D20" i="45"/>
  <c r="N20" i="45" s="1"/>
  <c r="O20" i="45" s="1"/>
  <c r="N19" i="45"/>
  <c r="O19" i="45"/>
  <c r="M18" i="45"/>
  <c r="L18" i="45"/>
  <c r="K18" i="45"/>
  <c r="J18" i="45"/>
  <c r="I18" i="45"/>
  <c r="H18" i="45"/>
  <c r="G18" i="45"/>
  <c r="F18" i="45"/>
  <c r="E18" i="45"/>
  <c r="N18" i="45" s="1"/>
  <c r="O18" i="45" s="1"/>
  <c r="D18" i="45"/>
  <c r="N17" i="45"/>
  <c r="O17" i="45"/>
  <c r="M16" i="45"/>
  <c r="L16" i="45"/>
  <c r="K16" i="45"/>
  <c r="J16" i="45"/>
  <c r="I16" i="45"/>
  <c r="H16" i="45"/>
  <c r="G16" i="45"/>
  <c r="F16" i="45"/>
  <c r="E16" i="45"/>
  <c r="D16" i="45"/>
  <c r="N15" i="45"/>
  <c r="O15" i="45"/>
  <c r="N14" i="45"/>
  <c r="O14" i="45" s="1"/>
  <c r="N13" i="45"/>
  <c r="O13" i="45" s="1"/>
  <c r="N12" i="45"/>
  <c r="O12" i="45" s="1"/>
  <c r="M11" i="45"/>
  <c r="L11" i="45"/>
  <c r="K11" i="45"/>
  <c r="J11" i="45"/>
  <c r="I11" i="45"/>
  <c r="H11" i="45"/>
  <c r="N11" i="45" s="1"/>
  <c r="O11" i="45" s="1"/>
  <c r="G11" i="45"/>
  <c r="F11" i="45"/>
  <c r="E11" i="45"/>
  <c r="D11" i="45"/>
  <c r="N10" i="45"/>
  <c r="O10" i="45" s="1"/>
  <c r="M9" i="45"/>
  <c r="L9" i="45"/>
  <c r="K9" i="45"/>
  <c r="J9" i="45"/>
  <c r="I9" i="45"/>
  <c r="H9" i="45"/>
  <c r="H25" i="45" s="1"/>
  <c r="G9" i="45"/>
  <c r="G25" i="45" s="1"/>
  <c r="F9" i="45"/>
  <c r="E9" i="45"/>
  <c r="D9" i="45"/>
  <c r="N8" i="45"/>
  <c r="O8" i="45" s="1"/>
  <c r="N7" i="45"/>
  <c r="O7" i="45" s="1"/>
  <c r="N6" i="45"/>
  <c r="O6" i="45" s="1"/>
  <c r="M5" i="45"/>
  <c r="M25" i="45" s="1"/>
  <c r="L5" i="45"/>
  <c r="N5" i="45" s="1"/>
  <c r="O5" i="45" s="1"/>
  <c r="K5" i="45"/>
  <c r="K25" i="45" s="1"/>
  <c r="J5" i="45"/>
  <c r="J25" i="45" s="1"/>
  <c r="I5" i="45"/>
  <c r="I25" i="45" s="1"/>
  <c r="H5" i="45"/>
  <c r="G5" i="45"/>
  <c r="F5" i="45"/>
  <c r="E5" i="45"/>
  <c r="D5" i="45"/>
  <c r="D25" i="45" s="1"/>
  <c r="F26" i="44"/>
  <c r="G26" i="44"/>
  <c r="N25" i="44"/>
  <c r="O25" i="44" s="1"/>
  <c r="N24" i="44"/>
  <c r="O24" i="44" s="1"/>
  <c r="M23" i="44"/>
  <c r="L23" i="44"/>
  <c r="N23" i="44" s="1"/>
  <c r="O23" i="44" s="1"/>
  <c r="K23" i="44"/>
  <c r="J23" i="44"/>
  <c r="I23" i="44"/>
  <c r="H23" i="44"/>
  <c r="G23" i="44"/>
  <c r="F23" i="44"/>
  <c r="E23" i="44"/>
  <c r="D23" i="44"/>
  <c r="N22" i="44"/>
  <c r="O22" i="44" s="1"/>
  <c r="N21" i="44"/>
  <c r="O21" i="44"/>
  <c r="M20" i="44"/>
  <c r="L20" i="44"/>
  <c r="K20" i="44"/>
  <c r="J20" i="44"/>
  <c r="I20" i="44"/>
  <c r="H20" i="44"/>
  <c r="G20" i="44"/>
  <c r="F20" i="44"/>
  <c r="E20" i="44"/>
  <c r="D20" i="44"/>
  <c r="N20" i="44" s="1"/>
  <c r="O20" i="44" s="1"/>
  <c r="N19" i="44"/>
  <c r="O19" i="44"/>
  <c r="M18" i="44"/>
  <c r="L18" i="44"/>
  <c r="K18" i="44"/>
  <c r="J18" i="44"/>
  <c r="I18" i="44"/>
  <c r="H18" i="44"/>
  <c r="G18" i="44"/>
  <c r="F18" i="44"/>
  <c r="E18" i="44"/>
  <c r="E26" i="44" s="1"/>
  <c r="D18" i="44"/>
  <c r="N18" i="44" s="1"/>
  <c r="O18" i="44" s="1"/>
  <c r="N17" i="44"/>
  <c r="O17" i="44"/>
  <c r="M16" i="44"/>
  <c r="L16" i="44"/>
  <c r="K16" i="44"/>
  <c r="J16" i="44"/>
  <c r="I16" i="44"/>
  <c r="H16" i="44"/>
  <c r="G16" i="44"/>
  <c r="F16" i="44"/>
  <c r="E16" i="44"/>
  <c r="D16" i="44"/>
  <c r="N16" i="44" s="1"/>
  <c r="O16" i="44" s="1"/>
  <c r="N15" i="44"/>
  <c r="O15" i="44"/>
  <c r="N14" i="44"/>
  <c r="O14" i="44" s="1"/>
  <c r="N13" i="44"/>
  <c r="O13" i="44" s="1"/>
  <c r="N12" i="44"/>
  <c r="O12" i="44" s="1"/>
  <c r="M11" i="44"/>
  <c r="L11" i="44"/>
  <c r="K11" i="44"/>
  <c r="J11" i="44"/>
  <c r="I11" i="44"/>
  <c r="H11" i="44"/>
  <c r="N11" i="44" s="1"/>
  <c r="O11" i="44" s="1"/>
  <c r="G11" i="44"/>
  <c r="F11" i="44"/>
  <c r="E11" i="44"/>
  <c r="D11" i="44"/>
  <c r="N10" i="44"/>
  <c r="O10" i="44" s="1"/>
  <c r="M9" i="44"/>
  <c r="L9" i="44"/>
  <c r="K9" i="44"/>
  <c r="J9" i="44"/>
  <c r="I9" i="44"/>
  <c r="I26" i="44" s="1"/>
  <c r="H9" i="44"/>
  <c r="H26" i="44" s="1"/>
  <c r="G9" i="44"/>
  <c r="F9" i="44"/>
  <c r="E9" i="44"/>
  <c r="D9" i="44"/>
  <c r="N8" i="44"/>
  <c r="O8" i="44" s="1"/>
  <c r="N7" i="44"/>
  <c r="O7" i="44" s="1"/>
  <c r="N6" i="44"/>
  <c r="O6" i="44" s="1"/>
  <c r="M5" i="44"/>
  <c r="M26" i="44" s="1"/>
  <c r="L5" i="44"/>
  <c r="N5" i="44" s="1"/>
  <c r="O5" i="44" s="1"/>
  <c r="K5" i="44"/>
  <c r="K26" i="44" s="1"/>
  <c r="J5" i="44"/>
  <c r="J26" i="44" s="1"/>
  <c r="I5" i="44"/>
  <c r="H5" i="44"/>
  <c r="G5" i="44"/>
  <c r="F5" i="44"/>
  <c r="E5" i="44"/>
  <c r="D5" i="44"/>
  <c r="D26" i="44" s="1"/>
  <c r="E25" i="43"/>
  <c r="H25" i="43"/>
  <c r="N24" i="43"/>
  <c r="O24" i="43" s="1"/>
  <c r="M23" i="43"/>
  <c r="L23" i="43"/>
  <c r="K23" i="43"/>
  <c r="J23" i="43"/>
  <c r="N23" i="43" s="1"/>
  <c r="O23" i="43" s="1"/>
  <c r="I23" i="43"/>
  <c r="H23" i="43"/>
  <c r="G23" i="43"/>
  <c r="F23" i="43"/>
  <c r="E23" i="43"/>
  <c r="D23" i="43"/>
  <c r="N22" i="43"/>
  <c r="O22" i="43" s="1"/>
  <c r="N21" i="43"/>
  <c r="O21" i="43" s="1"/>
  <c r="M20" i="43"/>
  <c r="L20" i="43"/>
  <c r="N20" i="43" s="1"/>
  <c r="O20" i="43" s="1"/>
  <c r="K20" i="43"/>
  <c r="J20" i="43"/>
  <c r="I20" i="43"/>
  <c r="H20" i="43"/>
  <c r="G20" i="43"/>
  <c r="F20" i="43"/>
  <c r="E20" i="43"/>
  <c r="D20" i="43"/>
  <c r="N19" i="43"/>
  <c r="O19" i="43" s="1"/>
  <c r="M18" i="43"/>
  <c r="L18" i="43"/>
  <c r="N18" i="43" s="1"/>
  <c r="O18" i="43" s="1"/>
  <c r="K18" i="43"/>
  <c r="J18" i="43"/>
  <c r="I18" i="43"/>
  <c r="H18" i="43"/>
  <c r="G18" i="43"/>
  <c r="F18" i="43"/>
  <c r="E18" i="43"/>
  <c r="D18" i="43"/>
  <c r="N17" i="43"/>
  <c r="O17" i="43" s="1"/>
  <c r="M16" i="43"/>
  <c r="L16" i="43"/>
  <c r="N16" i="43" s="1"/>
  <c r="O16" i="43" s="1"/>
  <c r="K16" i="43"/>
  <c r="J16" i="43"/>
  <c r="I16" i="43"/>
  <c r="H16" i="43"/>
  <c r="G16" i="43"/>
  <c r="F16" i="43"/>
  <c r="E16" i="43"/>
  <c r="D16" i="43"/>
  <c r="N15" i="43"/>
  <c r="O15" i="43" s="1"/>
  <c r="N14" i="43"/>
  <c r="O14" i="43"/>
  <c r="N13" i="43"/>
  <c r="O13" i="43" s="1"/>
  <c r="N12" i="43"/>
  <c r="O12" i="43" s="1"/>
  <c r="M11" i="43"/>
  <c r="L11" i="43"/>
  <c r="K11" i="43"/>
  <c r="J11" i="43"/>
  <c r="I11" i="43"/>
  <c r="H11" i="43"/>
  <c r="G11" i="43"/>
  <c r="F11" i="43"/>
  <c r="N11" i="43" s="1"/>
  <c r="O11" i="43" s="1"/>
  <c r="E11" i="43"/>
  <c r="D11" i="43"/>
  <c r="N10" i="43"/>
  <c r="O10" i="43" s="1"/>
  <c r="M9" i="43"/>
  <c r="L9" i="43"/>
  <c r="K9" i="43"/>
  <c r="J9" i="43"/>
  <c r="I9" i="43"/>
  <c r="H9" i="43"/>
  <c r="G9" i="43"/>
  <c r="G25" i="43" s="1"/>
  <c r="F9" i="43"/>
  <c r="N9" i="43" s="1"/>
  <c r="O9" i="43" s="1"/>
  <c r="E9" i="43"/>
  <c r="D9" i="43"/>
  <c r="N8" i="43"/>
  <c r="O8" i="43" s="1"/>
  <c r="N7" i="43"/>
  <c r="O7" i="43" s="1"/>
  <c r="N6" i="43"/>
  <c r="O6" i="43" s="1"/>
  <c r="M5" i="43"/>
  <c r="M25" i="43" s="1"/>
  <c r="L5" i="43"/>
  <c r="L25" i="43" s="1"/>
  <c r="K5" i="43"/>
  <c r="K25" i="43" s="1"/>
  <c r="J5" i="43"/>
  <c r="N5" i="43" s="1"/>
  <c r="O5" i="43" s="1"/>
  <c r="I5" i="43"/>
  <c r="I25" i="43" s="1"/>
  <c r="H5" i="43"/>
  <c r="G5" i="43"/>
  <c r="F5" i="43"/>
  <c r="E5" i="43"/>
  <c r="D5" i="43"/>
  <c r="D25" i="43" s="1"/>
  <c r="I25" i="42"/>
  <c r="J25" i="42"/>
  <c r="N24" i="42"/>
  <c r="O24" i="42" s="1"/>
  <c r="M23" i="42"/>
  <c r="L23" i="42"/>
  <c r="K23" i="42"/>
  <c r="J23" i="42"/>
  <c r="I23" i="42"/>
  <c r="H23" i="42"/>
  <c r="N23" i="42" s="1"/>
  <c r="O23" i="42" s="1"/>
  <c r="G23" i="42"/>
  <c r="F23" i="42"/>
  <c r="E23" i="42"/>
  <c r="D23" i="42"/>
  <c r="N22" i="42"/>
  <c r="O22" i="42" s="1"/>
  <c r="N21" i="42"/>
  <c r="O21" i="42" s="1"/>
  <c r="M20" i="42"/>
  <c r="L20" i="42"/>
  <c r="K20" i="42"/>
  <c r="J20" i="42"/>
  <c r="N20" i="42" s="1"/>
  <c r="O20" i="42" s="1"/>
  <c r="I20" i="42"/>
  <c r="H20" i="42"/>
  <c r="G20" i="42"/>
  <c r="F20" i="42"/>
  <c r="E20" i="42"/>
  <c r="D20" i="42"/>
  <c r="N19" i="42"/>
  <c r="O19" i="42" s="1"/>
  <c r="N18" i="42"/>
  <c r="O18" i="42" s="1"/>
  <c r="M17" i="42"/>
  <c r="L17" i="42"/>
  <c r="N17" i="42" s="1"/>
  <c r="O17" i="42" s="1"/>
  <c r="K17" i="42"/>
  <c r="J17" i="42"/>
  <c r="I17" i="42"/>
  <c r="H17" i="42"/>
  <c r="G17" i="42"/>
  <c r="F17" i="42"/>
  <c r="E17" i="42"/>
  <c r="D17" i="42"/>
  <c r="N16" i="42"/>
  <c r="O16" i="42" s="1"/>
  <c r="N15" i="42"/>
  <c r="O15" i="42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N12" i="42" s="1"/>
  <c r="O12" i="42" s="1"/>
  <c r="E12" i="42"/>
  <c r="D12" i="42"/>
  <c r="N11" i="42"/>
  <c r="O11" i="42" s="1"/>
  <c r="M10" i="42"/>
  <c r="L10" i="42"/>
  <c r="K10" i="42"/>
  <c r="J10" i="42"/>
  <c r="I10" i="42"/>
  <c r="H10" i="42"/>
  <c r="H25" i="42" s="1"/>
  <c r="G10" i="42"/>
  <c r="G25" i="42" s="1"/>
  <c r="F10" i="42"/>
  <c r="N10" i="42" s="1"/>
  <c r="O10" i="42" s="1"/>
  <c r="E10" i="42"/>
  <c r="D10" i="42"/>
  <c r="N9" i="42"/>
  <c r="O9" i="42" s="1"/>
  <c r="N8" i="42"/>
  <c r="O8" i="42" s="1"/>
  <c r="N7" i="42"/>
  <c r="O7" i="42" s="1"/>
  <c r="N6" i="42"/>
  <c r="O6" i="42" s="1"/>
  <c r="M5" i="42"/>
  <c r="M25" i="42" s="1"/>
  <c r="L5" i="42"/>
  <c r="L25" i="42" s="1"/>
  <c r="K5" i="42"/>
  <c r="K25" i="42" s="1"/>
  <c r="J5" i="42"/>
  <c r="I5" i="42"/>
  <c r="H5" i="42"/>
  <c r="G5" i="42"/>
  <c r="F5" i="42"/>
  <c r="F25" i="42" s="1"/>
  <c r="E5" i="42"/>
  <c r="E25" i="42" s="1"/>
  <c r="D5" i="42"/>
  <c r="D25" i="42" s="1"/>
  <c r="G25" i="41"/>
  <c r="N24" i="41"/>
  <c r="O24" i="41" s="1"/>
  <c r="M23" i="41"/>
  <c r="L23" i="41"/>
  <c r="K23" i="41"/>
  <c r="J23" i="41"/>
  <c r="N23" i="41" s="1"/>
  <c r="O23" i="41" s="1"/>
  <c r="I23" i="41"/>
  <c r="H23" i="41"/>
  <c r="G23" i="41"/>
  <c r="F23" i="41"/>
  <c r="E23" i="41"/>
  <c r="D23" i="41"/>
  <c r="N22" i="41"/>
  <c r="O22" i="41" s="1"/>
  <c r="N21" i="41"/>
  <c r="O21" i="41" s="1"/>
  <c r="N20" i="41"/>
  <c r="O20" i="41"/>
  <c r="M19" i="41"/>
  <c r="L19" i="41"/>
  <c r="K19" i="41"/>
  <c r="J19" i="41"/>
  <c r="I19" i="41"/>
  <c r="H19" i="41"/>
  <c r="G19" i="41"/>
  <c r="F19" i="41"/>
  <c r="E19" i="41"/>
  <c r="D19" i="41"/>
  <c r="N19" i="41" s="1"/>
  <c r="O19" i="41" s="1"/>
  <c r="N18" i="41"/>
  <c r="O18" i="41"/>
  <c r="N17" i="41"/>
  <c r="O17" i="41" s="1"/>
  <c r="M16" i="41"/>
  <c r="L16" i="41"/>
  <c r="K16" i="41"/>
  <c r="J16" i="41"/>
  <c r="I16" i="41"/>
  <c r="H16" i="41"/>
  <c r="G16" i="41"/>
  <c r="F16" i="41"/>
  <c r="F25" i="41" s="1"/>
  <c r="E16" i="41"/>
  <c r="D16" i="41"/>
  <c r="N16" i="41" s="1"/>
  <c r="O16" i="41" s="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N12" i="41" s="1"/>
  <c r="O12" i="41" s="1"/>
  <c r="G12" i="41"/>
  <c r="F12" i="41"/>
  <c r="E12" i="41"/>
  <c r="D12" i="41"/>
  <c r="N11" i="41"/>
  <c r="O11" i="41" s="1"/>
  <c r="M10" i="41"/>
  <c r="L10" i="41"/>
  <c r="K10" i="41"/>
  <c r="J10" i="41"/>
  <c r="I10" i="41"/>
  <c r="H10" i="41"/>
  <c r="H25" i="41" s="1"/>
  <c r="G10" i="41"/>
  <c r="F10" i="41"/>
  <c r="E10" i="41"/>
  <c r="D10" i="41"/>
  <c r="N9" i="41"/>
  <c r="O9" i="41" s="1"/>
  <c r="N8" i="41"/>
  <c r="O8" i="41" s="1"/>
  <c r="N7" i="41"/>
  <c r="O7" i="41" s="1"/>
  <c r="N6" i="41"/>
  <c r="O6" i="41"/>
  <c r="M5" i="41"/>
  <c r="M25" i="41" s="1"/>
  <c r="L5" i="41"/>
  <c r="L25" i="41" s="1"/>
  <c r="K5" i="41"/>
  <c r="K25" i="41" s="1"/>
  <c r="J5" i="41"/>
  <c r="J25" i="41" s="1"/>
  <c r="I5" i="41"/>
  <c r="I25" i="41" s="1"/>
  <c r="H5" i="41"/>
  <c r="G5" i="41"/>
  <c r="F5" i="41"/>
  <c r="E5" i="41"/>
  <c r="E25" i="41" s="1"/>
  <c r="D5" i="41"/>
  <c r="N5" i="41" s="1"/>
  <c r="O5" i="41" s="1"/>
  <c r="N22" i="40"/>
  <c r="O22" i="40"/>
  <c r="M21" i="40"/>
  <c r="L21" i="40"/>
  <c r="K21" i="40"/>
  <c r="J21" i="40"/>
  <c r="I21" i="40"/>
  <c r="H21" i="40"/>
  <c r="G21" i="40"/>
  <c r="F21" i="40"/>
  <c r="E21" i="40"/>
  <c r="D21" i="40"/>
  <c r="N20" i="40"/>
  <c r="O20" i="40"/>
  <c r="N19" i="40"/>
  <c r="O19" i="40" s="1"/>
  <c r="N18" i="40"/>
  <c r="O18" i="40" s="1"/>
  <c r="M17" i="40"/>
  <c r="L17" i="40"/>
  <c r="K17" i="40"/>
  <c r="J17" i="40"/>
  <c r="I17" i="40"/>
  <c r="H17" i="40"/>
  <c r="G17" i="40"/>
  <c r="F17" i="40"/>
  <c r="N17" i="40" s="1"/>
  <c r="O17" i="40" s="1"/>
  <c r="E17" i="40"/>
  <c r="D17" i="40"/>
  <c r="N16" i="40"/>
  <c r="O16" i="40" s="1"/>
  <c r="M15" i="40"/>
  <c r="L15" i="40"/>
  <c r="K15" i="40"/>
  <c r="J15" i="40"/>
  <c r="I15" i="40"/>
  <c r="H15" i="40"/>
  <c r="G15" i="40"/>
  <c r="F15" i="40"/>
  <c r="N15" i="40" s="1"/>
  <c r="O15" i="40" s="1"/>
  <c r="E15" i="40"/>
  <c r="D15" i="40"/>
  <c r="N14" i="40"/>
  <c r="O14" i="40" s="1"/>
  <c r="N13" i="40"/>
  <c r="O13" i="40" s="1"/>
  <c r="N12" i="40"/>
  <c r="O12" i="40" s="1"/>
  <c r="N11" i="40"/>
  <c r="O11" i="40" s="1"/>
  <c r="M10" i="40"/>
  <c r="M23" i="40" s="1"/>
  <c r="L10" i="40"/>
  <c r="K10" i="40"/>
  <c r="J10" i="40"/>
  <c r="I10" i="40"/>
  <c r="H10" i="40"/>
  <c r="G10" i="40"/>
  <c r="F10" i="40"/>
  <c r="E10" i="40"/>
  <c r="D10" i="40"/>
  <c r="N10" i="40" s="1"/>
  <c r="O10" i="40" s="1"/>
  <c r="N9" i="40"/>
  <c r="O9" i="40"/>
  <c r="N8" i="40"/>
  <c r="O8" i="40" s="1"/>
  <c r="M7" i="40"/>
  <c r="L7" i="40"/>
  <c r="K7" i="40"/>
  <c r="J7" i="40"/>
  <c r="I7" i="40"/>
  <c r="H7" i="40"/>
  <c r="G7" i="40"/>
  <c r="F7" i="40"/>
  <c r="F23" i="40" s="1"/>
  <c r="E7" i="40"/>
  <c r="E23" i="40" s="1"/>
  <c r="D7" i="40"/>
  <c r="N7" i="40" s="1"/>
  <c r="O7" i="40" s="1"/>
  <c r="N6" i="40"/>
  <c r="O6" i="40" s="1"/>
  <c r="M5" i="40"/>
  <c r="L5" i="40"/>
  <c r="L23" i="40" s="1"/>
  <c r="K5" i="40"/>
  <c r="K23" i="40" s="1"/>
  <c r="J5" i="40"/>
  <c r="J23" i="40"/>
  <c r="I5" i="40"/>
  <c r="I23" i="40"/>
  <c r="H5" i="40"/>
  <c r="H23" i="40" s="1"/>
  <c r="G5" i="40"/>
  <c r="G23" i="40" s="1"/>
  <c r="F5" i="40"/>
  <c r="E5" i="40"/>
  <c r="D5" i="40"/>
  <c r="N5" i="40" s="1"/>
  <c r="O5" i="40" s="1"/>
  <c r="G24" i="39"/>
  <c r="N23" i="39"/>
  <c r="O23" i="39" s="1"/>
  <c r="M22" i="39"/>
  <c r="L22" i="39"/>
  <c r="K22" i="39"/>
  <c r="J22" i="39"/>
  <c r="I22" i="39"/>
  <c r="H22" i="39"/>
  <c r="G22" i="39"/>
  <c r="F22" i="39"/>
  <c r="N22" i="39" s="1"/>
  <c r="O22" i="39" s="1"/>
  <c r="E22" i="39"/>
  <c r="D22" i="39"/>
  <c r="N21" i="39"/>
  <c r="O21" i="39" s="1"/>
  <c r="N20" i="39"/>
  <c r="O20" i="39" s="1"/>
  <c r="M19" i="39"/>
  <c r="L19" i="39"/>
  <c r="K19" i="39"/>
  <c r="J19" i="39"/>
  <c r="I19" i="39"/>
  <c r="I24" i="39" s="1"/>
  <c r="H19" i="39"/>
  <c r="N19" i="39" s="1"/>
  <c r="O19" i="39" s="1"/>
  <c r="G19" i="39"/>
  <c r="F19" i="39"/>
  <c r="E19" i="39"/>
  <c r="D19" i="39"/>
  <c r="N18" i="39"/>
  <c r="O18" i="39" s="1"/>
  <c r="N17" i="39"/>
  <c r="O17" i="39" s="1"/>
  <c r="M16" i="39"/>
  <c r="L16" i="39"/>
  <c r="K16" i="39"/>
  <c r="J16" i="39"/>
  <c r="N16" i="39" s="1"/>
  <c r="O16" i="39" s="1"/>
  <c r="I16" i="39"/>
  <c r="H16" i="39"/>
  <c r="G16" i="39"/>
  <c r="F16" i="39"/>
  <c r="E16" i="39"/>
  <c r="D16" i="39"/>
  <c r="N15" i="39"/>
  <c r="O15" i="39"/>
  <c r="N14" i="39"/>
  <c r="O14" i="39"/>
  <c r="N13" i="39"/>
  <c r="O13" i="39" s="1"/>
  <c r="N12" i="39"/>
  <c r="O12" i="39" s="1"/>
  <c r="M11" i="39"/>
  <c r="L11" i="39"/>
  <c r="K11" i="39"/>
  <c r="J11" i="39"/>
  <c r="I11" i="39"/>
  <c r="H11" i="39"/>
  <c r="G11" i="39"/>
  <c r="F11" i="39"/>
  <c r="E11" i="39"/>
  <c r="N11" i="39" s="1"/>
  <c r="O11" i="39" s="1"/>
  <c r="D11" i="39"/>
  <c r="N10" i="39"/>
  <c r="O10" i="39" s="1"/>
  <c r="M9" i="39"/>
  <c r="L9" i="39"/>
  <c r="K9" i="39"/>
  <c r="J9" i="39"/>
  <c r="I9" i="39"/>
  <c r="H9" i="39"/>
  <c r="H24" i="39" s="1"/>
  <c r="G9" i="39"/>
  <c r="F9" i="39"/>
  <c r="F24" i="39" s="1"/>
  <c r="E9" i="39"/>
  <c r="N9" i="39" s="1"/>
  <c r="O9" i="39" s="1"/>
  <c r="D9" i="39"/>
  <c r="N8" i="39"/>
  <c r="O8" i="39" s="1"/>
  <c r="N7" i="39"/>
  <c r="O7" i="39" s="1"/>
  <c r="N6" i="39"/>
  <c r="O6" i="39" s="1"/>
  <c r="M5" i="39"/>
  <c r="M24" i="39"/>
  <c r="L5" i="39"/>
  <c r="L24" i="39"/>
  <c r="K5" i="39"/>
  <c r="K24" i="39" s="1"/>
  <c r="J5" i="39"/>
  <c r="I5" i="39"/>
  <c r="H5" i="39"/>
  <c r="G5" i="39"/>
  <c r="F5" i="39"/>
  <c r="E5" i="39"/>
  <c r="D5" i="39"/>
  <c r="N5" i="39" s="1"/>
  <c r="O5" i="39" s="1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1" i="38" s="1"/>
  <c r="O21" i="38" s="1"/>
  <c r="N20" i="38"/>
  <c r="O20" i="38" s="1"/>
  <c r="N19" i="38"/>
  <c r="O19" i="38"/>
  <c r="N18" i="38"/>
  <c r="O18" i="38" s="1"/>
  <c r="M17" i="38"/>
  <c r="L17" i="38"/>
  <c r="K17" i="38"/>
  <c r="J17" i="38"/>
  <c r="I17" i="38"/>
  <c r="H17" i="38"/>
  <c r="N17" i="38" s="1"/>
  <c r="O17" i="38" s="1"/>
  <c r="G17" i="38"/>
  <c r="F17" i="38"/>
  <c r="E17" i="38"/>
  <c r="D17" i="38"/>
  <c r="N16" i="38"/>
  <c r="O16" i="38" s="1"/>
  <c r="M15" i="38"/>
  <c r="L15" i="38"/>
  <c r="K15" i="38"/>
  <c r="J15" i="38"/>
  <c r="I15" i="38"/>
  <c r="H15" i="38"/>
  <c r="N15" i="38" s="1"/>
  <c r="O15" i="38" s="1"/>
  <c r="G15" i="38"/>
  <c r="F15" i="38"/>
  <c r="E15" i="38"/>
  <c r="D15" i="38"/>
  <c r="N14" i="38"/>
  <c r="O14" i="38" s="1"/>
  <c r="N13" i="38"/>
  <c r="O13" i="38" s="1"/>
  <c r="N12" i="38"/>
  <c r="O12" i="38"/>
  <c r="N11" i="38"/>
  <c r="O11" i="38"/>
  <c r="M10" i="38"/>
  <c r="L10" i="38"/>
  <c r="K10" i="38"/>
  <c r="J10" i="38"/>
  <c r="I10" i="38"/>
  <c r="H10" i="38"/>
  <c r="G10" i="38"/>
  <c r="F10" i="38"/>
  <c r="E10" i="38"/>
  <c r="E23" i="38" s="1"/>
  <c r="D10" i="38"/>
  <c r="N10" i="38" s="1"/>
  <c r="O10" i="38" s="1"/>
  <c r="N9" i="38"/>
  <c r="O9" i="38" s="1"/>
  <c r="N8" i="38"/>
  <c r="O8" i="38"/>
  <c r="M7" i="38"/>
  <c r="L7" i="38"/>
  <c r="K7" i="38"/>
  <c r="J7" i="38"/>
  <c r="I7" i="38"/>
  <c r="H7" i="38"/>
  <c r="H23" i="38" s="1"/>
  <c r="G7" i="38"/>
  <c r="G23" i="38" s="1"/>
  <c r="F7" i="38"/>
  <c r="N7" i="38" s="1"/>
  <c r="O7" i="38" s="1"/>
  <c r="E7" i="38"/>
  <c r="D7" i="38"/>
  <c r="N6" i="38"/>
  <c r="O6" i="38"/>
  <c r="M5" i="38"/>
  <c r="M23" i="38" s="1"/>
  <c r="L5" i="38"/>
  <c r="L23" i="38"/>
  <c r="K5" i="38"/>
  <c r="K23" i="38"/>
  <c r="J5" i="38"/>
  <c r="J23" i="38" s="1"/>
  <c r="I5" i="38"/>
  <c r="I23" i="38" s="1"/>
  <c r="H5" i="38"/>
  <c r="G5" i="38"/>
  <c r="F5" i="38"/>
  <c r="E5" i="38"/>
  <c r="D5" i="38"/>
  <c r="N5" i="38" s="1"/>
  <c r="O5" i="38" s="1"/>
  <c r="N6" i="37"/>
  <c r="O6" i="37" s="1"/>
  <c r="N8" i="37"/>
  <c r="O8" i="37" s="1"/>
  <c r="N10" i="37"/>
  <c r="O10" i="37" s="1"/>
  <c r="N11" i="37"/>
  <c r="N12" i="37"/>
  <c r="O12" i="37"/>
  <c r="N13" i="37"/>
  <c r="O13" i="37"/>
  <c r="N14" i="37"/>
  <c r="O14" i="37"/>
  <c r="N16" i="37"/>
  <c r="O16" i="37" s="1"/>
  <c r="N17" i="37"/>
  <c r="O17" i="37" s="1"/>
  <c r="N18" i="37"/>
  <c r="O18" i="37" s="1"/>
  <c r="N20" i="37"/>
  <c r="O20" i="37"/>
  <c r="M19" i="37"/>
  <c r="L19" i="37"/>
  <c r="K19" i="37"/>
  <c r="J19" i="37"/>
  <c r="I19" i="37"/>
  <c r="H19" i="37"/>
  <c r="G19" i="37"/>
  <c r="F19" i="37"/>
  <c r="E19" i="37"/>
  <c r="D19" i="37"/>
  <c r="M15" i="37"/>
  <c r="L15" i="37"/>
  <c r="K15" i="37"/>
  <c r="J15" i="37"/>
  <c r="N15" i="37" s="1"/>
  <c r="O15" i="37" s="1"/>
  <c r="I15" i="37"/>
  <c r="H15" i="37"/>
  <c r="G15" i="37"/>
  <c r="F15" i="37"/>
  <c r="E15" i="37"/>
  <c r="D15" i="37"/>
  <c r="O11" i="37"/>
  <c r="M9" i="37"/>
  <c r="M21" i="37" s="1"/>
  <c r="L9" i="37"/>
  <c r="L21" i="37" s="1"/>
  <c r="K9" i="37"/>
  <c r="N9" i="37" s="1"/>
  <c r="O9" i="37" s="1"/>
  <c r="J9" i="37"/>
  <c r="I9" i="37"/>
  <c r="H9" i="37"/>
  <c r="G9" i="37"/>
  <c r="F9" i="37"/>
  <c r="E9" i="37"/>
  <c r="D9" i="37"/>
  <c r="M7" i="37"/>
  <c r="L7" i="37"/>
  <c r="K7" i="37"/>
  <c r="J7" i="37"/>
  <c r="N7" i="37" s="1"/>
  <c r="O7" i="37" s="1"/>
  <c r="I7" i="37"/>
  <c r="H7" i="37"/>
  <c r="G7" i="37"/>
  <c r="F7" i="37"/>
  <c r="E7" i="37"/>
  <c r="D7" i="37"/>
  <c r="M5" i="37"/>
  <c r="L5" i="37"/>
  <c r="K5" i="37"/>
  <c r="K21" i="37" s="1"/>
  <c r="J5" i="37"/>
  <c r="J21" i="37" s="1"/>
  <c r="I5" i="37"/>
  <c r="I21" i="37" s="1"/>
  <c r="H5" i="37"/>
  <c r="H21" i="37"/>
  <c r="G5" i="37"/>
  <c r="G21" i="37" s="1"/>
  <c r="N21" i="37" s="1"/>
  <c r="O21" i="37" s="1"/>
  <c r="F5" i="37"/>
  <c r="E5" i="37"/>
  <c r="D5" i="37"/>
  <c r="N20" i="36"/>
  <c r="O20" i="36"/>
  <c r="M19" i="36"/>
  <c r="L19" i="36"/>
  <c r="L21" i="36" s="1"/>
  <c r="K19" i="36"/>
  <c r="J19" i="36"/>
  <c r="I19" i="36"/>
  <c r="H19" i="36"/>
  <c r="G19" i="36"/>
  <c r="F19" i="36"/>
  <c r="E19" i="36"/>
  <c r="D19" i="36"/>
  <c r="N18" i="36"/>
  <c r="O18" i="36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N15" i="36" s="1"/>
  <c r="O15" i="36" s="1"/>
  <c r="E15" i="36"/>
  <c r="D15" i="36"/>
  <c r="N14" i="36"/>
  <c r="O14" i="36" s="1"/>
  <c r="N13" i="36"/>
  <c r="O13" i="36" s="1"/>
  <c r="N12" i="36"/>
  <c r="O12" i="36" s="1"/>
  <c r="N11" i="36"/>
  <c r="O11" i="36"/>
  <c r="N10" i="36"/>
  <c r="O10" i="36"/>
  <c r="M9" i="36"/>
  <c r="L9" i="36"/>
  <c r="K9" i="36"/>
  <c r="J9" i="36"/>
  <c r="I9" i="36"/>
  <c r="H9" i="36"/>
  <c r="G9" i="36"/>
  <c r="F9" i="36"/>
  <c r="E9" i="36"/>
  <c r="E21" i="36" s="1"/>
  <c r="D9" i="36"/>
  <c r="N8" i="36"/>
  <c r="O8" i="36"/>
  <c r="M7" i="36"/>
  <c r="L7" i="36"/>
  <c r="K7" i="36"/>
  <c r="J7" i="36"/>
  <c r="I7" i="36"/>
  <c r="H7" i="36"/>
  <c r="G7" i="36"/>
  <c r="F7" i="36"/>
  <c r="F21" i="36" s="1"/>
  <c r="E7" i="36"/>
  <c r="D7" i="36"/>
  <c r="N6" i="36"/>
  <c r="O6" i="36" s="1"/>
  <c r="M5" i="36"/>
  <c r="M21" i="36" s="1"/>
  <c r="L5" i="36"/>
  <c r="K5" i="36"/>
  <c r="K21" i="36" s="1"/>
  <c r="J5" i="36"/>
  <c r="J21" i="36" s="1"/>
  <c r="I5" i="36"/>
  <c r="I21" i="36" s="1"/>
  <c r="H5" i="36"/>
  <c r="H21" i="36" s="1"/>
  <c r="G5" i="36"/>
  <c r="G21" i="36" s="1"/>
  <c r="F5" i="36"/>
  <c r="E5" i="36"/>
  <c r="D5" i="36"/>
  <c r="N5" i="36" s="1"/>
  <c r="O5" i="36" s="1"/>
  <c r="N18" i="35"/>
  <c r="O18" i="35" s="1"/>
  <c r="N17" i="35"/>
  <c r="O17" i="35"/>
  <c r="N16" i="35"/>
  <c r="O16" i="35"/>
  <c r="M15" i="35"/>
  <c r="N15" i="35" s="1"/>
  <c r="O15" i="35" s="1"/>
  <c r="L15" i="35"/>
  <c r="K15" i="35"/>
  <c r="J15" i="35"/>
  <c r="I15" i="35"/>
  <c r="H15" i="35"/>
  <c r="G15" i="35"/>
  <c r="F15" i="35"/>
  <c r="E15" i="35"/>
  <c r="D15" i="35"/>
  <c r="N14" i="35"/>
  <c r="O14" i="35" s="1"/>
  <c r="N13" i="35"/>
  <c r="O13" i="35" s="1"/>
  <c r="N12" i="35"/>
  <c r="O12" i="35"/>
  <c r="N11" i="35"/>
  <c r="O11" i="35" s="1"/>
  <c r="N10" i="35"/>
  <c r="O10" i="35"/>
  <c r="M9" i="35"/>
  <c r="L9" i="35"/>
  <c r="L19" i="35" s="1"/>
  <c r="K9" i="35"/>
  <c r="J9" i="35"/>
  <c r="I9" i="35"/>
  <c r="H9" i="35"/>
  <c r="G9" i="35"/>
  <c r="F9" i="35"/>
  <c r="E9" i="35"/>
  <c r="D9" i="35"/>
  <c r="N9" i="35" s="1"/>
  <c r="O9" i="35" s="1"/>
  <c r="N8" i="35"/>
  <c r="O8" i="35"/>
  <c r="M7" i="35"/>
  <c r="N7" i="35" s="1"/>
  <c r="O7" i="35" s="1"/>
  <c r="L7" i="35"/>
  <c r="K7" i="35"/>
  <c r="J7" i="35"/>
  <c r="I7" i="35"/>
  <c r="H7" i="35"/>
  <c r="G7" i="35"/>
  <c r="F7" i="35"/>
  <c r="E7" i="35"/>
  <c r="E19" i="35" s="1"/>
  <c r="D7" i="35"/>
  <c r="D19" i="35" s="1"/>
  <c r="N6" i="35"/>
  <c r="O6" i="35" s="1"/>
  <c r="M5" i="35"/>
  <c r="L5" i="35"/>
  <c r="K5" i="35"/>
  <c r="K19" i="35" s="1"/>
  <c r="J5" i="35"/>
  <c r="J19" i="35"/>
  <c r="I5" i="35"/>
  <c r="N5" i="35" s="1"/>
  <c r="O5" i="35" s="1"/>
  <c r="I19" i="35"/>
  <c r="H5" i="35"/>
  <c r="H19" i="35" s="1"/>
  <c r="G5" i="35"/>
  <c r="G19" i="35" s="1"/>
  <c r="F5" i="35"/>
  <c r="F19" i="35" s="1"/>
  <c r="E5" i="35"/>
  <c r="D5" i="35"/>
  <c r="N19" i="34"/>
  <c r="O19" i="34" s="1"/>
  <c r="N18" i="34"/>
  <c r="O18" i="34"/>
  <c r="N17" i="34"/>
  <c r="O17" i="34"/>
  <c r="M16" i="34"/>
  <c r="L16" i="34"/>
  <c r="K16" i="34"/>
  <c r="J16" i="34"/>
  <c r="I16" i="34"/>
  <c r="H16" i="34"/>
  <c r="G16" i="34"/>
  <c r="F16" i="34"/>
  <c r="E16" i="34"/>
  <c r="N16" i="34"/>
  <c r="O16" i="34"/>
  <c r="D16" i="34"/>
  <c r="N15" i="34"/>
  <c r="O15" i="34" s="1"/>
  <c r="N14" i="34"/>
  <c r="O14" i="34" s="1"/>
  <c r="N13" i="34"/>
  <c r="O13" i="34" s="1"/>
  <c r="N12" i="34"/>
  <c r="O12" i="34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D20" i="34" s="1"/>
  <c r="N9" i="34"/>
  <c r="O9" i="34"/>
  <c r="N8" i="34"/>
  <c r="O8" i="34" s="1"/>
  <c r="M7" i="34"/>
  <c r="L7" i="34"/>
  <c r="K7" i="34"/>
  <c r="J7" i="34"/>
  <c r="I7" i="34"/>
  <c r="H7" i="34"/>
  <c r="G7" i="34"/>
  <c r="F7" i="34"/>
  <c r="F20" i="34" s="1"/>
  <c r="E7" i="34"/>
  <c r="E20" i="34" s="1"/>
  <c r="D7" i="34"/>
  <c r="N7" i="34" s="1"/>
  <c r="O7" i="34" s="1"/>
  <c r="N6" i="34"/>
  <c r="O6" i="34" s="1"/>
  <c r="M5" i="34"/>
  <c r="M20" i="34" s="1"/>
  <c r="L5" i="34"/>
  <c r="L20" i="34" s="1"/>
  <c r="K5" i="34"/>
  <c r="J5" i="34"/>
  <c r="I5" i="34"/>
  <c r="I20" i="34" s="1"/>
  <c r="H5" i="34"/>
  <c r="N5" i="34" s="1"/>
  <c r="O5" i="34" s="1"/>
  <c r="H20" i="34"/>
  <c r="G5" i="34"/>
  <c r="F5" i="34"/>
  <c r="E5" i="34"/>
  <c r="D5" i="34"/>
  <c r="E22" i="33"/>
  <c r="F22" i="33"/>
  <c r="G22" i="33"/>
  <c r="H22" i="33"/>
  <c r="I22" i="33"/>
  <c r="N22" i="33" s="1"/>
  <c r="O22" i="33" s="1"/>
  <c r="J22" i="33"/>
  <c r="K22" i="33"/>
  <c r="L22" i="33"/>
  <c r="M22" i="33"/>
  <c r="D22" i="33"/>
  <c r="E18" i="33"/>
  <c r="F18" i="33"/>
  <c r="G18" i="33"/>
  <c r="H18" i="33"/>
  <c r="H24" i="33" s="1"/>
  <c r="I18" i="33"/>
  <c r="N18" i="33" s="1"/>
  <c r="O18" i="33" s="1"/>
  <c r="J18" i="33"/>
  <c r="K18" i="33"/>
  <c r="L18" i="33"/>
  <c r="M18" i="33"/>
  <c r="E16" i="33"/>
  <c r="F16" i="33"/>
  <c r="G16" i="33"/>
  <c r="H16" i="33"/>
  <c r="I16" i="33"/>
  <c r="J16" i="33"/>
  <c r="K16" i="33"/>
  <c r="L16" i="33"/>
  <c r="L24" i="33" s="1"/>
  <c r="M16" i="33"/>
  <c r="M24" i="33" s="1"/>
  <c r="E10" i="33"/>
  <c r="F10" i="33"/>
  <c r="G10" i="33"/>
  <c r="H10" i="33"/>
  <c r="I10" i="33"/>
  <c r="J10" i="33"/>
  <c r="K10" i="33"/>
  <c r="L10" i="33"/>
  <c r="M10" i="33"/>
  <c r="E7" i="33"/>
  <c r="N7" i="33" s="1"/>
  <c r="O7" i="33" s="1"/>
  <c r="F7" i="33"/>
  <c r="G7" i="33"/>
  <c r="H7" i="33"/>
  <c r="I7" i="33"/>
  <c r="J7" i="33"/>
  <c r="K7" i="33"/>
  <c r="L7" i="33"/>
  <c r="M7" i="33"/>
  <c r="E5" i="33"/>
  <c r="E24" i="33" s="1"/>
  <c r="F5" i="33"/>
  <c r="F24" i="33" s="1"/>
  <c r="G5" i="33"/>
  <c r="H5" i="33"/>
  <c r="I5" i="33"/>
  <c r="J5" i="33"/>
  <c r="J24" i="33" s="1"/>
  <c r="K5" i="33"/>
  <c r="K24" i="33" s="1"/>
  <c r="L5" i="33"/>
  <c r="M5" i="33"/>
  <c r="D18" i="33"/>
  <c r="D16" i="33"/>
  <c r="N16" i="33" s="1"/>
  <c r="O16" i="33" s="1"/>
  <c r="D10" i="33"/>
  <c r="N10" i="33" s="1"/>
  <c r="O10" i="33" s="1"/>
  <c r="D7" i="33"/>
  <c r="D5" i="33"/>
  <c r="D24" i="33" s="1"/>
  <c r="N23" i="33"/>
  <c r="O23" i="33"/>
  <c r="N19" i="33"/>
  <c r="O19" i="33"/>
  <c r="N20" i="33"/>
  <c r="O20" i="33"/>
  <c r="N21" i="33"/>
  <c r="O21" i="33" s="1"/>
  <c r="N17" i="33"/>
  <c r="O17" i="33" s="1"/>
  <c r="N9" i="33"/>
  <c r="O9" i="33"/>
  <c r="N6" i="33"/>
  <c r="O6" i="33"/>
  <c r="N11" i="33"/>
  <c r="O11" i="33"/>
  <c r="N12" i="33"/>
  <c r="O12" i="33"/>
  <c r="N13" i="33"/>
  <c r="O13" i="33" s="1"/>
  <c r="N14" i="33"/>
  <c r="O14" i="33" s="1"/>
  <c r="N15" i="33"/>
  <c r="O15" i="33" s="1"/>
  <c r="N8" i="33"/>
  <c r="O8" i="33"/>
  <c r="G24" i="33"/>
  <c r="J20" i="34"/>
  <c r="G20" i="34"/>
  <c r="K20" i="34"/>
  <c r="D21" i="37"/>
  <c r="F21" i="37"/>
  <c r="N21" i="40"/>
  <c r="O21" i="40"/>
  <c r="N10" i="34"/>
  <c r="O10" i="34" s="1"/>
  <c r="N19" i="37"/>
  <c r="O19" i="37" s="1"/>
  <c r="D21" i="36"/>
  <c r="N21" i="36" s="1"/>
  <c r="O21" i="36" s="1"/>
  <c r="E21" i="37"/>
  <c r="N16" i="45"/>
  <c r="O16" i="45"/>
  <c r="N17" i="46"/>
  <c r="O17" i="46"/>
  <c r="N5" i="46"/>
  <c r="O5" i="46"/>
  <c r="O28" i="48" l="1"/>
  <c r="P28" i="48" s="1"/>
  <c r="N25" i="42"/>
  <c r="O25" i="42" s="1"/>
  <c r="N20" i="34"/>
  <c r="O20" i="34" s="1"/>
  <c r="N26" i="46"/>
  <c r="O26" i="46" s="1"/>
  <c r="O27" i="47"/>
  <c r="P27" i="47" s="1"/>
  <c r="N26" i="44"/>
  <c r="O26" i="44" s="1"/>
  <c r="F23" i="38"/>
  <c r="D23" i="40"/>
  <c r="N23" i="40" s="1"/>
  <c r="O23" i="40" s="1"/>
  <c r="F25" i="43"/>
  <c r="N25" i="43" s="1"/>
  <c r="O25" i="43" s="1"/>
  <c r="D23" i="38"/>
  <c r="E24" i="39"/>
  <c r="N9" i="45"/>
  <c r="O9" i="45" s="1"/>
  <c r="N10" i="41"/>
  <c r="O10" i="41" s="1"/>
  <c r="D24" i="39"/>
  <c r="N9" i="44"/>
  <c r="O9" i="44" s="1"/>
  <c r="N19" i="36"/>
  <c r="O19" i="36" s="1"/>
  <c r="D25" i="41"/>
  <c r="N25" i="41" s="1"/>
  <c r="O25" i="41" s="1"/>
  <c r="L25" i="45"/>
  <c r="N25" i="45" s="1"/>
  <c r="O25" i="45" s="1"/>
  <c r="N5" i="42"/>
  <c r="O5" i="42" s="1"/>
  <c r="I24" i="33"/>
  <c r="N24" i="33" s="1"/>
  <c r="O24" i="33" s="1"/>
  <c r="N7" i="36"/>
  <c r="O7" i="36" s="1"/>
  <c r="M19" i="35"/>
  <c r="N19" i="35" s="1"/>
  <c r="O19" i="35" s="1"/>
  <c r="L26" i="44"/>
  <c r="N9" i="36"/>
  <c r="O9" i="36" s="1"/>
  <c r="N5" i="33"/>
  <c r="O5" i="33" s="1"/>
  <c r="N5" i="37"/>
  <c r="O5" i="37" s="1"/>
  <c r="O12" i="47"/>
  <c r="P12" i="47" s="1"/>
  <c r="J24" i="39"/>
  <c r="J25" i="43"/>
  <c r="O5" i="47"/>
  <c r="P5" i="47" s="1"/>
  <c r="N24" i="39" l="1"/>
  <c r="O24" i="39" s="1"/>
  <c r="N23" i="38"/>
  <c r="O23" i="38" s="1"/>
</calcChain>
</file>

<file path=xl/sharedStrings.xml><?xml version="1.0" encoding="utf-8"?>
<sst xmlns="http://schemas.openxmlformats.org/spreadsheetml/2006/main" count="684" uniqueCount="93">
  <si>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</si>
  <si>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</si>
  <si>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</si>
  <si>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</si>
  <si>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</si>
  <si>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</si>
  <si>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</si>
  <si>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</si>
  <si>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</si>
  <si>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</si>
  <si>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</si>
  <si>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</si>
  <si>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</si>
  <si>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</si>
  <si>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</si>
  <si>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</si>
  <si>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</si>
  <si>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</si>
  <si>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</si>
  <si>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Other General Government Services</t>
  </si>
  <si>
    <t>Public Safety</t>
  </si>
  <si>
    <t>Law Enforcement</t>
  </si>
  <si>
    <t>Fire Control</t>
  </si>
  <si>
    <t>Physical Environment</t>
  </si>
  <si>
    <t>Water Utility Services</t>
  </si>
  <si>
    <t>Garbage / Solid Waste Control Services</t>
  </si>
  <si>
    <t>Sewer / Wastewater Services</t>
  </si>
  <si>
    <t>Flood Control / Stormwater Management</t>
  </si>
  <si>
    <t>Other Physical Environment</t>
  </si>
  <si>
    <t>Transportation</t>
  </si>
  <si>
    <t>Road and Street Facilities</t>
  </si>
  <si>
    <t>Culture / Recreation</t>
  </si>
  <si>
    <t>Libraries</t>
  </si>
  <si>
    <t>Parks and Recreation</t>
  </si>
  <si>
    <t>Other Culture / Recreation</t>
  </si>
  <si>
    <t>Inter-Fund Group Transfers Out</t>
  </si>
  <si>
    <t>Other Uses and Non-Operating</t>
  </si>
  <si>
    <t>2009 Municipal Population:</t>
  </si>
  <si>
    <t>Mulberry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</si>
  <si>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</si>
  <si>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</si>
  <si>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</si>
  <si>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</si>
  <si>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</si>
  <si>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</si>
  <si>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</si>
  <si>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</si>
  <si>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</si>
  <si>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</si>
  <si>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</si>
  <si>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</si>
  <si>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Legislative</t>
  </si>
  <si>
    <t>Executive</t>
  </si>
  <si>
    <t>Financial and Administrative</t>
  </si>
  <si>
    <t>Garbage / Solid Waste</t>
  </si>
  <si>
    <t>Road / Street Facilities</t>
  </si>
  <si>
    <t>Other Transportation</t>
  </si>
  <si>
    <t>Cultural Services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</si>
  <si>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</si>
  <si>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</si>
  <si>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</si>
  <si>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</si>
  <si>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</si>
  <si>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</si>
  <si>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Other General Government</t>
  </si>
  <si>
    <t>Water / Sewer Services</t>
  </si>
  <si>
    <t>Flood Control / Stormwater Control</t>
  </si>
  <si>
    <t>Parks / Recreation</t>
  </si>
  <si>
    <t>2015 Municipal Population:</t>
  </si>
  <si>
    <t>Local Fiscal Year Ended September 30, 2016</t>
  </si>
  <si>
    <t>2016 Municipal Population:</t>
  </si>
  <si>
    <t>Local Fiscal Year Ended September 30, 2017</t>
  </si>
  <si>
    <t>Economic Environment</t>
  </si>
  <si>
    <t>Other Economic Environment</t>
  </si>
  <si>
    <t>2017 Municipal Population:</t>
  </si>
  <si>
    <t>Local Fiscal Year Ended September 30, 2018</t>
  </si>
  <si>
    <t>Other Non-Operating Disbursements</t>
  </si>
  <si>
    <t>2018 Municipal Population:</t>
  </si>
  <si>
    <t>Local Fiscal Year Ended September 30, 2019</t>
  </si>
  <si>
    <t>2019 Municipal Population:</t>
  </si>
  <si>
    <t>Local Fiscal Year Ended September 30, 2020</t>
  </si>
  <si>
    <t>Protective Inspections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</si>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</sst>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84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SUM(D6:D8)</f>
        <v>2835924</v>
      </c>
      <c r="E5" s="24">
        <f>SUM(E6:E8)</f>
        <v>0</v>
      </c>
      <c r="F5" s="24">
        <f>SUM(F6:F8)</f>
        <v>0</v>
      </c>
      <c r="G5" s="24">
        <f>SUM(G6:G8)</f>
        <v>0</v>
      </c>
      <c r="H5" s="24">
        <f>SUM(H6:H8)</f>
        <v>0</v>
      </c>
      <c r="I5" s="24">
        <f>SUM(I6:I8)</f>
        <v>0</v>
      </c>
      <c r="J5" s="24">
        <f>SUM(J6:J8)</f>
        <v>0</v>
      </c>
      <c r="K5" s="24">
        <f>SUM(K6:K8)</f>
        <v>0</v>
      </c>
      <c r="L5" s="24">
        <f>SUM(L6:L8)</f>
        <v>0</v>
      </c>
      <c r="M5" s="24">
        <f>SUM(M6:M8)</f>
        <v>554657</v>
      </c>
      <c r="N5" s="24">
        <f>SUM(N6:N8)</f>
        <v>0</v>
      </c>
      <c r="O5" s="25">
        <f>SUM(D5:N5)</f>
        <v>3390581</v>
      </c>
      <c r="P5" s="30">
        <f>(O5/P$29)</f>
        <v>780.34085155350976</v>
      </c>
      <c r="Q5" s="6"/>
    </row>
    <row r="6" spans="1:134">
      <c r="A6" s="12"/>
      <c r="B6" s="42">
        <v>511</v>
      </c>
      <c r="C6" s="19" t="s">
        <v>51</v>
      </c>
      <c r="D6" s="43">
        <v>87806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87806</v>
      </c>
      <c r="P6" s="44">
        <f>(O6/P$29)</f>
        <v>20.208515535097813</v>
      </c>
      <c r="Q6" s="9"/>
    </row>
    <row r="7" spans="1:134">
      <c r="A7" s="12"/>
      <c r="B7" s="42">
        <v>512</v>
      </c>
      <c r="C7" s="19" t="s">
        <v>52</v>
      </c>
      <c r="D7" s="43">
        <v>593941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8" si="0">SUM(D7:N7)</f>
        <v>593941</v>
      </c>
      <c r="P7" s="44">
        <f>(O7/P$29)</f>
        <v>136.69528193325661</v>
      </c>
      <c r="Q7" s="9"/>
    </row>
    <row r="8" spans="1:134">
      <c r="A8" s="12"/>
      <c r="B8" s="42">
        <v>513</v>
      </c>
      <c r="C8" s="19" t="s">
        <v>53</v>
      </c>
      <c r="D8" s="43">
        <v>2154177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554657</v>
      </c>
      <c r="N8" s="43">
        <v>0</v>
      </c>
      <c r="O8" s="43">
        <f t="shared" si="0"/>
        <v>2708834</v>
      </c>
      <c r="P8" s="44">
        <f>(O8/P$29)</f>
        <v>623.4370540851553</v>
      </c>
      <c r="Q8" s="9"/>
    </row>
    <row r="9" spans="1:134" ht="15.75">
      <c r="A9" s="26" t="s">
        <v>20</v>
      </c>
      <c r="B9" s="27"/>
      <c r="C9" s="28"/>
      <c r="D9" s="29">
        <f>SUM(D10:D11)</f>
        <v>1849935</v>
      </c>
      <c r="E9" s="29">
        <f>SUM(E10:E11)</f>
        <v>0</v>
      </c>
      <c r="F9" s="29">
        <f>SUM(F10:F11)</f>
        <v>0</v>
      </c>
      <c r="G9" s="29">
        <f>SUM(G10:G11)</f>
        <v>0</v>
      </c>
      <c r="H9" s="29">
        <f>SUM(H10:H11)</f>
        <v>0</v>
      </c>
      <c r="I9" s="29">
        <f>SUM(I10:I11)</f>
        <v>0</v>
      </c>
      <c r="J9" s="29">
        <f>SUM(J10:J11)</f>
        <v>0</v>
      </c>
      <c r="K9" s="29">
        <f>SUM(K10:K11)</f>
        <v>0</v>
      </c>
      <c r="L9" s="29">
        <f>SUM(L10:L11)</f>
        <v>0</v>
      </c>
      <c r="M9" s="29">
        <f>SUM(M10:M11)</f>
        <v>0</v>
      </c>
      <c r="N9" s="29">
        <f>SUM(N10:N11)</f>
        <v>0</v>
      </c>
      <c r="O9" s="40">
        <f>SUM(D9:N9)</f>
        <v>1849935</v>
      </c>
      <c r="P9" s="41">
        <f>(O9/P$29)</f>
        <v>425.76179516685846</v>
      </c>
      <c r="Q9" s="10"/>
    </row>
    <row r="10" spans="1:134">
      <c r="A10" s="12"/>
      <c r="B10" s="42">
        <v>521</v>
      </c>
      <c r="C10" s="19" t="s">
        <v>21</v>
      </c>
      <c r="D10" s="43">
        <v>1321612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>SUM(D10:N10)</f>
        <v>1321612</v>
      </c>
      <c r="P10" s="44">
        <f>(O10/P$29)</f>
        <v>304.16846950517839</v>
      </c>
      <c r="Q10" s="9"/>
    </row>
    <row r="11" spans="1:134">
      <c r="A11" s="12"/>
      <c r="B11" s="42">
        <v>524</v>
      </c>
      <c r="C11" s="19" t="s">
        <v>81</v>
      </c>
      <c r="D11" s="43">
        <v>528323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" si="1">SUM(D11:N11)</f>
        <v>528323</v>
      </c>
      <c r="P11" s="44">
        <f>(O11/P$29)</f>
        <v>121.5933256616801</v>
      </c>
      <c r="Q11" s="9"/>
    </row>
    <row r="12" spans="1:134" ht="15.75">
      <c r="A12" s="26" t="s">
        <v>23</v>
      </c>
      <c r="B12" s="27"/>
      <c r="C12" s="28"/>
      <c r="D12" s="29">
        <f>SUM(D13:D16)</f>
        <v>0</v>
      </c>
      <c r="E12" s="29">
        <f>SUM(E13:E16)</f>
        <v>0</v>
      </c>
      <c r="F12" s="29">
        <f>SUM(F13:F16)</f>
        <v>0</v>
      </c>
      <c r="G12" s="29">
        <f>SUM(G13:G16)</f>
        <v>0</v>
      </c>
      <c r="H12" s="29">
        <f>SUM(H13:H16)</f>
        <v>0</v>
      </c>
      <c r="I12" s="29">
        <f>SUM(I13:I16)</f>
        <v>3828233</v>
      </c>
      <c r="J12" s="29">
        <f>SUM(J13:J16)</f>
        <v>0</v>
      </c>
      <c r="K12" s="29">
        <f>SUM(K13:K16)</f>
        <v>0</v>
      </c>
      <c r="L12" s="29">
        <f>SUM(L13:L16)</f>
        <v>0</v>
      </c>
      <c r="M12" s="29">
        <f>SUM(M13:M16)</f>
        <v>0</v>
      </c>
      <c r="N12" s="29">
        <f>SUM(N13:N16)</f>
        <v>0</v>
      </c>
      <c r="O12" s="40">
        <f>SUM(D12:N12)</f>
        <v>3828233</v>
      </c>
      <c r="P12" s="41">
        <f>(O12/P$29)</f>
        <v>881.06628308400457</v>
      </c>
      <c r="Q12" s="10"/>
    </row>
    <row r="13" spans="1:134">
      <c r="A13" s="12"/>
      <c r="B13" s="42">
        <v>533</v>
      </c>
      <c r="C13" s="19" t="s">
        <v>24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911904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24" si="2">SUM(D13:N13)</f>
        <v>911904</v>
      </c>
      <c r="P13" s="44">
        <f>(O13/P$29)</f>
        <v>209.87433831990793</v>
      </c>
      <c r="Q13" s="9"/>
    </row>
    <row r="14" spans="1:134">
      <c r="A14" s="12"/>
      <c r="B14" s="42">
        <v>534</v>
      </c>
      <c r="C14" s="19" t="s">
        <v>25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937502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2"/>
        <v>937502</v>
      </c>
      <c r="P14" s="44">
        <f>(O14/P$29)</f>
        <v>215.7657077100115</v>
      </c>
      <c r="Q14" s="9"/>
    </row>
    <row r="15" spans="1:134">
      <c r="A15" s="12"/>
      <c r="B15" s="42">
        <v>535</v>
      </c>
      <c r="C15" s="19" t="s">
        <v>26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1696449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2"/>
        <v>1696449</v>
      </c>
      <c r="P15" s="44">
        <f>(O15/P$29)</f>
        <v>390.43705408515535</v>
      </c>
      <c r="Q15" s="9"/>
    </row>
    <row r="16" spans="1:134">
      <c r="A16" s="12"/>
      <c r="B16" s="42">
        <v>538</v>
      </c>
      <c r="C16" s="19" t="s">
        <v>27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282378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2"/>
        <v>282378</v>
      </c>
      <c r="P16" s="44">
        <f>(O16/P$29)</f>
        <v>64.989182968929811</v>
      </c>
      <c r="Q16" s="9"/>
    </row>
    <row r="17" spans="1:120" ht="15.75">
      <c r="A17" s="26" t="s">
        <v>29</v>
      </c>
      <c r="B17" s="27"/>
      <c r="C17" s="28"/>
      <c r="D17" s="29">
        <f>SUM(D18:D18)</f>
        <v>864043</v>
      </c>
      <c r="E17" s="29">
        <f>SUM(E18:E18)</f>
        <v>0</v>
      </c>
      <c r="F17" s="29">
        <f>SUM(F18:F18)</f>
        <v>0</v>
      </c>
      <c r="G17" s="29">
        <f>SUM(G18:G18)</f>
        <v>0</v>
      </c>
      <c r="H17" s="29">
        <f>SUM(H18:H18)</f>
        <v>0</v>
      </c>
      <c r="I17" s="29">
        <f>SUM(I18:I18)</f>
        <v>0</v>
      </c>
      <c r="J17" s="29">
        <f>SUM(J18:J18)</f>
        <v>0</v>
      </c>
      <c r="K17" s="29">
        <f>SUM(K18:K18)</f>
        <v>0</v>
      </c>
      <c r="L17" s="29">
        <f>SUM(L18:L18)</f>
        <v>0</v>
      </c>
      <c r="M17" s="29">
        <f>SUM(M18:M18)</f>
        <v>0</v>
      </c>
      <c r="N17" s="29">
        <f>SUM(N18:N18)</f>
        <v>0</v>
      </c>
      <c r="O17" s="29">
        <f t="shared" si="2"/>
        <v>864043</v>
      </c>
      <c r="P17" s="41">
        <f>(O17/P$29)</f>
        <v>198.85914844649022</v>
      </c>
      <c r="Q17" s="10"/>
    </row>
    <row r="18" spans="1:120">
      <c r="A18" s="12"/>
      <c r="B18" s="42">
        <v>541</v>
      </c>
      <c r="C18" s="19" t="s">
        <v>30</v>
      </c>
      <c r="D18" s="43">
        <v>864043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2"/>
        <v>864043</v>
      </c>
      <c r="P18" s="44">
        <f>(O18/P$29)</f>
        <v>198.85914844649022</v>
      </c>
      <c r="Q18" s="9"/>
    </row>
    <row r="19" spans="1:120" ht="15.75">
      <c r="A19" s="26" t="s">
        <v>72</v>
      </c>
      <c r="B19" s="27"/>
      <c r="C19" s="28"/>
      <c r="D19" s="29">
        <f>SUM(D20:D20)</f>
        <v>0</v>
      </c>
      <c r="E19" s="29">
        <f>SUM(E20:E20)</f>
        <v>487772</v>
      </c>
      <c r="F19" s="29">
        <f>SUM(F20:F20)</f>
        <v>0</v>
      </c>
      <c r="G19" s="29">
        <f>SUM(G20:G20)</f>
        <v>0</v>
      </c>
      <c r="H19" s="29">
        <f>SUM(H20:H20)</f>
        <v>0</v>
      </c>
      <c r="I19" s="29">
        <f>SUM(I20:I20)</f>
        <v>0</v>
      </c>
      <c r="J19" s="29">
        <f>SUM(J20:J20)</f>
        <v>0</v>
      </c>
      <c r="K19" s="29">
        <f>SUM(K20:K20)</f>
        <v>0</v>
      </c>
      <c r="L19" s="29">
        <f>SUM(L20:L20)</f>
        <v>0</v>
      </c>
      <c r="M19" s="29">
        <f>SUM(M20:M20)</f>
        <v>0</v>
      </c>
      <c r="N19" s="29">
        <f>SUM(N20:N20)</f>
        <v>0</v>
      </c>
      <c r="O19" s="29">
        <f t="shared" si="2"/>
        <v>487772</v>
      </c>
      <c r="P19" s="41">
        <f>(O19/P$29)</f>
        <v>112.26052934407365</v>
      </c>
      <c r="Q19" s="10"/>
    </row>
    <row r="20" spans="1:120">
      <c r="A20" s="90"/>
      <c r="B20" s="91">
        <v>559</v>
      </c>
      <c r="C20" s="92" t="s">
        <v>73</v>
      </c>
      <c r="D20" s="43">
        <v>0</v>
      </c>
      <c r="E20" s="43">
        <v>487772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2"/>
        <v>487772</v>
      </c>
      <c r="P20" s="44">
        <f>(O20/P$29)</f>
        <v>112.26052934407365</v>
      </c>
      <c r="Q20" s="9"/>
    </row>
    <row r="21" spans="1:120" ht="15.75">
      <c r="A21" s="26" t="s">
        <v>31</v>
      </c>
      <c r="B21" s="27"/>
      <c r="C21" s="28"/>
      <c r="D21" s="29">
        <f>SUM(D22:D24)</f>
        <v>1004662</v>
      </c>
      <c r="E21" s="29">
        <f>SUM(E22:E24)</f>
        <v>0</v>
      </c>
      <c r="F21" s="29">
        <f>SUM(F22:F24)</f>
        <v>0</v>
      </c>
      <c r="G21" s="29">
        <f>SUM(G22:G24)</f>
        <v>0</v>
      </c>
      <c r="H21" s="29">
        <f>SUM(H22:H24)</f>
        <v>0</v>
      </c>
      <c r="I21" s="29">
        <f>SUM(I22:I24)</f>
        <v>0</v>
      </c>
      <c r="J21" s="29">
        <f>SUM(J22:J24)</f>
        <v>0</v>
      </c>
      <c r="K21" s="29">
        <f>SUM(K22:K24)</f>
        <v>0</v>
      </c>
      <c r="L21" s="29">
        <f>SUM(L22:L24)</f>
        <v>0</v>
      </c>
      <c r="M21" s="29">
        <f>SUM(M22:M24)</f>
        <v>0</v>
      </c>
      <c r="N21" s="29">
        <f>SUM(N22:N24)</f>
        <v>0</v>
      </c>
      <c r="O21" s="29">
        <f>SUM(D21:N21)</f>
        <v>1004662</v>
      </c>
      <c r="P21" s="41">
        <f>(O21/P$29)</f>
        <v>231.22255466052934</v>
      </c>
      <c r="Q21" s="9"/>
    </row>
    <row r="22" spans="1:120">
      <c r="A22" s="12"/>
      <c r="B22" s="42">
        <v>571</v>
      </c>
      <c r="C22" s="19" t="s">
        <v>32</v>
      </c>
      <c r="D22" s="43">
        <v>529518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2"/>
        <v>529518</v>
      </c>
      <c r="P22" s="44">
        <f>(O22/P$29)</f>
        <v>121.86835443037975</v>
      </c>
      <c r="Q22" s="9"/>
    </row>
    <row r="23" spans="1:120">
      <c r="A23" s="12"/>
      <c r="B23" s="42">
        <v>572</v>
      </c>
      <c r="C23" s="19" t="s">
        <v>33</v>
      </c>
      <c r="D23" s="43">
        <v>148170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2"/>
        <v>148170</v>
      </c>
      <c r="P23" s="44">
        <f>(O23/P$29)</f>
        <v>34.101265822784811</v>
      </c>
      <c r="Q23" s="9"/>
    </row>
    <row r="24" spans="1:120">
      <c r="A24" s="12"/>
      <c r="B24" s="42">
        <v>573</v>
      </c>
      <c r="C24" s="19" t="s">
        <v>57</v>
      </c>
      <c r="D24" s="43">
        <v>326974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2"/>
        <v>326974</v>
      </c>
      <c r="P24" s="44">
        <f>(O24/P$29)</f>
        <v>75.252934407364791</v>
      </c>
      <c r="Q24" s="9"/>
    </row>
    <row r="25" spans="1:120" ht="15.75">
      <c r="A25" s="26" t="s">
        <v>36</v>
      </c>
      <c r="B25" s="27"/>
      <c r="C25" s="28"/>
      <c r="D25" s="29">
        <f>SUM(D26:D26)</f>
        <v>0</v>
      </c>
      <c r="E25" s="29">
        <f>SUM(E26:E26)</f>
        <v>0</v>
      </c>
      <c r="F25" s="29">
        <f>SUM(F26:F26)</f>
        <v>0</v>
      </c>
      <c r="G25" s="29">
        <f>SUM(G26:G26)</f>
        <v>0</v>
      </c>
      <c r="H25" s="29">
        <f>SUM(H26:H26)</f>
        <v>0</v>
      </c>
      <c r="I25" s="29">
        <f>SUM(I26:I26)</f>
        <v>750000</v>
      </c>
      <c r="J25" s="29">
        <f>SUM(J26:J26)</f>
        <v>0</v>
      </c>
      <c r="K25" s="29">
        <f>SUM(K26:K26)</f>
        <v>0</v>
      </c>
      <c r="L25" s="29">
        <f>SUM(L26:L26)</f>
        <v>0</v>
      </c>
      <c r="M25" s="29">
        <f>SUM(M26:M26)</f>
        <v>0</v>
      </c>
      <c r="N25" s="29">
        <f>SUM(N26:N26)</f>
        <v>0</v>
      </c>
      <c r="O25" s="29">
        <f>SUM(D25:N25)</f>
        <v>750000</v>
      </c>
      <c r="P25" s="41">
        <f>(O25/P$29)</f>
        <v>172.61219792865361</v>
      </c>
      <c r="Q25" s="9"/>
    </row>
    <row r="26" spans="1:120" ht="15.75" thickBot="1">
      <c r="A26" s="12"/>
      <c r="B26" s="42">
        <v>581</v>
      </c>
      <c r="C26" s="19" t="s">
        <v>87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750000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>SUM(D26:N26)</f>
        <v>750000</v>
      </c>
      <c r="P26" s="44">
        <f>(O26/P$29)</f>
        <v>172.61219792865361</v>
      </c>
      <c r="Q26" s="9"/>
    </row>
    <row r="27" spans="1:120" ht="16.5" thickBot="1">
      <c r="A27" s="13" t="s">
        <v>10</v>
      </c>
      <c r="B27" s="21"/>
      <c r="C27" s="20"/>
      <c r="D27" s="14">
        <f>SUM(D5,D9,D12,D17,D19,D21,D25)</f>
        <v>6554564</v>
      </c>
      <c r="E27" s="14">
        <f t="shared" ref="E27:N27" si="3">SUM(E5,E9,E12,E17,E19,E21,E25)</f>
        <v>487772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4578233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554657</v>
      </c>
      <c r="N27" s="14">
        <f t="shared" si="3"/>
        <v>0</v>
      </c>
      <c r="O27" s="14">
        <f>SUM(D27:N27)</f>
        <v>12175226</v>
      </c>
      <c r="P27" s="35">
        <f>(O27/P$29)</f>
        <v>2802.1233601841195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93" t="s">
        <v>92</v>
      </c>
      <c r="N29" s="93"/>
      <c r="O29" s="93"/>
      <c r="P29" s="39">
        <v>4345</v>
      </c>
    </row>
    <row r="30" spans="1:120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  <row r="31" spans="1:120" ht="15.75" customHeight="1" thickBot="1">
      <c r="A31" s="97" t="s">
        <v>41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4" t="s">
        <v>38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5"/>
      <c r="Q1" s="46"/>
    </row>
    <row r="2" spans="1:133" ht="24" thickBot="1">
      <c r="A2" s="127" t="s">
        <v>50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5"/>
      <c r="Q2" s="46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47"/>
      <c r="N3" s="48"/>
      <c r="O3" s="139" t="s">
        <v>17</v>
      </c>
      <c r="P3" s="49"/>
      <c r="Q3" s="46"/>
    </row>
    <row r="4" spans="1:133" ht="32.25" customHeight="1" thickBot="1">
      <c r="A4" s="133"/>
      <c r="B4" s="134"/>
      <c r="C4" s="13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4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SUM(D6:D8)</f>
        <v>1418342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4" si="1">SUM(D5:M5)</f>
        <v>1418342</v>
      </c>
      <c r="O5" s="58">
        <f t="shared" ref="O5:O24" si="2">(N5/O$26)</f>
        <v>378.22453333333334</v>
      </c>
      <c r="P5" s="59"/>
    </row>
    <row r="6" spans="1:133">
      <c r="A6" s="61"/>
      <c r="B6" s="62">
        <v>511</v>
      </c>
      <c r="C6" s="63" t="s">
        <v>51</v>
      </c>
      <c r="D6" s="64">
        <v>47759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47759</v>
      </c>
      <c r="O6" s="65">
        <f t="shared" si="2"/>
        <v>12.735733333333334</v>
      </c>
      <c r="P6" s="66"/>
    </row>
    <row r="7" spans="1:133">
      <c r="A7" s="61"/>
      <c r="B7" s="62">
        <v>512</v>
      </c>
      <c r="C7" s="63" t="s">
        <v>52</v>
      </c>
      <c r="D7" s="64">
        <v>480895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480895</v>
      </c>
      <c r="O7" s="65">
        <f t="shared" si="2"/>
        <v>128.23866666666666</v>
      </c>
      <c r="P7" s="66"/>
    </row>
    <row r="8" spans="1:133">
      <c r="A8" s="61"/>
      <c r="B8" s="62">
        <v>513</v>
      </c>
      <c r="C8" s="63" t="s">
        <v>53</v>
      </c>
      <c r="D8" s="64">
        <v>889688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889688</v>
      </c>
      <c r="O8" s="65">
        <f t="shared" si="2"/>
        <v>237.25013333333334</v>
      </c>
      <c r="P8" s="66"/>
    </row>
    <row r="9" spans="1:133" ht="15.75">
      <c r="A9" s="67" t="s">
        <v>20</v>
      </c>
      <c r="B9" s="68"/>
      <c r="C9" s="69"/>
      <c r="D9" s="70">
        <f t="shared" ref="D9:M9" si="3">SUM(D10:D10)</f>
        <v>1097603</v>
      </c>
      <c r="E9" s="70">
        <f t="shared" si="3"/>
        <v>0</v>
      </c>
      <c r="F9" s="70">
        <f t="shared" si="3"/>
        <v>0</v>
      </c>
      <c r="G9" s="70">
        <f t="shared" si="3"/>
        <v>0</v>
      </c>
      <c r="H9" s="70">
        <f t="shared" si="3"/>
        <v>0</v>
      </c>
      <c r="I9" s="70">
        <f t="shared" si="3"/>
        <v>0</v>
      </c>
      <c r="J9" s="70">
        <f t="shared" si="3"/>
        <v>0</v>
      </c>
      <c r="K9" s="70">
        <f t="shared" si="3"/>
        <v>0</v>
      </c>
      <c r="L9" s="70">
        <f t="shared" si="3"/>
        <v>0</v>
      </c>
      <c r="M9" s="70">
        <f t="shared" si="3"/>
        <v>0</v>
      </c>
      <c r="N9" s="71">
        <f t="shared" si="1"/>
        <v>1097603</v>
      </c>
      <c r="O9" s="72">
        <f t="shared" si="2"/>
        <v>292.69413333333335</v>
      </c>
      <c r="P9" s="73"/>
    </row>
    <row r="10" spans="1:133">
      <c r="A10" s="61"/>
      <c r="B10" s="62">
        <v>521</v>
      </c>
      <c r="C10" s="63" t="s">
        <v>21</v>
      </c>
      <c r="D10" s="64">
        <v>1097603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1097603</v>
      </c>
      <c r="O10" s="65">
        <f t="shared" si="2"/>
        <v>292.69413333333335</v>
      </c>
      <c r="P10" s="66"/>
    </row>
    <row r="11" spans="1:133" ht="15.75">
      <c r="A11" s="67" t="s">
        <v>23</v>
      </c>
      <c r="B11" s="68"/>
      <c r="C11" s="69"/>
      <c r="D11" s="70">
        <f t="shared" ref="D11:M11" si="4">SUM(D12:D15)</f>
        <v>0</v>
      </c>
      <c r="E11" s="70">
        <f t="shared" si="4"/>
        <v>0</v>
      </c>
      <c r="F11" s="70">
        <f t="shared" si="4"/>
        <v>0</v>
      </c>
      <c r="G11" s="70">
        <f t="shared" si="4"/>
        <v>0</v>
      </c>
      <c r="H11" s="70">
        <f t="shared" si="4"/>
        <v>0</v>
      </c>
      <c r="I11" s="70">
        <f t="shared" si="4"/>
        <v>2570154</v>
      </c>
      <c r="J11" s="70">
        <f t="shared" si="4"/>
        <v>0</v>
      </c>
      <c r="K11" s="70">
        <f t="shared" si="4"/>
        <v>0</v>
      </c>
      <c r="L11" s="70">
        <f t="shared" si="4"/>
        <v>0</v>
      </c>
      <c r="M11" s="70">
        <f t="shared" si="4"/>
        <v>0</v>
      </c>
      <c r="N11" s="71">
        <f t="shared" si="1"/>
        <v>2570154</v>
      </c>
      <c r="O11" s="72">
        <f t="shared" si="2"/>
        <v>685.37440000000004</v>
      </c>
      <c r="P11" s="73"/>
    </row>
    <row r="12" spans="1:133">
      <c r="A12" s="61"/>
      <c r="B12" s="62">
        <v>533</v>
      </c>
      <c r="C12" s="63" t="s">
        <v>24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803498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803498</v>
      </c>
      <c r="O12" s="65">
        <f t="shared" si="2"/>
        <v>214.26613333333333</v>
      </c>
      <c r="P12" s="66"/>
    </row>
    <row r="13" spans="1:133">
      <c r="A13" s="61"/>
      <c r="B13" s="62">
        <v>534</v>
      </c>
      <c r="C13" s="63" t="s">
        <v>54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776103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776103</v>
      </c>
      <c r="O13" s="65">
        <f t="shared" si="2"/>
        <v>206.96080000000001</v>
      </c>
      <c r="P13" s="66"/>
    </row>
    <row r="14" spans="1:133">
      <c r="A14" s="61"/>
      <c r="B14" s="62">
        <v>535</v>
      </c>
      <c r="C14" s="63" t="s">
        <v>26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831570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831570</v>
      </c>
      <c r="O14" s="65">
        <f t="shared" si="2"/>
        <v>221.75200000000001</v>
      </c>
      <c r="P14" s="66"/>
    </row>
    <row r="15" spans="1:133">
      <c r="A15" s="61"/>
      <c r="B15" s="62">
        <v>539</v>
      </c>
      <c r="C15" s="63" t="s">
        <v>28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158983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158983</v>
      </c>
      <c r="O15" s="65">
        <f t="shared" si="2"/>
        <v>42.395466666666664</v>
      </c>
      <c r="P15" s="66"/>
    </row>
    <row r="16" spans="1:133" ht="15.75">
      <c r="A16" s="67" t="s">
        <v>29</v>
      </c>
      <c r="B16" s="68"/>
      <c r="C16" s="69"/>
      <c r="D16" s="70">
        <f t="shared" ref="D16:M16" si="5">SUM(D17:D18)</f>
        <v>807660</v>
      </c>
      <c r="E16" s="70">
        <f t="shared" si="5"/>
        <v>0</v>
      </c>
      <c r="F16" s="70">
        <f t="shared" si="5"/>
        <v>0</v>
      </c>
      <c r="G16" s="70">
        <f t="shared" si="5"/>
        <v>0</v>
      </c>
      <c r="H16" s="70">
        <f t="shared" si="5"/>
        <v>0</v>
      </c>
      <c r="I16" s="70">
        <f t="shared" si="5"/>
        <v>0</v>
      </c>
      <c r="J16" s="70">
        <f t="shared" si="5"/>
        <v>0</v>
      </c>
      <c r="K16" s="70">
        <f t="shared" si="5"/>
        <v>0</v>
      </c>
      <c r="L16" s="70">
        <f t="shared" si="5"/>
        <v>0</v>
      </c>
      <c r="M16" s="70">
        <f t="shared" si="5"/>
        <v>0</v>
      </c>
      <c r="N16" s="70">
        <f t="shared" si="1"/>
        <v>807660</v>
      </c>
      <c r="O16" s="72">
        <f t="shared" si="2"/>
        <v>215.376</v>
      </c>
      <c r="P16" s="73"/>
    </row>
    <row r="17" spans="1:119">
      <c r="A17" s="61"/>
      <c r="B17" s="62">
        <v>541</v>
      </c>
      <c r="C17" s="63" t="s">
        <v>55</v>
      </c>
      <c r="D17" s="64">
        <v>501406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501406</v>
      </c>
      <c r="O17" s="65">
        <f t="shared" si="2"/>
        <v>133.70826666666667</v>
      </c>
      <c r="P17" s="66"/>
    </row>
    <row r="18" spans="1:119">
      <c r="A18" s="61"/>
      <c r="B18" s="62">
        <v>549</v>
      </c>
      <c r="C18" s="63" t="s">
        <v>56</v>
      </c>
      <c r="D18" s="64">
        <v>306254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306254</v>
      </c>
      <c r="O18" s="65">
        <f t="shared" si="2"/>
        <v>81.667733333333331</v>
      </c>
      <c r="P18" s="66"/>
    </row>
    <row r="19" spans="1:119" ht="15.75">
      <c r="A19" s="67" t="s">
        <v>31</v>
      </c>
      <c r="B19" s="68"/>
      <c r="C19" s="69"/>
      <c r="D19" s="70">
        <f t="shared" ref="D19:M19" si="6">SUM(D20:D21)</f>
        <v>343937</v>
      </c>
      <c r="E19" s="70">
        <f t="shared" si="6"/>
        <v>0</v>
      </c>
      <c r="F19" s="70">
        <f t="shared" si="6"/>
        <v>0</v>
      </c>
      <c r="G19" s="70">
        <f t="shared" si="6"/>
        <v>0</v>
      </c>
      <c r="H19" s="70">
        <f t="shared" si="6"/>
        <v>0</v>
      </c>
      <c r="I19" s="70">
        <f t="shared" si="6"/>
        <v>0</v>
      </c>
      <c r="J19" s="70">
        <f t="shared" si="6"/>
        <v>0</v>
      </c>
      <c r="K19" s="70">
        <f t="shared" si="6"/>
        <v>0</v>
      </c>
      <c r="L19" s="70">
        <f t="shared" si="6"/>
        <v>0</v>
      </c>
      <c r="M19" s="70">
        <f t="shared" si="6"/>
        <v>0</v>
      </c>
      <c r="N19" s="70">
        <f t="shared" si="1"/>
        <v>343937</v>
      </c>
      <c r="O19" s="72">
        <f t="shared" si="2"/>
        <v>91.716533333333331</v>
      </c>
      <c r="P19" s="66"/>
    </row>
    <row r="20" spans="1:119">
      <c r="A20" s="61"/>
      <c r="B20" s="62">
        <v>571</v>
      </c>
      <c r="C20" s="63" t="s">
        <v>32</v>
      </c>
      <c r="D20" s="64">
        <v>234701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234701</v>
      </c>
      <c r="O20" s="65">
        <f t="shared" si="2"/>
        <v>62.586933333333334</v>
      </c>
      <c r="P20" s="66"/>
    </row>
    <row r="21" spans="1:119">
      <c r="A21" s="61"/>
      <c r="B21" s="62">
        <v>573</v>
      </c>
      <c r="C21" s="63" t="s">
        <v>57</v>
      </c>
      <c r="D21" s="64">
        <v>109236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109236</v>
      </c>
      <c r="O21" s="65">
        <f t="shared" si="2"/>
        <v>29.1296</v>
      </c>
      <c r="P21" s="66"/>
    </row>
    <row r="22" spans="1:119" ht="15.75">
      <c r="A22" s="67" t="s">
        <v>58</v>
      </c>
      <c r="B22" s="68"/>
      <c r="C22" s="69"/>
      <c r="D22" s="70">
        <f t="shared" ref="D22:M22" si="7">SUM(D23:D23)</f>
        <v>0</v>
      </c>
      <c r="E22" s="70">
        <f t="shared" si="7"/>
        <v>0</v>
      </c>
      <c r="F22" s="70">
        <f t="shared" si="7"/>
        <v>0</v>
      </c>
      <c r="G22" s="70">
        <f t="shared" si="7"/>
        <v>0</v>
      </c>
      <c r="H22" s="70">
        <f t="shared" si="7"/>
        <v>0</v>
      </c>
      <c r="I22" s="70">
        <f t="shared" si="7"/>
        <v>100000</v>
      </c>
      <c r="J22" s="70">
        <f t="shared" si="7"/>
        <v>0</v>
      </c>
      <c r="K22" s="70">
        <f t="shared" si="7"/>
        <v>0</v>
      </c>
      <c r="L22" s="70">
        <f t="shared" si="7"/>
        <v>0</v>
      </c>
      <c r="M22" s="70">
        <f t="shared" si="7"/>
        <v>0</v>
      </c>
      <c r="N22" s="70">
        <f t="shared" si="1"/>
        <v>100000</v>
      </c>
      <c r="O22" s="72">
        <f t="shared" si="2"/>
        <v>26.666666666666668</v>
      </c>
      <c r="P22" s="66"/>
    </row>
    <row r="23" spans="1:119" ht="15.75" thickBot="1">
      <c r="A23" s="61"/>
      <c r="B23" s="62">
        <v>581</v>
      </c>
      <c r="C23" s="63" t="s">
        <v>59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100000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100000</v>
      </c>
      <c r="O23" s="65">
        <f t="shared" si="2"/>
        <v>26.666666666666668</v>
      </c>
      <c r="P23" s="66"/>
    </row>
    <row r="24" spans="1:119" ht="16.5" thickBot="1">
      <c r="A24" s="74" t="s">
        <v>10</v>
      </c>
      <c r="B24" s="75"/>
      <c r="C24" s="76"/>
      <c r="D24" s="77">
        <f>SUM(D5,D9,D11,D16,D19,D22)</f>
        <v>3667542</v>
      </c>
      <c r="E24" s="77">
        <f t="shared" ref="E24:M24" si="8">SUM(E5,E9,E11,E16,E19,E22)</f>
        <v>0</v>
      </c>
      <c r="F24" s="77">
        <f t="shared" si="8"/>
        <v>0</v>
      </c>
      <c r="G24" s="77">
        <f t="shared" si="8"/>
        <v>0</v>
      </c>
      <c r="H24" s="77">
        <f t="shared" si="8"/>
        <v>0</v>
      </c>
      <c r="I24" s="77">
        <f t="shared" si="8"/>
        <v>2670154</v>
      </c>
      <c r="J24" s="77">
        <f t="shared" si="8"/>
        <v>0</v>
      </c>
      <c r="K24" s="77">
        <f t="shared" si="8"/>
        <v>0</v>
      </c>
      <c r="L24" s="77">
        <f t="shared" si="8"/>
        <v>0</v>
      </c>
      <c r="M24" s="77">
        <f t="shared" si="8"/>
        <v>0</v>
      </c>
      <c r="N24" s="77">
        <f t="shared" si="1"/>
        <v>6337696</v>
      </c>
      <c r="O24" s="78">
        <f t="shared" si="2"/>
        <v>1690.0522666666666</v>
      </c>
      <c r="P24" s="59"/>
      <c r="Q24" s="79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</row>
    <row r="25" spans="1:119">
      <c r="A25" s="81"/>
      <c r="B25" s="82"/>
      <c r="C25" s="82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4"/>
    </row>
    <row r="26" spans="1:119">
      <c r="A26" s="85"/>
      <c r="B26" s="86"/>
      <c r="C26" s="86"/>
      <c r="D26" s="87"/>
      <c r="E26" s="87"/>
      <c r="F26" s="87"/>
      <c r="G26" s="87"/>
      <c r="H26" s="87"/>
      <c r="I26" s="87"/>
      <c r="J26" s="87"/>
      <c r="K26" s="87"/>
      <c r="L26" s="117" t="s">
        <v>60</v>
      </c>
      <c r="M26" s="117"/>
      <c r="N26" s="117"/>
      <c r="O26" s="88">
        <v>3750</v>
      </c>
    </row>
    <row r="27" spans="1:119">
      <c r="A27" s="118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20"/>
    </row>
    <row r="28" spans="1:119" ht="15.75" customHeight="1" thickBot="1">
      <c r="A28" s="121" t="s">
        <v>41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3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1310567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1310567</v>
      </c>
      <c r="O5" s="30">
        <f t="shared" ref="O5:O21" si="2">(N5/O$23)</f>
        <v>347.17006622516556</v>
      </c>
      <c r="P5" s="6"/>
    </row>
    <row r="6" spans="1:133">
      <c r="A6" s="12"/>
      <c r="B6" s="42">
        <v>519</v>
      </c>
      <c r="C6" s="19" t="s">
        <v>19</v>
      </c>
      <c r="D6" s="43">
        <v>1310567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1310567</v>
      </c>
      <c r="O6" s="44">
        <f t="shared" si="2"/>
        <v>347.17006622516556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1108098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1108098</v>
      </c>
      <c r="O7" s="41">
        <f t="shared" si="2"/>
        <v>293.53589403973513</v>
      </c>
      <c r="P7" s="10"/>
    </row>
    <row r="8" spans="1:133">
      <c r="A8" s="12"/>
      <c r="B8" s="42">
        <v>521</v>
      </c>
      <c r="C8" s="19" t="s">
        <v>21</v>
      </c>
      <c r="D8" s="43">
        <v>1108098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1108098</v>
      </c>
      <c r="O8" s="44">
        <f t="shared" si="2"/>
        <v>293.53589403973513</v>
      </c>
      <c r="P8" s="9"/>
    </row>
    <row r="9" spans="1:133" ht="15.75">
      <c r="A9" s="26" t="s">
        <v>23</v>
      </c>
      <c r="B9" s="27"/>
      <c r="C9" s="28"/>
      <c r="D9" s="29">
        <f t="shared" ref="D9:M9" si="4">SUM(D10:D14)</f>
        <v>709875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2626633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3336508</v>
      </c>
      <c r="O9" s="41">
        <f t="shared" si="2"/>
        <v>883.84317880794697</v>
      </c>
      <c r="P9" s="10"/>
    </row>
    <row r="10" spans="1:133">
      <c r="A10" s="12"/>
      <c r="B10" s="42">
        <v>533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726409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726409</v>
      </c>
      <c r="O10" s="44">
        <f t="shared" si="2"/>
        <v>192.42622516556293</v>
      </c>
      <c r="P10" s="9"/>
    </row>
    <row r="11" spans="1:133">
      <c r="A11" s="12"/>
      <c r="B11" s="42">
        <v>534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659773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659773</v>
      </c>
      <c r="O11" s="44">
        <f t="shared" si="2"/>
        <v>174.77430463576158</v>
      </c>
      <c r="P11" s="9"/>
    </row>
    <row r="12" spans="1:133">
      <c r="A12" s="12"/>
      <c r="B12" s="42">
        <v>535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1072319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1072319</v>
      </c>
      <c r="O12" s="44">
        <f t="shared" si="2"/>
        <v>284.05801324503312</v>
      </c>
      <c r="P12" s="9"/>
    </row>
    <row r="13" spans="1:133">
      <c r="A13" s="12"/>
      <c r="B13" s="42">
        <v>538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168132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168132</v>
      </c>
      <c r="O13" s="44">
        <f t="shared" si="2"/>
        <v>44.538278145695365</v>
      </c>
      <c r="P13" s="9"/>
    </row>
    <row r="14" spans="1:133">
      <c r="A14" s="12"/>
      <c r="B14" s="42">
        <v>539</v>
      </c>
      <c r="C14" s="19" t="s">
        <v>28</v>
      </c>
      <c r="D14" s="43">
        <v>709875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709875</v>
      </c>
      <c r="O14" s="44">
        <f t="shared" si="2"/>
        <v>188.04635761589404</v>
      </c>
      <c r="P14" s="9"/>
    </row>
    <row r="15" spans="1:133" ht="15.75">
      <c r="A15" s="26" t="s">
        <v>31</v>
      </c>
      <c r="B15" s="27"/>
      <c r="C15" s="28"/>
      <c r="D15" s="29">
        <f t="shared" ref="D15:M15" si="5">SUM(D16:D18)</f>
        <v>335702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335702</v>
      </c>
      <c r="O15" s="41">
        <f t="shared" si="2"/>
        <v>88.927682119205301</v>
      </c>
      <c r="P15" s="9"/>
    </row>
    <row r="16" spans="1:133">
      <c r="A16" s="12"/>
      <c r="B16" s="42">
        <v>571</v>
      </c>
      <c r="C16" s="19" t="s">
        <v>32</v>
      </c>
      <c r="D16" s="43">
        <v>194886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194886</v>
      </c>
      <c r="O16" s="44">
        <f t="shared" si="2"/>
        <v>51.625430463576159</v>
      </c>
      <c r="P16" s="9"/>
    </row>
    <row r="17" spans="1:119">
      <c r="A17" s="12"/>
      <c r="B17" s="42">
        <v>572</v>
      </c>
      <c r="C17" s="19" t="s">
        <v>33</v>
      </c>
      <c r="D17" s="43">
        <v>36938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36938</v>
      </c>
      <c r="O17" s="44">
        <f t="shared" si="2"/>
        <v>9.7849006622516548</v>
      </c>
      <c r="P17" s="9"/>
    </row>
    <row r="18" spans="1:119">
      <c r="A18" s="12"/>
      <c r="B18" s="42">
        <v>579</v>
      </c>
      <c r="C18" s="19" t="s">
        <v>34</v>
      </c>
      <c r="D18" s="43">
        <v>103878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103878</v>
      </c>
      <c r="O18" s="44">
        <f t="shared" si="2"/>
        <v>27.517350993377484</v>
      </c>
      <c r="P18" s="9"/>
    </row>
    <row r="19" spans="1:119" ht="15.75">
      <c r="A19" s="26" t="s">
        <v>36</v>
      </c>
      <c r="B19" s="27"/>
      <c r="C19" s="28"/>
      <c r="D19" s="29">
        <f t="shared" ref="D19:M19" si="6">SUM(D20:D20)</f>
        <v>516830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100000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616830</v>
      </c>
      <c r="O19" s="41">
        <f t="shared" si="2"/>
        <v>163.39867549668875</v>
      </c>
      <c r="P19" s="9"/>
    </row>
    <row r="20" spans="1:119" ht="15.75" thickBot="1">
      <c r="A20" s="12"/>
      <c r="B20" s="42">
        <v>581</v>
      </c>
      <c r="C20" s="19" t="s">
        <v>35</v>
      </c>
      <c r="D20" s="43">
        <v>516830</v>
      </c>
      <c r="E20" s="43">
        <v>0</v>
      </c>
      <c r="F20" s="43">
        <v>0</v>
      </c>
      <c r="G20" s="43">
        <v>0</v>
      </c>
      <c r="H20" s="43">
        <v>0</v>
      </c>
      <c r="I20" s="43">
        <v>100000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616830</v>
      </c>
      <c r="O20" s="44">
        <f t="shared" si="2"/>
        <v>163.39867549668875</v>
      </c>
      <c r="P20" s="9"/>
    </row>
    <row r="21" spans="1:119" ht="16.5" thickBot="1">
      <c r="A21" s="13" t="s">
        <v>10</v>
      </c>
      <c r="B21" s="21"/>
      <c r="C21" s="20"/>
      <c r="D21" s="14">
        <f>SUM(D5,D7,D9,D15,D19)</f>
        <v>3981072</v>
      </c>
      <c r="E21" s="14">
        <f t="shared" ref="E21:M21" si="7">SUM(E5,E7,E9,E15,E19)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2726633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6707705</v>
      </c>
      <c r="O21" s="35">
        <f t="shared" si="2"/>
        <v>1776.8754966887418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3" t="s">
        <v>47</v>
      </c>
      <c r="M23" s="93"/>
      <c r="N23" s="93"/>
      <c r="O23" s="39">
        <v>3775</v>
      </c>
    </row>
    <row r="24" spans="1:119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  <row r="25" spans="1:119" ht="15.75" customHeight="1" thickBot="1">
      <c r="A25" s="97" t="s">
        <v>41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1337026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1337026</v>
      </c>
      <c r="O5" s="30">
        <f t="shared" ref="O5:O21" si="2">(N5/O$23)</f>
        <v>353.71058201058202</v>
      </c>
      <c r="P5" s="6"/>
    </row>
    <row r="6" spans="1:133">
      <c r="A6" s="12"/>
      <c r="B6" s="42">
        <v>519</v>
      </c>
      <c r="C6" s="19" t="s">
        <v>19</v>
      </c>
      <c r="D6" s="43">
        <v>1337026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1337026</v>
      </c>
      <c r="O6" s="44">
        <f t="shared" si="2"/>
        <v>353.71058201058202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1018369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1018369</v>
      </c>
      <c r="O7" s="41">
        <f t="shared" si="2"/>
        <v>269.40978835978837</v>
      </c>
      <c r="P7" s="10"/>
    </row>
    <row r="8" spans="1:133">
      <c r="A8" s="12"/>
      <c r="B8" s="42">
        <v>521</v>
      </c>
      <c r="C8" s="19" t="s">
        <v>21</v>
      </c>
      <c r="D8" s="43">
        <v>1018369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1018369</v>
      </c>
      <c r="O8" s="44">
        <f t="shared" si="2"/>
        <v>269.40978835978837</v>
      </c>
      <c r="P8" s="9"/>
    </row>
    <row r="9" spans="1:133" ht="15.75">
      <c r="A9" s="26" t="s">
        <v>23</v>
      </c>
      <c r="B9" s="27"/>
      <c r="C9" s="28"/>
      <c r="D9" s="29">
        <f t="shared" ref="D9:M9" si="4">SUM(D10:D14)</f>
        <v>821033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2530651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3351684</v>
      </c>
      <c r="O9" s="41">
        <f t="shared" si="2"/>
        <v>886.68888888888887</v>
      </c>
      <c r="P9" s="10"/>
    </row>
    <row r="10" spans="1:133">
      <c r="A10" s="12"/>
      <c r="B10" s="42">
        <v>533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699856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699856</v>
      </c>
      <c r="O10" s="44">
        <f t="shared" si="2"/>
        <v>185.14708994708994</v>
      </c>
      <c r="P10" s="9"/>
    </row>
    <row r="11" spans="1:133">
      <c r="A11" s="12"/>
      <c r="B11" s="42">
        <v>534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678395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678395</v>
      </c>
      <c r="O11" s="44">
        <f t="shared" si="2"/>
        <v>179.46957671957671</v>
      </c>
      <c r="P11" s="9"/>
    </row>
    <row r="12" spans="1:133">
      <c r="A12" s="12"/>
      <c r="B12" s="42">
        <v>535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1010380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1010380</v>
      </c>
      <c r="O12" s="44">
        <f t="shared" si="2"/>
        <v>267.2962962962963</v>
      </c>
      <c r="P12" s="9"/>
    </row>
    <row r="13" spans="1:133">
      <c r="A13" s="12"/>
      <c r="B13" s="42">
        <v>538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142020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142020</v>
      </c>
      <c r="O13" s="44">
        <f t="shared" si="2"/>
        <v>37.571428571428569</v>
      </c>
      <c r="P13" s="9"/>
    </row>
    <row r="14" spans="1:133">
      <c r="A14" s="12"/>
      <c r="B14" s="42">
        <v>539</v>
      </c>
      <c r="C14" s="19" t="s">
        <v>28</v>
      </c>
      <c r="D14" s="43">
        <v>821033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821033</v>
      </c>
      <c r="O14" s="44">
        <f t="shared" si="2"/>
        <v>217.20449735449736</v>
      </c>
      <c r="P14" s="9"/>
    </row>
    <row r="15" spans="1:133" ht="15.75">
      <c r="A15" s="26" t="s">
        <v>31</v>
      </c>
      <c r="B15" s="27"/>
      <c r="C15" s="28"/>
      <c r="D15" s="29">
        <f t="shared" ref="D15:M15" si="5">SUM(D16:D18)</f>
        <v>253942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253942</v>
      </c>
      <c r="O15" s="41">
        <f t="shared" si="2"/>
        <v>67.180423280423284</v>
      </c>
      <c r="P15" s="9"/>
    </row>
    <row r="16" spans="1:133">
      <c r="A16" s="12"/>
      <c r="B16" s="42">
        <v>571</v>
      </c>
      <c r="C16" s="19" t="s">
        <v>32</v>
      </c>
      <c r="D16" s="43">
        <v>159901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159901</v>
      </c>
      <c r="O16" s="44">
        <f t="shared" si="2"/>
        <v>42.30185185185185</v>
      </c>
      <c r="P16" s="9"/>
    </row>
    <row r="17" spans="1:119">
      <c r="A17" s="12"/>
      <c r="B17" s="42">
        <v>572</v>
      </c>
      <c r="C17" s="19" t="s">
        <v>33</v>
      </c>
      <c r="D17" s="43">
        <v>6269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6269</v>
      </c>
      <c r="O17" s="44">
        <f t="shared" si="2"/>
        <v>1.6584656084656084</v>
      </c>
      <c r="P17" s="9"/>
    </row>
    <row r="18" spans="1:119">
      <c r="A18" s="12"/>
      <c r="B18" s="42">
        <v>579</v>
      </c>
      <c r="C18" s="19" t="s">
        <v>34</v>
      </c>
      <c r="D18" s="43">
        <v>87772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87772</v>
      </c>
      <c r="O18" s="44">
        <f t="shared" si="2"/>
        <v>23.220105820105822</v>
      </c>
      <c r="P18" s="9"/>
    </row>
    <row r="19" spans="1:119" ht="15.75">
      <c r="A19" s="26" t="s">
        <v>36</v>
      </c>
      <c r="B19" s="27"/>
      <c r="C19" s="28"/>
      <c r="D19" s="29">
        <f t="shared" ref="D19:M19" si="6">SUM(D20:D20)</f>
        <v>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100000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100000</v>
      </c>
      <c r="O19" s="41">
        <f t="shared" si="2"/>
        <v>26.455026455026456</v>
      </c>
      <c r="P19" s="9"/>
    </row>
    <row r="20" spans="1:119" ht="15.75" thickBot="1">
      <c r="A20" s="12"/>
      <c r="B20" s="42">
        <v>581</v>
      </c>
      <c r="C20" s="19" t="s">
        <v>35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100000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100000</v>
      </c>
      <c r="O20" s="44">
        <f t="shared" si="2"/>
        <v>26.455026455026456</v>
      </c>
      <c r="P20" s="9"/>
    </row>
    <row r="21" spans="1:119" ht="16.5" thickBot="1">
      <c r="A21" s="13" t="s">
        <v>10</v>
      </c>
      <c r="B21" s="21"/>
      <c r="C21" s="20"/>
      <c r="D21" s="14">
        <f>SUM(D5,D7,D9,D15,D19)</f>
        <v>3430370</v>
      </c>
      <c r="E21" s="14">
        <f t="shared" ref="E21:M21" si="7">SUM(E5,E7,E9,E15,E19)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2630651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6061021</v>
      </c>
      <c r="O21" s="35">
        <f t="shared" si="2"/>
        <v>1603.4447089947089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3" t="s">
        <v>45</v>
      </c>
      <c r="M23" s="93"/>
      <c r="N23" s="93"/>
      <c r="O23" s="39">
        <v>3780</v>
      </c>
    </row>
    <row r="24" spans="1:119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  <row r="25" spans="1:119" ht="15.75" customHeight="1" thickBot="1">
      <c r="A25" s="97" t="s">
        <v>41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1530571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1530571</v>
      </c>
      <c r="O5" s="30">
        <f t="shared" ref="O5:O19" si="2">(N5/O$21)</f>
        <v>404.37807133421398</v>
      </c>
      <c r="P5" s="6"/>
    </row>
    <row r="6" spans="1:133">
      <c r="A6" s="12"/>
      <c r="B6" s="42">
        <v>519</v>
      </c>
      <c r="C6" s="19" t="s">
        <v>19</v>
      </c>
      <c r="D6" s="43">
        <v>1530571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1530571</v>
      </c>
      <c r="O6" s="44">
        <f t="shared" si="2"/>
        <v>404.37807133421398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993508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993508</v>
      </c>
      <c r="O7" s="41">
        <f t="shared" si="2"/>
        <v>262.48560105680315</v>
      </c>
      <c r="P7" s="10"/>
    </row>
    <row r="8" spans="1:133">
      <c r="A8" s="12"/>
      <c r="B8" s="42">
        <v>521</v>
      </c>
      <c r="C8" s="19" t="s">
        <v>21</v>
      </c>
      <c r="D8" s="43">
        <v>993508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993508</v>
      </c>
      <c r="O8" s="44">
        <f t="shared" si="2"/>
        <v>262.48560105680315</v>
      </c>
      <c r="P8" s="9"/>
    </row>
    <row r="9" spans="1:133" ht="15.75">
      <c r="A9" s="26" t="s">
        <v>23</v>
      </c>
      <c r="B9" s="27"/>
      <c r="C9" s="28"/>
      <c r="D9" s="29">
        <f t="shared" ref="D9:M9" si="4">SUM(D10:D14)</f>
        <v>748021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2586005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3334026</v>
      </c>
      <c r="O9" s="41">
        <f t="shared" si="2"/>
        <v>880.85231175693525</v>
      </c>
      <c r="P9" s="10"/>
    </row>
    <row r="10" spans="1:133">
      <c r="A10" s="12"/>
      <c r="B10" s="42">
        <v>533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591510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591510</v>
      </c>
      <c r="O10" s="44">
        <f t="shared" si="2"/>
        <v>156.2774108322325</v>
      </c>
      <c r="P10" s="9"/>
    </row>
    <row r="11" spans="1:133">
      <c r="A11" s="12"/>
      <c r="B11" s="42">
        <v>534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735805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735805</v>
      </c>
      <c r="O11" s="44">
        <f t="shared" si="2"/>
        <v>194.40026420079261</v>
      </c>
      <c r="P11" s="9"/>
    </row>
    <row r="12" spans="1:133">
      <c r="A12" s="12"/>
      <c r="B12" s="42">
        <v>535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1047622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1047622</v>
      </c>
      <c r="O12" s="44">
        <f t="shared" si="2"/>
        <v>276.78256274768825</v>
      </c>
      <c r="P12" s="9"/>
    </row>
    <row r="13" spans="1:133">
      <c r="A13" s="12"/>
      <c r="B13" s="42">
        <v>538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211068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211068</v>
      </c>
      <c r="O13" s="44">
        <f t="shared" si="2"/>
        <v>55.764332892998681</v>
      </c>
      <c r="P13" s="9"/>
    </row>
    <row r="14" spans="1:133">
      <c r="A14" s="12"/>
      <c r="B14" s="42">
        <v>539</v>
      </c>
      <c r="C14" s="19" t="s">
        <v>28</v>
      </c>
      <c r="D14" s="43">
        <v>748021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748021</v>
      </c>
      <c r="O14" s="44">
        <f t="shared" si="2"/>
        <v>197.62774108322324</v>
      </c>
      <c r="P14" s="9"/>
    </row>
    <row r="15" spans="1:133" ht="15.75">
      <c r="A15" s="26" t="s">
        <v>31</v>
      </c>
      <c r="B15" s="27"/>
      <c r="C15" s="28"/>
      <c r="D15" s="29">
        <f t="shared" ref="D15:M15" si="5">SUM(D16:D18)</f>
        <v>358416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358416</v>
      </c>
      <c r="O15" s="41">
        <f t="shared" si="2"/>
        <v>94.693791281373848</v>
      </c>
      <c r="P15" s="9"/>
    </row>
    <row r="16" spans="1:133">
      <c r="A16" s="12"/>
      <c r="B16" s="42">
        <v>571</v>
      </c>
      <c r="C16" s="19" t="s">
        <v>32</v>
      </c>
      <c r="D16" s="43">
        <v>179289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179289</v>
      </c>
      <c r="O16" s="44">
        <f t="shared" si="2"/>
        <v>47.368295904887717</v>
      </c>
      <c r="P16" s="9"/>
    </row>
    <row r="17" spans="1:119">
      <c r="A17" s="12"/>
      <c r="B17" s="42">
        <v>572</v>
      </c>
      <c r="C17" s="19" t="s">
        <v>33</v>
      </c>
      <c r="D17" s="43">
        <v>78951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78951</v>
      </c>
      <c r="O17" s="44">
        <f t="shared" si="2"/>
        <v>20.858916776750331</v>
      </c>
      <c r="P17" s="9"/>
    </row>
    <row r="18" spans="1:119" ht="15.75" thickBot="1">
      <c r="A18" s="12"/>
      <c r="B18" s="42">
        <v>579</v>
      </c>
      <c r="C18" s="19" t="s">
        <v>34</v>
      </c>
      <c r="D18" s="43">
        <v>100176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100176</v>
      </c>
      <c r="O18" s="44">
        <f t="shared" si="2"/>
        <v>26.466578599735801</v>
      </c>
      <c r="P18" s="9"/>
    </row>
    <row r="19" spans="1:119" ht="16.5" thickBot="1">
      <c r="A19" s="13" t="s">
        <v>10</v>
      </c>
      <c r="B19" s="21"/>
      <c r="C19" s="20"/>
      <c r="D19" s="14">
        <f>SUM(D5,D7,D9,D15)</f>
        <v>3630516</v>
      </c>
      <c r="E19" s="14">
        <f t="shared" ref="E19:M19" si="6">SUM(E5,E7,E9,E15)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2586005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6216521</v>
      </c>
      <c r="O19" s="35">
        <f t="shared" si="2"/>
        <v>1642.4097754293264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3" t="s">
        <v>43</v>
      </c>
      <c r="M21" s="93"/>
      <c r="N21" s="93"/>
      <c r="O21" s="39">
        <v>3785</v>
      </c>
    </row>
    <row r="22" spans="1:119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  <row r="23" spans="1:119" ht="15.75" customHeight="1" thickBot="1">
      <c r="A23" s="97" t="s">
        <v>41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39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1413880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1413880</v>
      </c>
      <c r="O5" s="30">
        <f t="shared" ref="O5:O20" si="2">(N5/O$22)</f>
        <v>370.41655750589467</v>
      </c>
      <c r="P5" s="6"/>
    </row>
    <row r="6" spans="1:133">
      <c r="A6" s="12"/>
      <c r="B6" s="42">
        <v>519</v>
      </c>
      <c r="C6" s="19" t="s">
        <v>19</v>
      </c>
      <c r="D6" s="43">
        <v>1413880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1413880</v>
      </c>
      <c r="O6" s="44">
        <f t="shared" si="2"/>
        <v>370.41655750589467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1518462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1518462</v>
      </c>
      <c r="O7" s="41">
        <f t="shared" si="2"/>
        <v>397.81556195965419</v>
      </c>
      <c r="P7" s="10"/>
    </row>
    <row r="8" spans="1:133">
      <c r="A8" s="12"/>
      <c r="B8" s="42">
        <v>521</v>
      </c>
      <c r="C8" s="19" t="s">
        <v>21</v>
      </c>
      <c r="D8" s="43">
        <v>970708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970708</v>
      </c>
      <c r="O8" s="44">
        <f t="shared" si="2"/>
        <v>254.31176316478911</v>
      </c>
      <c r="P8" s="9"/>
    </row>
    <row r="9" spans="1:133">
      <c r="A9" s="12"/>
      <c r="B9" s="42">
        <v>522</v>
      </c>
      <c r="C9" s="19" t="s">
        <v>22</v>
      </c>
      <c r="D9" s="43">
        <v>547754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547754</v>
      </c>
      <c r="O9" s="44">
        <f t="shared" si="2"/>
        <v>143.50379879486508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SUM(D11:D15)</f>
        <v>563068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2765631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3328699</v>
      </c>
      <c r="O10" s="41">
        <f t="shared" si="2"/>
        <v>872.0720461095101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703670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703670</v>
      </c>
      <c r="O11" s="44">
        <f t="shared" si="2"/>
        <v>184.35158501440921</v>
      </c>
      <c r="P11" s="9"/>
    </row>
    <row r="12" spans="1:133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690903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690903</v>
      </c>
      <c r="O12" s="44">
        <f t="shared" si="2"/>
        <v>181.00681163217186</v>
      </c>
      <c r="P12" s="9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1097123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1097123</v>
      </c>
      <c r="O13" s="44">
        <f t="shared" si="2"/>
        <v>287.43070474194394</v>
      </c>
      <c r="P13" s="9"/>
    </row>
    <row r="14" spans="1:133">
      <c r="A14" s="12"/>
      <c r="B14" s="42">
        <v>538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273935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273935</v>
      </c>
      <c r="O14" s="44">
        <f t="shared" si="2"/>
        <v>71.767094576892845</v>
      </c>
      <c r="P14" s="9"/>
    </row>
    <row r="15" spans="1:133">
      <c r="A15" s="12"/>
      <c r="B15" s="42">
        <v>539</v>
      </c>
      <c r="C15" s="19" t="s">
        <v>28</v>
      </c>
      <c r="D15" s="43">
        <v>563068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563068</v>
      </c>
      <c r="O15" s="44">
        <f t="shared" si="2"/>
        <v>147.51585014409221</v>
      </c>
      <c r="P15" s="9"/>
    </row>
    <row r="16" spans="1:133" ht="15.75">
      <c r="A16" s="26" t="s">
        <v>31</v>
      </c>
      <c r="B16" s="27"/>
      <c r="C16" s="28"/>
      <c r="D16" s="29">
        <f t="shared" ref="D16:M16" si="5">SUM(D17:D19)</f>
        <v>200086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200086</v>
      </c>
      <c r="O16" s="41">
        <f t="shared" si="2"/>
        <v>52.419701336127851</v>
      </c>
      <c r="P16" s="9"/>
    </row>
    <row r="17" spans="1:119">
      <c r="A17" s="12"/>
      <c r="B17" s="42">
        <v>571</v>
      </c>
      <c r="C17" s="19" t="s">
        <v>32</v>
      </c>
      <c r="D17" s="43">
        <v>130770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130770</v>
      </c>
      <c r="O17" s="44">
        <f t="shared" si="2"/>
        <v>34.259889965941838</v>
      </c>
      <c r="P17" s="9"/>
    </row>
    <row r="18" spans="1:119">
      <c r="A18" s="12"/>
      <c r="B18" s="42">
        <v>572</v>
      </c>
      <c r="C18" s="19" t="s">
        <v>33</v>
      </c>
      <c r="D18" s="43">
        <v>1439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1439</v>
      </c>
      <c r="O18" s="44">
        <f t="shared" si="2"/>
        <v>0.37699764212732512</v>
      </c>
      <c r="P18" s="9"/>
    </row>
    <row r="19" spans="1:119" ht="15.75" thickBot="1">
      <c r="A19" s="12"/>
      <c r="B19" s="42">
        <v>579</v>
      </c>
      <c r="C19" s="19" t="s">
        <v>34</v>
      </c>
      <c r="D19" s="43">
        <v>67877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67877</v>
      </c>
      <c r="O19" s="44">
        <f t="shared" si="2"/>
        <v>17.782813728058684</v>
      </c>
      <c r="P19" s="9"/>
    </row>
    <row r="20" spans="1:119" ht="16.5" thickBot="1">
      <c r="A20" s="13" t="s">
        <v>10</v>
      </c>
      <c r="B20" s="21"/>
      <c r="C20" s="20"/>
      <c r="D20" s="14">
        <f>SUM(D5,D7,D10,D16)</f>
        <v>3695496</v>
      </c>
      <c r="E20" s="14">
        <f t="shared" ref="E20:M20" si="6">SUM(E5,E7,E10,E16)</f>
        <v>0</v>
      </c>
      <c r="F20" s="14">
        <f t="shared" si="6"/>
        <v>0</v>
      </c>
      <c r="G20" s="14">
        <f t="shared" si="6"/>
        <v>0</v>
      </c>
      <c r="H20" s="14">
        <f t="shared" si="6"/>
        <v>0</v>
      </c>
      <c r="I20" s="14">
        <f t="shared" si="6"/>
        <v>2765631</v>
      </c>
      <c r="J20" s="14">
        <f t="shared" si="6"/>
        <v>0</v>
      </c>
      <c r="K20" s="14">
        <f t="shared" si="6"/>
        <v>0</v>
      </c>
      <c r="L20" s="14">
        <f t="shared" si="6"/>
        <v>0</v>
      </c>
      <c r="M20" s="14">
        <f t="shared" si="6"/>
        <v>0</v>
      </c>
      <c r="N20" s="14">
        <f t="shared" si="1"/>
        <v>6461127</v>
      </c>
      <c r="O20" s="35">
        <f t="shared" si="2"/>
        <v>1692.7238669111869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3" t="s">
        <v>40</v>
      </c>
      <c r="M22" s="93"/>
      <c r="N22" s="93"/>
      <c r="O22" s="39">
        <v>3817</v>
      </c>
    </row>
    <row r="23" spans="1:119">
      <c r="A23" s="94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  <row r="24" spans="1:119" ht="15.75" thickBot="1">
      <c r="A24" s="97" t="s">
        <v>41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9"/>
    </row>
  </sheetData>
  <mergeCells count="10">
    <mergeCell ref="A24:O24"/>
    <mergeCell ref="L22:N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1453035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1453035</v>
      </c>
      <c r="O5" s="30">
        <f t="shared" ref="O5:O24" si="2">(N5/O$26)</f>
        <v>432.57963679666568</v>
      </c>
      <c r="P5" s="6"/>
    </row>
    <row r="6" spans="1:133">
      <c r="A6" s="12"/>
      <c r="B6" s="42">
        <v>519</v>
      </c>
      <c r="C6" s="19" t="s">
        <v>19</v>
      </c>
      <c r="D6" s="43">
        <v>1453035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1453035</v>
      </c>
      <c r="O6" s="44">
        <f t="shared" si="2"/>
        <v>432.57963679666568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1901210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1901210</v>
      </c>
      <c r="O7" s="41">
        <f t="shared" si="2"/>
        <v>566.00476332241738</v>
      </c>
      <c r="P7" s="10"/>
    </row>
    <row r="8" spans="1:133">
      <c r="A8" s="12"/>
      <c r="B8" s="42">
        <v>521</v>
      </c>
      <c r="C8" s="19" t="s">
        <v>21</v>
      </c>
      <c r="D8" s="43">
        <v>1173763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1173763</v>
      </c>
      <c r="O8" s="44">
        <f t="shared" si="2"/>
        <v>349.43822566239953</v>
      </c>
      <c r="P8" s="9"/>
    </row>
    <row r="9" spans="1:133">
      <c r="A9" s="12"/>
      <c r="B9" s="42">
        <v>522</v>
      </c>
      <c r="C9" s="19" t="s">
        <v>22</v>
      </c>
      <c r="D9" s="43">
        <v>727447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727447</v>
      </c>
      <c r="O9" s="44">
        <f t="shared" si="2"/>
        <v>216.56653766001787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SUM(D11:D15)</f>
        <v>331778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2696267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3028045</v>
      </c>
      <c r="O10" s="41">
        <f t="shared" si="2"/>
        <v>901.47216433462336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737790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737790</v>
      </c>
      <c r="O11" s="44">
        <f t="shared" si="2"/>
        <v>219.6457278952069</v>
      </c>
      <c r="P11" s="9"/>
    </row>
    <row r="12" spans="1:133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600899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600899</v>
      </c>
      <c r="O12" s="44">
        <f t="shared" si="2"/>
        <v>178.89222983030663</v>
      </c>
      <c r="P12" s="9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1262513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1262513</v>
      </c>
      <c r="O13" s="44">
        <f t="shared" si="2"/>
        <v>375.85977969633819</v>
      </c>
      <c r="P13" s="9"/>
    </row>
    <row r="14" spans="1:133">
      <c r="A14" s="12"/>
      <c r="B14" s="42">
        <v>538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95065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95065</v>
      </c>
      <c r="O14" s="44">
        <f t="shared" si="2"/>
        <v>28.30157785055076</v>
      </c>
      <c r="P14" s="9"/>
    </row>
    <row r="15" spans="1:133">
      <c r="A15" s="12"/>
      <c r="B15" s="42">
        <v>539</v>
      </c>
      <c r="C15" s="19" t="s">
        <v>28</v>
      </c>
      <c r="D15" s="43">
        <v>331778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331778</v>
      </c>
      <c r="O15" s="44">
        <f t="shared" si="2"/>
        <v>98.772849062220899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106561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106561</v>
      </c>
      <c r="O16" s="41">
        <f t="shared" si="2"/>
        <v>31.724025007442691</v>
      </c>
      <c r="P16" s="10"/>
    </row>
    <row r="17" spans="1:119">
      <c r="A17" s="12"/>
      <c r="B17" s="42">
        <v>541</v>
      </c>
      <c r="C17" s="19" t="s">
        <v>30</v>
      </c>
      <c r="D17" s="43">
        <v>106561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106561</v>
      </c>
      <c r="O17" s="44">
        <f t="shared" si="2"/>
        <v>31.724025007442691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SUM(D19:D21)</f>
        <v>409851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409851</v>
      </c>
      <c r="O18" s="41">
        <f t="shared" si="2"/>
        <v>122.0157785055076</v>
      </c>
      <c r="P18" s="9"/>
    </row>
    <row r="19" spans="1:119">
      <c r="A19" s="12"/>
      <c r="B19" s="42">
        <v>571</v>
      </c>
      <c r="C19" s="19" t="s">
        <v>32</v>
      </c>
      <c r="D19" s="43">
        <v>112758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112758</v>
      </c>
      <c r="O19" s="44">
        <f t="shared" si="2"/>
        <v>33.568919321226552</v>
      </c>
      <c r="P19" s="9"/>
    </row>
    <row r="20" spans="1:119">
      <c r="A20" s="12"/>
      <c r="B20" s="42">
        <v>572</v>
      </c>
      <c r="C20" s="19" t="s">
        <v>33</v>
      </c>
      <c r="D20" s="43">
        <v>229758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229758</v>
      </c>
      <c r="O20" s="44">
        <f t="shared" si="2"/>
        <v>68.400714498362603</v>
      </c>
      <c r="P20" s="9"/>
    </row>
    <row r="21" spans="1:119">
      <c r="A21" s="12"/>
      <c r="B21" s="42">
        <v>579</v>
      </c>
      <c r="C21" s="19" t="s">
        <v>34</v>
      </c>
      <c r="D21" s="43">
        <v>67335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67335</v>
      </c>
      <c r="O21" s="44">
        <f t="shared" si="2"/>
        <v>20.046144685918428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SUM(D23:D23)</f>
        <v>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325000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325000</v>
      </c>
      <c r="O22" s="41">
        <f t="shared" si="2"/>
        <v>96.7549866031557</v>
      </c>
      <c r="P22" s="9"/>
    </row>
    <row r="23" spans="1:119" ht="15.75" thickBot="1">
      <c r="A23" s="12"/>
      <c r="B23" s="42">
        <v>581</v>
      </c>
      <c r="C23" s="19" t="s">
        <v>35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325000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325000</v>
      </c>
      <c r="O23" s="44">
        <f t="shared" si="2"/>
        <v>96.7549866031557</v>
      </c>
      <c r="P23" s="9"/>
    </row>
    <row r="24" spans="1:119" ht="16.5" thickBot="1">
      <c r="A24" s="13" t="s">
        <v>10</v>
      </c>
      <c r="B24" s="21"/>
      <c r="C24" s="20"/>
      <c r="D24" s="14">
        <f>SUM(D5,D7,D10,D16,D18,D22)</f>
        <v>4202435</v>
      </c>
      <c r="E24" s="14">
        <f t="shared" ref="E24:M24" si="8">SUM(E5,E7,E10,E16,E18,E22)</f>
        <v>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3021267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7223702</v>
      </c>
      <c r="O24" s="35">
        <f t="shared" si="2"/>
        <v>2150.5513545698122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3" t="s">
        <v>37</v>
      </c>
      <c r="M26" s="93"/>
      <c r="N26" s="93"/>
      <c r="O26" s="39">
        <v>3359</v>
      </c>
    </row>
    <row r="27" spans="1:119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  <row r="28" spans="1:119" ht="15.75" customHeight="1" thickBot="1">
      <c r="A28" s="97" t="s">
        <v>41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9"/>
    </row>
  </sheetData>
  <mergeCells count="10">
    <mergeCell ref="A28:O28"/>
    <mergeCell ref="A27:O27"/>
    <mergeCell ref="L26:N2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1417976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1417976</v>
      </c>
      <c r="O5" s="30">
        <f t="shared" ref="O5:O23" si="2">(N5/O$25)</f>
        <v>408.9922122872801</v>
      </c>
      <c r="P5" s="6"/>
    </row>
    <row r="6" spans="1:133">
      <c r="A6" s="12"/>
      <c r="B6" s="42">
        <v>519</v>
      </c>
      <c r="C6" s="19" t="s">
        <v>19</v>
      </c>
      <c r="D6" s="43">
        <v>1417976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1417976</v>
      </c>
      <c r="O6" s="44">
        <f t="shared" si="2"/>
        <v>408.9922122872801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2140005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2140005</v>
      </c>
      <c r="O7" s="41">
        <f t="shared" si="2"/>
        <v>617.24978367464666</v>
      </c>
      <c r="P7" s="10"/>
    </row>
    <row r="8" spans="1:133">
      <c r="A8" s="12"/>
      <c r="B8" s="42">
        <v>521</v>
      </c>
      <c r="C8" s="19" t="s">
        <v>21</v>
      </c>
      <c r="D8" s="43">
        <v>1393832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1393832</v>
      </c>
      <c r="O8" s="44">
        <f t="shared" si="2"/>
        <v>402.02826651283533</v>
      </c>
      <c r="P8" s="9"/>
    </row>
    <row r="9" spans="1:133">
      <c r="A9" s="12"/>
      <c r="B9" s="42">
        <v>522</v>
      </c>
      <c r="C9" s="19" t="s">
        <v>22</v>
      </c>
      <c r="D9" s="43">
        <v>746173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746173</v>
      </c>
      <c r="O9" s="44">
        <f t="shared" si="2"/>
        <v>215.22151716181136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SUM(D11:D14)</f>
        <v>423125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2373910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2797035</v>
      </c>
      <c r="O10" s="41">
        <f t="shared" si="2"/>
        <v>806.75944620709549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697911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697911</v>
      </c>
      <c r="O11" s="44">
        <f t="shared" si="2"/>
        <v>201.30112489183733</v>
      </c>
      <c r="P11" s="9"/>
    </row>
    <row r="12" spans="1:133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574954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574954</v>
      </c>
      <c r="O12" s="44">
        <f t="shared" si="2"/>
        <v>165.83616959907701</v>
      </c>
      <c r="P12" s="9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1101045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1101045</v>
      </c>
      <c r="O13" s="44">
        <f t="shared" si="2"/>
        <v>317.57859821171041</v>
      </c>
      <c r="P13" s="9"/>
    </row>
    <row r="14" spans="1:133">
      <c r="A14" s="12"/>
      <c r="B14" s="42">
        <v>539</v>
      </c>
      <c r="C14" s="19" t="s">
        <v>28</v>
      </c>
      <c r="D14" s="43">
        <v>423125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423125</v>
      </c>
      <c r="O14" s="44">
        <f t="shared" si="2"/>
        <v>122.04355350447072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367967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367967</v>
      </c>
      <c r="O15" s="41">
        <f t="shared" si="2"/>
        <v>106.13412171906548</v>
      </c>
      <c r="P15" s="10"/>
    </row>
    <row r="16" spans="1:133">
      <c r="A16" s="12"/>
      <c r="B16" s="42">
        <v>541</v>
      </c>
      <c r="C16" s="19" t="s">
        <v>30</v>
      </c>
      <c r="D16" s="43">
        <v>367967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367967</v>
      </c>
      <c r="O16" s="44">
        <f t="shared" si="2"/>
        <v>106.13412171906548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SUM(D18:D20)</f>
        <v>401071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401071</v>
      </c>
      <c r="O17" s="41">
        <f t="shared" si="2"/>
        <v>115.68243438130949</v>
      </c>
      <c r="P17" s="9"/>
    </row>
    <row r="18" spans="1:119">
      <c r="A18" s="12"/>
      <c r="B18" s="42">
        <v>571</v>
      </c>
      <c r="C18" s="19" t="s">
        <v>32</v>
      </c>
      <c r="D18" s="43">
        <v>156314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156314</v>
      </c>
      <c r="O18" s="44">
        <f t="shared" si="2"/>
        <v>45.086241707528124</v>
      </c>
      <c r="P18" s="9"/>
    </row>
    <row r="19" spans="1:119">
      <c r="A19" s="12"/>
      <c r="B19" s="42">
        <v>572</v>
      </c>
      <c r="C19" s="19" t="s">
        <v>33</v>
      </c>
      <c r="D19" s="43">
        <v>169662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169662</v>
      </c>
      <c r="O19" s="44">
        <f t="shared" si="2"/>
        <v>48.936256129218343</v>
      </c>
      <c r="P19" s="9"/>
    </row>
    <row r="20" spans="1:119">
      <c r="A20" s="12"/>
      <c r="B20" s="42">
        <v>579</v>
      </c>
      <c r="C20" s="19" t="s">
        <v>34</v>
      </c>
      <c r="D20" s="43">
        <v>75095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75095</v>
      </c>
      <c r="O20" s="44">
        <f t="shared" si="2"/>
        <v>21.659936544563024</v>
      </c>
      <c r="P20" s="9"/>
    </row>
    <row r="21" spans="1:119" ht="15.75">
      <c r="A21" s="26" t="s">
        <v>36</v>
      </c>
      <c r="B21" s="27"/>
      <c r="C21" s="28"/>
      <c r="D21" s="29">
        <f t="shared" ref="D21:M21" si="7">SUM(D22:D22)</f>
        <v>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350627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350627</v>
      </c>
      <c r="O21" s="41">
        <f t="shared" si="2"/>
        <v>101.13267955004326</v>
      </c>
      <c r="P21" s="9"/>
    </row>
    <row r="22" spans="1:119" ht="15.75" thickBot="1">
      <c r="A22" s="12"/>
      <c r="B22" s="42">
        <v>581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350627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350627</v>
      </c>
      <c r="O22" s="44">
        <f t="shared" si="2"/>
        <v>101.13267955004326</v>
      </c>
      <c r="P22" s="9"/>
    </row>
    <row r="23" spans="1:119" ht="16.5" thickBot="1">
      <c r="A23" s="13" t="s">
        <v>10</v>
      </c>
      <c r="B23" s="21"/>
      <c r="C23" s="20"/>
      <c r="D23" s="14">
        <f>SUM(D5,D7,D10,D15,D17,D21)</f>
        <v>4750144</v>
      </c>
      <c r="E23" s="14">
        <f t="shared" ref="E23:M23" si="8">SUM(E5,E7,E10,E15,E17,E21)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2724537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7474681</v>
      </c>
      <c r="O23" s="35">
        <f t="shared" si="2"/>
        <v>2155.9506778194404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49</v>
      </c>
      <c r="M25" s="93"/>
      <c r="N25" s="93"/>
      <c r="O25" s="39">
        <v>3467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41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1481702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5241</v>
      </c>
      <c r="L5" s="24">
        <f t="shared" si="0"/>
        <v>0</v>
      </c>
      <c r="M5" s="24">
        <f t="shared" si="0"/>
        <v>0</v>
      </c>
      <c r="N5" s="25">
        <f t="shared" ref="N5:N23" si="1">SUM(D5:M5)</f>
        <v>1486943</v>
      </c>
      <c r="O5" s="30">
        <f t="shared" ref="O5:O23" si="2">(N5/O$25)</f>
        <v>425.44864091559373</v>
      </c>
      <c r="P5" s="6"/>
    </row>
    <row r="6" spans="1:133">
      <c r="A6" s="12"/>
      <c r="B6" s="42">
        <v>519</v>
      </c>
      <c r="C6" s="19" t="s">
        <v>19</v>
      </c>
      <c r="D6" s="43">
        <v>1481702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5241</v>
      </c>
      <c r="L6" s="43">
        <v>0</v>
      </c>
      <c r="M6" s="43">
        <v>0</v>
      </c>
      <c r="N6" s="43">
        <f t="shared" si="1"/>
        <v>1486943</v>
      </c>
      <c r="O6" s="44">
        <f t="shared" si="2"/>
        <v>425.44864091559373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2169341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2169341</v>
      </c>
      <c r="O7" s="41">
        <f t="shared" si="2"/>
        <v>620.69842632331904</v>
      </c>
      <c r="P7" s="10"/>
    </row>
    <row r="8" spans="1:133">
      <c r="A8" s="12"/>
      <c r="B8" s="42">
        <v>521</v>
      </c>
      <c r="C8" s="19" t="s">
        <v>21</v>
      </c>
      <c r="D8" s="43">
        <v>1466766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1466766</v>
      </c>
      <c r="O8" s="44">
        <f t="shared" si="2"/>
        <v>419.67553648068667</v>
      </c>
      <c r="P8" s="9"/>
    </row>
    <row r="9" spans="1:133">
      <c r="A9" s="12"/>
      <c r="B9" s="42">
        <v>522</v>
      </c>
      <c r="C9" s="19" t="s">
        <v>22</v>
      </c>
      <c r="D9" s="43">
        <v>702575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702575</v>
      </c>
      <c r="O9" s="44">
        <f t="shared" si="2"/>
        <v>201.02288984263234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SUM(D11:D14)</f>
        <v>468569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2339633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2808202</v>
      </c>
      <c r="O10" s="41">
        <f t="shared" si="2"/>
        <v>803.49127324749645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723177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723177</v>
      </c>
      <c r="O11" s="44">
        <f t="shared" si="2"/>
        <v>206.9175965665236</v>
      </c>
      <c r="P11" s="9"/>
    </row>
    <row r="12" spans="1:133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565895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565895</v>
      </c>
      <c r="O12" s="44">
        <f t="shared" si="2"/>
        <v>161.91559370529328</v>
      </c>
      <c r="P12" s="9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1050561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1050561</v>
      </c>
      <c r="O13" s="44">
        <f t="shared" si="2"/>
        <v>300.58969957081547</v>
      </c>
      <c r="P13" s="9"/>
    </row>
    <row r="14" spans="1:133">
      <c r="A14" s="12"/>
      <c r="B14" s="42">
        <v>539</v>
      </c>
      <c r="C14" s="19" t="s">
        <v>28</v>
      </c>
      <c r="D14" s="43">
        <v>468569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468569</v>
      </c>
      <c r="O14" s="44">
        <f t="shared" si="2"/>
        <v>134.06838340486408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309895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309895</v>
      </c>
      <c r="O15" s="41">
        <f t="shared" si="2"/>
        <v>88.668097281831194</v>
      </c>
      <c r="P15" s="10"/>
    </row>
    <row r="16" spans="1:133">
      <c r="A16" s="12"/>
      <c r="B16" s="42">
        <v>541</v>
      </c>
      <c r="C16" s="19" t="s">
        <v>30</v>
      </c>
      <c r="D16" s="43">
        <v>309895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309895</v>
      </c>
      <c r="O16" s="44">
        <f t="shared" si="2"/>
        <v>88.668097281831194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SUM(D18:D20)</f>
        <v>364707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364707</v>
      </c>
      <c r="O17" s="41">
        <f t="shared" si="2"/>
        <v>104.35107296137339</v>
      </c>
      <c r="P17" s="9"/>
    </row>
    <row r="18" spans="1:119">
      <c r="A18" s="12"/>
      <c r="B18" s="42">
        <v>571</v>
      </c>
      <c r="C18" s="19" t="s">
        <v>32</v>
      </c>
      <c r="D18" s="43">
        <v>160642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160642</v>
      </c>
      <c r="O18" s="44">
        <f t="shared" si="2"/>
        <v>45.963376251788269</v>
      </c>
      <c r="P18" s="9"/>
    </row>
    <row r="19" spans="1:119">
      <c r="A19" s="12"/>
      <c r="B19" s="42">
        <v>572</v>
      </c>
      <c r="C19" s="19" t="s">
        <v>33</v>
      </c>
      <c r="D19" s="43">
        <v>108101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108101</v>
      </c>
      <c r="O19" s="44">
        <f t="shared" si="2"/>
        <v>30.930185979971387</v>
      </c>
      <c r="P19" s="9"/>
    </row>
    <row r="20" spans="1:119">
      <c r="A20" s="12"/>
      <c r="B20" s="42">
        <v>579</v>
      </c>
      <c r="C20" s="19" t="s">
        <v>34</v>
      </c>
      <c r="D20" s="43">
        <v>95964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95964</v>
      </c>
      <c r="O20" s="44">
        <f t="shared" si="2"/>
        <v>27.457510729613734</v>
      </c>
      <c r="P20" s="9"/>
    </row>
    <row r="21" spans="1:119" ht="15.75">
      <c r="A21" s="26" t="s">
        <v>36</v>
      </c>
      <c r="B21" s="27"/>
      <c r="C21" s="28"/>
      <c r="D21" s="29">
        <f t="shared" ref="D21:M21" si="7">SUM(D22:D22)</f>
        <v>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250000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250000</v>
      </c>
      <c r="O21" s="41">
        <f t="shared" si="2"/>
        <v>71.530758226037193</v>
      </c>
      <c r="P21" s="9"/>
    </row>
    <row r="22" spans="1:119" ht="15.75" thickBot="1">
      <c r="A22" s="12"/>
      <c r="B22" s="42">
        <v>581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250000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250000</v>
      </c>
      <c r="O22" s="44">
        <f t="shared" si="2"/>
        <v>71.530758226037193</v>
      </c>
      <c r="P22" s="9"/>
    </row>
    <row r="23" spans="1:119" ht="16.5" thickBot="1">
      <c r="A23" s="13" t="s">
        <v>10</v>
      </c>
      <c r="B23" s="21"/>
      <c r="C23" s="20"/>
      <c r="D23" s="14">
        <f>SUM(D5,D7,D10,D15,D17,D21)</f>
        <v>4794214</v>
      </c>
      <c r="E23" s="14">
        <f t="shared" ref="E23:M23" si="8">SUM(E5,E7,E10,E15,E17,E21)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2589633</v>
      </c>
      <c r="J23" s="14">
        <f t="shared" si="8"/>
        <v>0</v>
      </c>
      <c r="K23" s="14">
        <f t="shared" si="8"/>
        <v>5241</v>
      </c>
      <c r="L23" s="14">
        <f t="shared" si="8"/>
        <v>0</v>
      </c>
      <c r="M23" s="14">
        <f t="shared" si="8"/>
        <v>0</v>
      </c>
      <c r="N23" s="14">
        <f t="shared" si="1"/>
        <v>7389088</v>
      </c>
      <c r="O23" s="35">
        <f t="shared" si="2"/>
        <v>2114.188268955651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62</v>
      </c>
      <c r="M25" s="93"/>
      <c r="N25" s="93"/>
      <c r="O25" s="39">
        <v>3495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41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84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1507634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246598</v>
      </c>
      <c r="N5" s="24">
        <f t="shared" si="0"/>
        <v>0</v>
      </c>
      <c r="O5" s="25">
        <f>SUM(D5:N5)</f>
        <v>1754232</v>
      </c>
      <c r="P5" s="30">
        <f t="shared" ref="P5:P28" si="1">(O5/P$30)</f>
        <v>434.2158415841584</v>
      </c>
      <c r="Q5" s="6"/>
    </row>
    <row r="6" spans="1:134">
      <c r="A6" s="12"/>
      <c r="B6" s="42">
        <v>511</v>
      </c>
      <c r="C6" s="19" t="s">
        <v>51</v>
      </c>
      <c r="D6" s="43">
        <v>58714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58714</v>
      </c>
      <c r="P6" s="44">
        <f t="shared" si="1"/>
        <v>14.533168316831683</v>
      </c>
      <c r="Q6" s="9"/>
    </row>
    <row r="7" spans="1:134">
      <c r="A7" s="12"/>
      <c r="B7" s="42">
        <v>512</v>
      </c>
      <c r="C7" s="19" t="s">
        <v>52</v>
      </c>
      <c r="D7" s="43">
        <v>506327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9" si="2">SUM(D7:N7)</f>
        <v>506327</v>
      </c>
      <c r="P7" s="44">
        <f t="shared" si="1"/>
        <v>125.32846534653466</v>
      </c>
      <c r="Q7" s="9"/>
    </row>
    <row r="8" spans="1:134">
      <c r="A8" s="12"/>
      <c r="B8" s="42">
        <v>513</v>
      </c>
      <c r="C8" s="19" t="s">
        <v>53</v>
      </c>
      <c r="D8" s="43">
        <v>942593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942593</v>
      </c>
      <c r="P8" s="44">
        <f t="shared" si="1"/>
        <v>233.31509900990099</v>
      </c>
      <c r="Q8" s="9"/>
    </row>
    <row r="9" spans="1:134">
      <c r="A9" s="12"/>
      <c r="B9" s="42">
        <v>519</v>
      </c>
      <c r="C9" s="19" t="s">
        <v>19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246598</v>
      </c>
      <c r="N9" s="43">
        <v>0</v>
      </c>
      <c r="O9" s="43">
        <f t="shared" si="2"/>
        <v>246598</v>
      </c>
      <c r="P9" s="44">
        <f t="shared" si="1"/>
        <v>61.039108910891088</v>
      </c>
      <c r="Q9" s="9"/>
    </row>
    <row r="10" spans="1:134" ht="15.75">
      <c r="A10" s="26" t="s">
        <v>20</v>
      </c>
      <c r="B10" s="27"/>
      <c r="C10" s="28"/>
      <c r="D10" s="29">
        <f t="shared" ref="D10:N10" si="3">SUM(D11:D12)</f>
        <v>1594495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>SUM(D10:N10)</f>
        <v>1594495</v>
      </c>
      <c r="P10" s="41">
        <f t="shared" si="1"/>
        <v>394.67698019801981</v>
      </c>
      <c r="Q10" s="10"/>
    </row>
    <row r="11" spans="1:134">
      <c r="A11" s="12"/>
      <c r="B11" s="42">
        <v>521</v>
      </c>
      <c r="C11" s="19" t="s">
        <v>21</v>
      </c>
      <c r="D11" s="43">
        <v>1281421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>SUM(D11:N11)</f>
        <v>1281421</v>
      </c>
      <c r="P11" s="44">
        <f t="shared" si="1"/>
        <v>317.18341584158418</v>
      </c>
      <c r="Q11" s="9"/>
    </row>
    <row r="12" spans="1:134">
      <c r="A12" s="12"/>
      <c r="B12" s="42">
        <v>524</v>
      </c>
      <c r="C12" s="19" t="s">
        <v>81</v>
      </c>
      <c r="D12" s="43">
        <v>313074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" si="4">SUM(D12:N12)</f>
        <v>313074</v>
      </c>
      <c r="P12" s="44">
        <f t="shared" si="1"/>
        <v>77.493564356435641</v>
      </c>
      <c r="Q12" s="9"/>
    </row>
    <row r="13" spans="1:134" ht="15.75">
      <c r="A13" s="26" t="s">
        <v>23</v>
      </c>
      <c r="B13" s="27"/>
      <c r="C13" s="28"/>
      <c r="D13" s="29">
        <f t="shared" ref="D13:N13" si="5">SUM(D14:D17)</f>
        <v>0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3483572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40">
        <f>SUM(D13:N13)</f>
        <v>3483572</v>
      </c>
      <c r="P13" s="41">
        <f t="shared" si="1"/>
        <v>862.27029702970299</v>
      </c>
      <c r="Q13" s="10"/>
    </row>
    <row r="14" spans="1:134">
      <c r="A14" s="12"/>
      <c r="B14" s="42">
        <v>533</v>
      </c>
      <c r="C14" s="19" t="s">
        <v>24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866966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25" si="6">SUM(D14:N14)</f>
        <v>866966</v>
      </c>
      <c r="P14" s="44">
        <f t="shared" si="1"/>
        <v>214.59554455445544</v>
      </c>
      <c r="Q14" s="9"/>
    </row>
    <row r="15" spans="1:134">
      <c r="A15" s="12"/>
      <c r="B15" s="42">
        <v>534</v>
      </c>
      <c r="C15" s="19" t="s">
        <v>25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847818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847818</v>
      </c>
      <c r="P15" s="44">
        <f t="shared" si="1"/>
        <v>209.8559405940594</v>
      </c>
      <c r="Q15" s="9"/>
    </row>
    <row r="16" spans="1:134">
      <c r="A16" s="12"/>
      <c r="B16" s="42">
        <v>535</v>
      </c>
      <c r="C16" s="19" t="s">
        <v>26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1517064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1517064</v>
      </c>
      <c r="P16" s="44">
        <f t="shared" si="1"/>
        <v>375.5108910891089</v>
      </c>
      <c r="Q16" s="9"/>
    </row>
    <row r="17" spans="1:120">
      <c r="A17" s="12"/>
      <c r="B17" s="42">
        <v>538</v>
      </c>
      <c r="C17" s="19" t="s">
        <v>27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251724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251724</v>
      </c>
      <c r="P17" s="44">
        <f t="shared" si="1"/>
        <v>62.307920792079209</v>
      </c>
      <c r="Q17" s="9"/>
    </row>
    <row r="18" spans="1:120" ht="15.75">
      <c r="A18" s="26" t="s">
        <v>29</v>
      </c>
      <c r="B18" s="27"/>
      <c r="C18" s="28"/>
      <c r="D18" s="29">
        <f t="shared" ref="D18:N18" si="7">SUM(D19:D19)</f>
        <v>808167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7"/>
        <v>0</v>
      </c>
      <c r="O18" s="29">
        <f t="shared" si="6"/>
        <v>808167</v>
      </c>
      <c r="P18" s="41">
        <f t="shared" si="1"/>
        <v>200.04133663366338</v>
      </c>
      <c r="Q18" s="10"/>
    </row>
    <row r="19" spans="1:120">
      <c r="A19" s="12"/>
      <c r="B19" s="42">
        <v>541</v>
      </c>
      <c r="C19" s="19" t="s">
        <v>30</v>
      </c>
      <c r="D19" s="43">
        <v>808167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808167</v>
      </c>
      <c r="P19" s="44">
        <f t="shared" si="1"/>
        <v>200.04133663366338</v>
      </c>
      <c r="Q19" s="9"/>
    </row>
    <row r="20" spans="1:120" ht="15.75">
      <c r="A20" s="26" t="s">
        <v>72</v>
      </c>
      <c r="B20" s="27"/>
      <c r="C20" s="28"/>
      <c r="D20" s="29">
        <f t="shared" ref="D20:N20" si="8">SUM(D21:D21)</f>
        <v>0</v>
      </c>
      <c r="E20" s="29">
        <f t="shared" si="8"/>
        <v>604804</v>
      </c>
      <c r="F20" s="29">
        <f t="shared" si="8"/>
        <v>0</v>
      </c>
      <c r="G20" s="29">
        <f t="shared" si="8"/>
        <v>0</v>
      </c>
      <c r="H20" s="29">
        <f t="shared" si="8"/>
        <v>0</v>
      </c>
      <c r="I20" s="29">
        <f t="shared" si="8"/>
        <v>0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8"/>
        <v>0</v>
      </c>
      <c r="O20" s="29">
        <f t="shared" si="6"/>
        <v>604804</v>
      </c>
      <c r="P20" s="41">
        <f t="shared" si="1"/>
        <v>149.70396039603961</v>
      </c>
      <c r="Q20" s="10"/>
    </row>
    <row r="21" spans="1:120">
      <c r="A21" s="90"/>
      <c r="B21" s="91">
        <v>559</v>
      </c>
      <c r="C21" s="92" t="s">
        <v>73</v>
      </c>
      <c r="D21" s="43">
        <v>0</v>
      </c>
      <c r="E21" s="43">
        <v>604804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604804</v>
      </c>
      <c r="P21" s="44">
        <f t="shared" si="1"/>
        <v>149.70396039603961</v>
      </c>
      <c r="Q21" s="9"/>
    </row>
    <row r="22" spans="1:120" ht="15.75">
      <c r="A22" s="26" t="s">
        <v>31</v>
      </c>
      <c r="B22" s="27"/>
      <c r="C22" s="28"/>
      <c r="D22" s="29">
        <f t="shared" ref="D22:N22" si="9">SUM(D23:D25)</f>
        <v>880431</v>
      </c>
      <c r="E22" s="29">
        <f t="shared" si="9"/>
        <v>0</v>
      </c>
      <c r="F22" s="29">
        <f t="shared" si="9"/>
        <v>0</v>
      </c>
      <c r="G22" s="29">
        <f t="shared" si="9"/>
        <v>0</v>
      </c>
      <c r="H22" s="29">
        <f t="shared" si="9"/>
        <v>0</v>
      </c>
      <c r="I22" s="29">
        <f t="shared" si="9"/>
        <v>0</v>
      </c>
      <c r="J22" s="29">
        <f t="shared" si="9"/>
        <v>0</v>
      </c>
      <c r="K22" s="29">
        <f t="shared" si="9"/>
        <v>0</v>
      </c>
      <c r="L22" s="29">
        <f t="shared" si="9"/>
        <v>0</v>
      </c>
      <c r="M22" s="29">
        <f t="shared" si="9"/>
        <v>0</v>
      </c>
      <c r="N22" s="29">
        <f t="shared" si="9"/>
        <v>0</v>
      </c>
      <c r="O22" s="29">
        <f>SUM(D22:N22)</f>
        <v>880431</v>
      </c>
      <c r="P22" s="41">
        <f t="shared" si="1"/>
        <v>217.92846534653467</v>
      </c>
      <c r="Q22" s="9"/>
    </row>
    <row r="23" spans="1:120">
      <c r="A23" s="12"/>
      <c r="B23" s="42">
        <v>571</v>
      </c>
      <c r="C23" s="19" t="s">
        <v>32</v>
      </c>
      <c r="D23" s="43">
        <v>504384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504384</v>
      </c>
      <c r="P23" s="44">
        <f t="shared" si="1"/>
        <v>124.84752475247525</v>
      </c>
      <c r="Q23" s="9"/>
    </row>
    <row r="24" spans="1:120">
      <c r="A24" s="12"/>
      <c r="B24" s="42">
        <v>572</v>
      </c>
      <c r="C24" s="19" t="s">
        <v>33</v>
      </c>
      <c r="D24" s="43">
        <v>80711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80711</v>
      </c>
      <c r="P24" s="44">
        <f t="shared" si="1"/>
        <v>19.977970297029703</v>
      </c>
      <c r="Q24" s="9"/>
    </row>
    <row r="25" spans="1:120">
      <c r="A25" s="12"/>
      <c r="B25" s="42">
        <v>573</v>
      </c>
      <c r="C25" s="19" t="s">
        <v>57</v>
      </c>
      <c r="D25" s="43">
        <v>295336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295336</v>
      </c>
      <c r="P25" s="44">
        <f t="shared" si="1"/>
        <v>73.1029702970297</v>
      </c>
      <c r="Q25" s="9"/>
    </row>
    <row r="26" spans="1:120" ht="15.75">
      <c r="A26" s="26" t="s">
        <v>36</v>
      </c>
      <c r="B26" s="27"/>
      <c r="C26" s="28"/>
      <c r="D26" s="29">
        <f t="shared" ref="D26:N26" si="10">SUM(D27:D27)</f>
        <v>0</v>
      </c>
      <c r="E26" s="29">
        <f t="shared" si="10"/>
        <v>0</v>
      </c>
      <c r="F26" s="29">
        <f t="shared" si="10"/>
        <v>0</v>
      </c>
      <c r="G26" s="29">
        <f t="shared" si="10"/>
        <v>0</v>
      </c>
      <c r="H26" s="29">
        <f t="shared" si="10"/>
        <v>0</v>
      </c>
      <c r="I26" s="29">
        <f t="shared" si="10"/>
        <v>750000</v>
      </c>
      <c r="J26" s="29">
        <f t="shared" si="10"/>
        <v>0</v>
      </c>
      <c r="K26" s="29">
        <f t="shared" si="10"/>
        <v>0</v>
      </c>
      <c r="L26" s="29">
        <f t="shared" si="10"/>
        <v>0</v>
      </c>
      <c r="M26" s="29">
        <f t="shared" si="10"/>
        <v>0</v>
      </c>
      <c r="N26" s="29">
        <f t="shared" si="10"/>
        <v>0</v>
      </c>
      <c r="O26" s="29">
        <f>SUM(D26:N26)</f>
        <v>750000</v>
      </c>
      <c r="P26" s="41">
        <f t="shared" si="1"/>
        <v>185.64356435643563</v>
      </c>
      <c r="Q26" s="9"/>
    </row>
    <row r="27" spans="1:120" ht="15.75" thickBot="1">
      <c r="A27" s="12"/>
      <c r="B27" s="42">
        <v>581</v>
      </c>
      <c r="C27" s="19" t="s">
        <v>87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750000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>SUM(D27:N27)</f>
        <v>750000</v>
      </c>
      <c r="P27" s="44">
        <f t="shared" si="1"/>
        <v>185.64356435643563</v>
      </c>
      <c r="Q27" s="9"/>
    </row>
    <row r="28" spans="1:120" ht="16.5" thickBot="1">
      <c r="A28" s="13" t="s">
        <v>10</v>
      </c>
      <c r="B28" s="21"/>
      <c r="C28" s="20"/>
      <c r="D28" s="14">
        <f>SUM(D5,D10,D13,D18,D20,D22,D26)</f>
        <v>4790727</v>
      </c>
      <c r="E28" s="14">
        <f t="shared" ref="E28:N28" si="11">SUM(E5,E10,E13,E18,E20,E22,E26)</f>
        <v>604804</v>
      </c>
      <c r="F28" s="14">
        <f t="shared" si="11"/>
        <v>0</v>
      </c>
      <c r="G28" s="14">
        <f t="shared" si="11"/>
        <v>0</v>
      </c>
      <c r="H28" s="14">
        <f t="shared" si="11"/>
        <v>0</v>
      </c>
      <c r="I28" s="14">
        <f t="shared" si="11"/>
        <v>4233572</v>
      </c>
      <c r="J28" s="14">
        <f t="shared" si="11"/>
        <v>0</v>
      </c>
      <c r="K28" s="14">
        <f t="shared" si="11"/>
        <v>0</v>
      </c>
      <c r="L28" s="14">
        <f t="shared" si="11"/>
        <v>0</v>
      </c>
      <c r="M28" s="14">
        <f t="shared" si="11"/>
        <v>246598</v>
      </c>
      <c r="N28" s="14">
        <f t="shared" si="11"/>
        <v>0</v>
      </c>
      <c r="O28" s="14">
        <f>SUM(D28:N28)</f>
        <v>9875701</v>
      </c>
      <c r="P28" s="35">
        <f t="shared" si="1"/>
        <v>2444.4804455445546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93" t="s">
        <v>90</v>
      </c>
      <c r="N30" s="93"/>
      <c r="O30" s="93"/>
      <c r="P30" s="39">
        <v>4040</v>
      </c>
    </row>
    <row r="31" spans="1:120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6"/>
    </row>
    <row r="32" spans="1:120" ht="15.75" customHeight="1" thickBot="1">
      <c r="A32" s="97" t="s">
        <v>41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9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84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1376986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246598</v>
      </c>
      <c r="N5" s="24">
        <f t="shared" si="0"/>
        <v>0</v>
      </c>
      <c r="O5" s="25">
        <f t="shared" ref="O5:O27" si="1">SUM(D5:N5)</f>
        <v>1623584</v>
      </c>
      <c r="P5" s="30">
        <f t="shared" ref="P5:P27" si="2">(O5/P$29)</f>
        <v>404.78284717028174</v>
      </c>
      <c r="Q5" s="6"/>
    </row>
    <row r="6" spans="1:134">
      <c r="A6" s="12"/>
      <c r="B6" s="42">
        <v>511</v>
      </c>
      <c r="C6" s="19" t="s">
        <v>51</v>
      </c>
      <c r="D6" s="43">
        <v>61139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61139</v>
      </c>
      <c r="P6" s="44">
        <f t="shared" si="2"/>
        <v>15.242832211418598</v>
      </c>
      <c r="Q6" s="9"/>
    </row>
    <row r="7" spans="1:134">
      <c r="A7" s="12"/>
      <c r="B7" s="42">
        <v>512</v>
      </c>
      <c r="C7" s="19" t="s">
        <v>52</v>
      </c>
      <c r="D7" s="43">
        <v>458521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458521</v>
      </c>
      <c r="P7" s="44">
        <f t="shared" si="2"/>
        <v>114.31588132635252</v>
      </c>
      <c r="Q7" s="9"/>
    </row>
    <row r="8" spans="1:134">
      <c r="A8" s="12"/>
      <c r="B8" s="42">
        <v>513</v>
      </c>
      <c r="C8" s="19" t="s">
        <v>53</v>
      </c>
      <c r="D8" s="43">
        <v>857326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246598</v>
      </c>
      <c r="N8" s="43">
        <v>0</v>
      </c>
      <c r="O8" s="43">
        <f t="shared" si="1"/>
        <v>1103924</v>
      </c>
      <c r="P8" s="44">
        <f t="shared" si="2"/>
        <v>275.22413363251059</v>
      </c>
      <c r="Q8" s="9"/>
    </row>
    <row r="9" spans="1:134" ht="15.75">
      <c r="A9" s="26" t="s">
        <v>20</v>
      </c>
      <c r="B9" s="27"/>
      <c r="C9" s="28"/>
      <c r="D9" s="29">
        <f t="shared" ref="D9:N9" si="3">SUM(D10:D11)</f>
        <v>1497707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 t="shared" si="1"/>
        <v>1497707</v>
      </c>
      <c r="P9" s="41">
        <f t="shared" si="2"/>
        <v>373.39990027424585</v>
      </c>
      <c r="Q9" s="10"/>
    </row>
    <row r="10" spans="1:134">
      <c r="A10" s="12"/>
      <c r="B10" s="42">
        <v>521</v>
      </c>
      <c r="C10" s="19" t="s">
        <v>21</v>
      </c>
      <c r="D10" s="43">
        <v>1247483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1247483</v>
      </c>
      <c r="P10" s="44">
        <f t="shared" si="2"/>
        <v>311.01545749189728</v>
      </c>
      <c r="Q10" s="9"/>
    </row>
    <row r="11" spans="1:134">
      <c r="A11" s="12"/>
      <c r="B11" s="42">
        <v>524</v>
      </c>
      <c r="C11" s="19" t="s">
        <v>81</v>
      </c>
      <c r="D11" s="43">
        <v>250224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250224</v>
      </c>
      <c r="P11" s="44">
        <f t="shared" si="2"/>
        <v>62.384442782348543</v>
      </c>
      <c r="Q11" s="9"/>
    </row>
    <row r="12" spans="1:134" ht="15.75">
      <c r="A12" s="26" t="s">
        <v>23</v>
      </c>
      <c r="B12" s="27"/>
      <c r="C12" s="28"/>
      <c r="D12" s="29">
        <f t="shared" ref="D12:N12" si="4">SUM(D13:D16)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3329496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4"/>
        <v>0</v>
      </c>
      <c r="O12" s="40">
        <f t="shared" si="1"/>
        <v>3329496</v>
      </c>
      <c r="P12" s="41">
        <f t="shared" si="2"/>
        <v>830.09124906507111</v>
      </c>
      <c r="Q12" s="10"/>
    </row>
    <row r="13" spans="1:134">
      <c r="A13" s="12"/>
      <c r="B13" s="42">
        <v>533</v>
      </c>
      <c r="C13" s="19" t="s">
        <v>24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967435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967435</v>
      </c>
      <c r="P13" s="44">
        <f t="shared" si="2"/>
        <v>241.19546247818499</v>
      </c>
      <c r="Q13" s="9"/>
    </row>
    <row r="14" spans="1:134">
      <c r="A14" s="12"/>
      <c r="B14" s="42">
        <v>534</v>
      </c>
      <c r="C14" s="19" t="s">
        <v>25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810727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810727</v>
      </c>
      <c r="P14" s="44">
        <f t="shared" si="2"/>
        <v>202.12590376464723</v>
      </c>
      <c r="Q14" s="9"/>
    </row>
    <row r="15" spans="1:134">
      <c r="A15" s="12"/>
      <c r="B15" s="42">
        <v>535</v>
      </c>
      <c r="C15" s="19" t="s">
        <v>26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1329945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1329945</v>
      </c>
      <c r="P15" s="44">
        <f t="shared" si="2"/>
        <v>331.57442034405386</v>
      </c>
      <c r="Q15" s="9"/>
    </row>
    <row r="16" spans="1:134">
      <c r="A16" s="12"/>
      <c r="B16" s="42">
        <v>538</v>
      </c>
      <c r="C16" s="19" t="s">
        <v>27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221389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221389</v>
      </c>
      <c r="P16" s="44">
        <f t="shared" si="2"/>
        <v>55.195462478184993</v>
      </c>
      <c r="Q16" s="9"/>
    </row>
    <row r="17" spans="1:120" ht="15.75">
      <c r="A17" s="26" t="s">
        <v>29</v>
      </c>
      <c r="B17" s="27"/>
      <c r="C17" s="28"/>
      <c r="D17" s="29">
        <f t="shared" ref="D17:N17" si="5">SUM(D18:D18)</f>
        <v>815747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29">
        <f t="shared" si="1"/>
        <v>815747</v>
      </c>
      <c r="P17" s="41">
        <f t="shared" si="2"/>
        <v>203.37746197955622</v>
      </c>
      <c r="Q17" s="10"/>
    </row>
    <row r="18" spans="1:120">
      <c r="A18" s="12"/>
      <c r="B18" s="42">
        <v>541</v>
      </c>
      <c r="C18" s="19" t="s">
        <v>30</v>
      </c>
      <c r="D18" s="43">
        <v>815747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815747</v>
      </c>
      <c r="P18" s="44">
        <f t="shared" si="2"/>
        <v>203.37746197955622</v>
      </c>
      <c r="Q18" s="9"/>
    </row>
    <row r="19" spans="1:120" ht="15.75">
      <c r="A19" s="26" t="s">
        <v>72</v>
      </c>
      <c r="B19" s="27"/>
      <c r="C19" s="28"/>
      <c r="D19" s="29">
        <f t="shared" ref="D19:N19" si="6">SUM(D20:D20)</f>
        <v>0</v>
      </c>
      <c r="E19" s="29">
        <f t="shared" si="6"/>
        <v>1484393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6"/>
        <v>0</v>
      </c>
      <c r="O19" s="29">
        <f t="shared" si="1"/>
        <v>1484393</v>
      </c>
      <c r="P19" s="41">
        <f t="shared" si="2"/>
        <v>370.08052854649713</v>
      </c>
      <c r="Q19" s="10"/>
    </row>
    <row r="20" spans="1:120">
      <c r="A20" s="90"/>
      <c r="B20" s="91">
        <v>559</v>
      </c>
      <c r="C20" s="92" t="s">
        <v>73</v>
      </c>
      <c r="D20" s="43">
        <v>0</v>
      </c>
      <c r="E20" s="43">
        <v>1484393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1484393</v>
      </c>
      <c r="P20" s="44">
        <f t="shared" si="2"/>
        <v>370.08052854649713</v>
      </c>
      <c r="Q20" s="9"/>
    </row>
    <row r="21" spans="1:120" ht="15.75">
      <c r="A21" s="26" t="s">
        <v>31</v>
      </c>
      <c r="B21" s="27"/>
      <c r="C21" s="28"/>
      <c r="D21" s="29">
        <f t="shared" ref="D21:N21" si="7">SUM(D22:D24)</f>
        <v>846624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7"/>
        <v>0</v>
      </c>
      <c r="O21" s="29">
        <f t="shared" si="1"/>
        <v>846624</v>
      </c>
      <c r="P21" s="41">
        <f t="shared" si="2"/>
        <v>211.07554225878835</v>
      </c>
      <c r="Q21" s="9"/>
    </row>
    <row r="22" spans="1:120">
      <c r="A22" s="12"/>
      <c r="B22" s="42">
        <v>571</v>
      </c>
      <c r="C22" s="19" t="s">
        <v>32</v>
      </c>
      <c r="D22" s="43">
        <v>515333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515333</v>
      </c>
      <c r="P22" s="44">
        <f t="shared" si="2"/>
        <v>128.47993019197207</v>
      </c>
      <c r="Q22" s="9"/>
    </row>
    <row r="23" spans="1:120">
      <c r="A23" s="12"/>
      <c r="B23" s="42">
        <v>572</v>
      </c>
      <c r="C23" s="19" t="s">
        <v>33</v>
      </c>
      <c r="D23" s="43">
        <v>59142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59142</v>
      </c>
      <c r="P23" s="44">
        <f t="shared" si="2"/>
        <v>14.74495138369484</v>
      </c>
      <c r="Q23" s="9"/>
    </row>
    <row r="24" spans="1:120">
      <c r="A24" s="12"/>
      <c r="B24" s="42">
        <v>573</v>
      </c>
      <c r="C24" s="19" t="s">
        <v>57</v>
      </c>
      <c r="D24" s="43">
        <v>272149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272149</v>
      </c>
      <c r="P24" s="44">
        <f t="shared" si="2"/>
        <v>67.850660683121419</v>
      </c>
      <c r="Q24" s="9"/>
    </row>
    <row r="25" spans="1:120" ht="15.75">
      <c r="A25" s="26" t="s">
        <v>36</v>
      </c>
      <c r="B25" s="27"/>
      <c r="C25" s="28"/>
      <c r="D25" s="29">
        <f t="shared" ref="D25:N25" si="8">SUM(D26:D26)</f>
        <v>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750000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8"/>
        <v>0</v>
      </c>
      <c r="O25" s="29">
        <f t="shared" si="1"/>
        <v>750000</v>
      </c>
      <c r="P25" s="41">
        <f t="shared" si="2"/>
        <v>186.98578908002992</v>
      </c>
      <c r="Q25" s="9"/>
    </row>
    <row r="26" spans="1:120" ht="15.75" thickBot="1">
      <c r="A26" s="12"/>
      <c r="B26" s="42">
        <v>581</v>
      </c>
      <c r="C26" s="19" t="s">
        <v>87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750000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1"/>
        <v>750000</v>
      </c>
      <c r="P26" s="44">
        <f t="shared" si="2"/>
        <v>186.98578908002992</v>
      </c>
      <c r="Q26" s="9"/>
    </row>
    <row r="27" spans="1:120" ht="16.5" thickBot="1">
      <c r="A27" s="13" t="s">
        <v>10</v>
      </c>
      <c r="B27" s="21"/>
      <c r="C27" s="20"/>
      <c r="D27" s="14">
        <f>SUM(D5,D9,D12,D17,D19,D21,D25)</f>
        <v>4537064</v>
      </c>
      <c r="E27" s="14">
        <f t="shared" ref="E27:N27" si="9">SUM(E5,E9,E12,E17,E19,E21,E25)</f>
        <v>1484393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4079496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246598</v>
      </c>
      <c r="N27" s="14">
        <f t="shared" si="9"/>
        <v>0</v>
      </c>
      <c r="O27" s="14">
        <f t="shared" si="1"/>
        <v>10347551</v>
      </c>
      <c r="P27" s="35">
        <f t="shared" si="2"/>
        <v>2579.7933183744703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93" t="s">
        <v>88</v>
      </c>
      <c r="N29" s="93"/>
      <c r="O29" s="93"/>
      <c r="P29" s="39">
        <v>4011</v>
      </c>
    </row>
    <row r="30" spans="1:120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  <row r="31" spans="1:120" ht="15.75" customHeight="1" thickBot="1">
      <c r="A31" s="97" t="s">
        <v>41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1327618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1327618</v>
      </c>
      <c r="O5" s="30">
        <f t="shared" ref="O5:O26" si="2">(N5/O$28)</f>
        <v>323.80926829268293</v>
      </c>
      <c r="P5" s="6"/>
    </row>
    <row r="6" spans="1:133">
      <c r="A6" s="12"/>
      <c r="B6" s="42">
        <v>511</v>
      </c>
      <c r="C6" s="19" t="s">
        <v>51</v>
      </c>
      <c r="D6" s="43">
        <v>44768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44768</v>
      </c>
      <c r="O6" s="44">
        <f t="shared" si="2"/>
        <v>10.919024390243903</v>
      </c>
      <c r="P6" s="9"/>
    </row>
    <row r="7" spans="1:133">
      <c r="A7" s="12"/>
      <c r="B7" s="42">
        <v>512</v>
      </c>
      <c r="C7" s="19" t="s">
        <v>52</v>
      </c>
      <c r="D7" s="43">
        <v>436830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436830</v>
      </c>
      <c r="O7" s="44">
        <f t="shared" si="2"/>
        <v>106.54390243902439</v>
      </c>
      <c r="P7" s="9"/>
    </row>
    <row r="8" spans="1:133">
      <c r="A8" s="12"/>
      <c r="B8" s="42">
        <v>513</v>
      </c>
      <c r="C8" s="19" t="s">
        <v>53</v>
      </c>
      <c r="D8" s="43">
        <v>846020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846020</v>
      </c>
      <c r="O8" s="44">
        <f t="shared" si="2"/>
        <v>206.34634146341463</v>
      </c>
      <c r="P8" s="9"/>
    </row>
    <row r="9" spans="1:133" ht="15.75">
      <c r="A9" s="26" t="s">
        <v>20</v>
      </c>
      <c r="B9" s="27"/>
      <c r="C9" s="28"/>
      <c r="D9" s="29">
        <f t="shared" ref="D9:M9" si="3">SUM(D10:D11)</f>
        <v>1467680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1467680</v>
      </c>
      <c r="O9" s="41">
        <f t="shared" si="2"/>
        <v>357.9707317073171</v>
      </c>
      <c r="P9" s="10"/>
    </row>
    <row r="10" spans="1:133">
      <c r="A10" s="12"/>
      <c r="B10" s="42">
        <v>521</v>
      </c>
      <c r="C10" s="19" t="s">
        <v>21</v>
      </c>
      <c r="D10" s="43">
        <v>1221682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1221682</v>
      </c>
      <c r="O10" s="44">
        <f t="shared" si="2"/>
        <v>297.97121951219515</v>
      </c>
      <c r="P10" s="9"/>
    </row>
    <row r="11" spans="1:133">
      <c r="A11" s="12"/>
      <c r="B11" s="42">
        <v>524</v>
      </c>
      <c r="C11" s="19" t="s">
        <v>81</v>
      </c>
      <c r="D11" s="43">
        <v>245998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245998</v>
      </c>
      <c r="O11" s="44">
        <f t="shared" si="2"/>
        <v>59.999512195121952</v>
      </c>
      <c r="P11" s="9"/>
    </row>
    <row r="12" spans="1:133" ht="15.75">
      <c r="A12" s="26" t="s">
        <v>23</v>
      </c>
      <c r="B12" s="27"/>
      <c r="C12" s="28"/>
      <c r="D12" s="29">
        <f t="shared" ref="D12:M12" si="4">SUM(D13:D16)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3115782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3115782</v>
      </c>
      <c r="O12" s="41">
        <f t="shared" si="2"/>
        <v>759.94682926829273</v>
      </c>
      <c r="P12" s="10"/>
    </row>
    <row r="13" spans="1:133">
      <c r="A13" s="12"/>
      <c r="B13" s="42">
        <v>533</v>
      </c>
      <c r="C13" s="19" t="s">
        <v>24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836980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836980</v>
      </c>
      <c r="O13" s="44">
        <f t="shared" si="2"/>
        <v>204.14146341463416</v>
      </c>
      <c r="P13" s="9"/>
    </row>
    <row r="14" spans="1:133">
      <c r="A14" s="12"/>
      <c r="B14" s="42">
        <v>534</v>
      </c>
      <c r="C14" s="19" t="s">
        <v>54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766559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766559</v>
      </c>
      <c r="O14" s="44">
        <f t="shared" si="2"/>
        <v>186.96560975609756</v>
      </c>
      <c r="P14" s="9"/>
    </row>
    <row r="15" spans="1:133">
      <c r="A15" s="12"/>
      <c r="B15" s="42">
        <v>535</v>
      </c>
      <c r="C15" s="19" t="s">
        <v>26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1322985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1322985</v>
      </c>
      <c r="O15" s="44">
        <f t="shared" si="2"/>
        <v>322.67926829268293</v>
      </c>
      <c r="P15" s="9"/>
    </row>
    <row r="16" spans="1:133">
      <c r="A16" s="12"/>
      <c r="B16" s="42">
        <v>538</v>
      </c>
      <c r="C16" s="19" t="s">
        <v>66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189258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189258</v>
      </c>
      <c r="O16" s="44">
        <f t="shared" si="2"/>
        <v>46.160487804878052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843795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843795</v>
      </c>
      <c r="O17" s="41">
        <f t="shared" si="2"/>
        <v>205.80365853658537</v>
      </c>
      <c r="P17" s="10"/>
    </row>
    <row r="18" spans="1:119">
      <c r="A18" s="12"/>
      <c r="B18" s="42">
        <v>541</v>
      </c>
      <c r="C18" s="19" t="s">
        <v>55</v>
      </c>
      <c r="D18" s="43">
        <v>843795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843795</v>
      </c>
      <c r="O18" s="44">
        <f t="shared" si="2"/>
        <v>205.80365853658537</v>
      </c>
      <c r="P18" s="9"/>
    </row>
    <row r="19" spans="1:119" ht="15.75">
      <c r="A19" s="26" t="s">
        <v>72</v>
      </c>
      <c r="B19" s="27"/>
      <c r="C19" s="28"/>
      <c r="D19" s="29">
        <f t="shared" ref="D19:M19" si="6">SUM(D20:D20)</f>
        <v>0</v>
      </c>
      <c r="E19" s="29">
        <f t="shared" si="6"/>
        <v>912843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912843</v>
      </c>
      <c r="O19" s="41">
        <f t="shared" si="2"/>
        <v>222.64463414634147</v>
      </c>
      <c r="P19" s="10"/>
    </row>
    <row r="20" spans="1:119">
      <c r="A20" s="90"/>
      <c r="B20" s="91">
        <v>559</v>
      </c>
      <c r="C20" s="92" t="s">
        <v>73</v>
      </c>
      <c r="D20" s="43">
        <v>0</v>
      </c>
      <c r="E20" s="43">
        <v>912843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912843</v>
      </c>
      <c r="O20" s="44">
        <f t="shared" si="2"/>
        <v>222.64463414634147</v>
      </c>
      <c r="P20" s="9"/>
    </row>
    <row r="21" spans="1:119" ht="15.75">
      <c r="A21" s="26" t="s">
        <v>31</v>
      </c>
      <c r="B21" s="27"/>
      <c r="C21" s="28"/>
      <c r="D21" s="29">
        <f t="shared" ref="D21:M21" si="7">SUM(D22:D23)</f>
        <v>674328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674328</v>
      </c>
      <c r="O21" s="41">
        <f t="shared" si="2"/>
        <v>164.47024390243902</v>
      </c>
      <c r="P21" s="9"/>
    </row>
    <row r="22" spans="1:119">
      <c r="A22" s="12"/>
      <c r="B22" s="42">
        <v>571</v>
      </c>
      <c r="C22" s="19" t="s">
        <v>32</v>
      </c>
      <c r="D22" s="43">
        <v>405748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405748</v>
      </c>
      <c r="O22" s="44">
        <f t="shared" si="2"/>
        <v>98.962926829268298</v>
      </c>
      <c r="P22" s="9"/>
    </row>
    <row r="23" spans="1:119">
      <c r="A23" s="12"/>
      <c r="B23" s="42">
        <v>573</v>
      </c>
      <c r="C23" s="19" t="s">
        <v>57</v>
      </c>
      <c r="D23" s="43">
        <v>268580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268580</v>
      </c>
      <c r="O23" s="44">
        <f t="shared" si="2"/>
        <v>65.507317073170725</v>
      </c>
      <c r="P23" s="9"/>
    </row>
    <row r="24" spans="1:119" ht="15.75">
      <c r="A24" s="26" t="s">
        <v>58</v>
      </c>
      <c r="B24" s="27"/>
      <c r="C24" s="28"/>
      <c r="D24" s="29">
        <f t="shared" ref="D24:M24" si="8">SUM(D25:D25)</f>
        <v>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750000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1"/>
        <v>750000</v>
      </c>
      <c r="O24" s="41">
        <f t="shared" si="2"/>
        <v>182.92682926829269</v>
      </c>
      <c r="P24" s="9"/>
    </row>
    <row r="25" spans="1:119" ht="15.75" thickBot="1">
      <c r="A25" s="12"/>
      <c r="B25" s="42">
        <v>581</v>
      </c>
      <c r="C25" s="19" t="s">
        <v>59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750000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750000</v>
      </c>
      <c r="O25" s="44">
        <f t="shared" si="2"/>
        <v>182.92682926829269</v>
      </c>
      <c r="P25" s="9"/>
    </row>
    <row r="26" spans="1:119" ht="16.5" thickBot="1">
      <c r="A26" s="13" t="s">
        <v>10</v>
      </c>
      <c r="B26" s="21"/>
      <c r="C26" s="20"/>
      <c r="D26" s="14">
        <f>SUM(D5,D9,D12,D17,D19,D21,D24)</f>
        <v>4313421</v>
      </c>
      <c r="E26" s="14">
        <f t="shared" ref="E26:M26" si="9">SUM(E5,E9,E12,E17,E19,E21,E24)</f>
        <v>912843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3865782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1"/>
        <v>9092046</v>
      </c>
      <c r="O26" s="35">
        <f t="shared" si="2"/>
        <v>2217.5721951219512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82</v>
      </c>
      <c r="M28" s="93"/>
      <c r="N28" s="93"/>
      <c r="O28" s="39">
        <v>4100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41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1489468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1489468</v>
      </c>
      <c r="O5" s="30">
        <f t="shared" ref="O5:O25" si="2">(N5/O$27)</f>
        <v>373.95631433592769</v>
      </c>
      <c r="P5" s="6"/>
    </row>
    <row r="6" spans="1:133">
      <c r="A6" s="12"/>
      <c r="B6" s="42">
        <v>511</v>
      </c>
      <c r="C6" s="19" t="s">
        <v>51</v>
      </c>
      <c r="D6" s="43">
        <v>59086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59086</v>
      </c>
      <c r="O6" s="44">
        <f t="shared" si="2"/>
        <v>14.834546824002009</v>
      </c>
      <c r="P6" s="9"/>
    </row>
    <row r="7" spans="1:133">
      <c r="A7" s="12"/>
      <c r="B7" s="42">
        <v>512</v>
      </c>
      <c r="C7" s="19" t="s">
        <v>52</v>
      </c>
      <c r="D7" s="43">
        <v>563669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563669</v>
      </c>
      <c r="O7" s="44">
        <f t="shared" si="2"/>
        <v>141.51870449409992</v>
      </c>
      <c r="P7" s="9"/>
    </row>
    <row r="8" spans="1:133">
      <c r="A8" s="12"/>
      <c r="B8" s="42">
        <v>513</v>
      </c>
      <c r="C8" s="19" t="s">
        <v>53</v>
      </c>
      <c r="D8" s="43">
        <v>866713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866713</v>
      </c>
      <c r="O8" s="44">
        <f t="shared" si="2"/>
        <v>217.60306301782575</v>
      </c>
      <c r="P8" s="9"/>
    </row>
    <row r="9" spans="1:133" ht="15.75">
      <c r="A9" s="26" t="s">
        <v>20</v>
      </c>
      <c r="B9" s="27"/>
      <c r="C9" s="28"/>
      <c r="D9" s="29">
        <f t="shared" ref="D9:M9" si="3">SUM(D10:D10)</f>
        <v>1180746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1180746</v>
      </c>
      <c r="O9" s="41">
        <f t="shared" si="2"/>
        <v>296.44639718804922</v>
      </c>
      <c r="P9" s="10"/>
    </row>
    <row r="10" spans="1:133">
      <c r="A10" s="12"/>
      <c r="B10" s="42">
        <v>521</v>
      </c>
      <c r="C10" s="19" t="s">
        <v>21</v>
      </c>
      <c r="D10" s="43">
        <v>1180746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1180746</v>
      </c>
      <c r="O10" s="44">
        <f t="shared" si="2"/>
        <v>296.44639718804922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SUM(D12:D15)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3033702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3033702</v>
      </c>
      <c r="O11" s="41">
        <f t="shared" si="2"/>
        <v>761.6625659050967</v>
      </c>
      <c r="P11" s="10"/>
    </row>
    <row r="12" spans="1:133">
      <c r="A12" s="12"/>
      <c r="B12" s="42">
        <v>533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845959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845959</v>
      </c>
      <c r="O12" s="44">
        <f t="shared" si="2"/>
        <v>212.39241777554608</v>
      </c>
      <c r="P12" s="9"/>
    </row>
    <row r="13" spans="1:133">
      <c r="A13" s="12"/>
      <c r="B13" s="42">
        <v>534</v>
      </c>
      <c r="C13" s="19" t="s">
        <v>54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763101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763101</v>
      </c>
      <c r="O13" s="44">
        <f t="shared" si="2"/>
        <v>191.58950539794125</v>
      </c>
      <c r="P13" s="9"/>
    </row>
    <row r="14" spans="1:133">
      <c r="A14" s="12"/>
      <c r="B14" s="42">
        <v>535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1234333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1234333</v>
      </c>
      <c r="O14" s="44">
        <f t="shared" si="2"/>
        <v>309.90032638714536</v>
      </c>
      <c r="P14" s="9"/>
    </row>
    <row r="15" spans="1:133">
      <c r="A15" s="12"/>
      <c r="B15" s="42">
        <v>538</v>
      </c>
      <c r="C15" s="19" t="s">
        <v>66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190309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190309</v>
      </c>
      <c r="O15" s="44">
        <f t="shared" si="2"/>
        <v>47.780316344463969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905856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905856</v>
      </c>
      <c r="O16" s="41">
        <f t="shared" si="2"/>
        <v>227.43057996485061</v>
      </c>
      <c r="P16" s="10"/>
    </row>
    <row r="17" spans="1:119">
      <c r="A17" s="12"/>
      <c r="B17" s="42">
        <v>541</v>
      </c>
      <c r="C17" s="19" t="s">
        <v>55</v>
      </c>
      <c r="D17" s="43">
        <v>905856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905856</v>
      </c>
      <c r="O17" s="44">
        <f t="shared" si="2"/>
        <v>227.43057996485061</v>
      </c>
      <c r="P17" s="9"/>
    </row>
    <row r="18" spans="1:119" ht="15.75">
      <c r="A18" s="26" t="s">
        <v>72</v>
      </c>
      <c r="B18" s="27"/>
      <c r="C18" s="28"/>
      <c r="D18" s="29">
        <f t="shared" ref="D18:M18" si="6">SUM(D19:D19)</f>
        <v>0</v>
      </c>
      <c r="E18" s="29">
        <f t="shared" si="6"/>
        <v>254117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254117</v>
      </c>
      <c r="O18" s="41">
        <f t="shared" si="2"/>
        <v>63.800401707255837</v>
      </c>
      <c r="P18" s="10"/>
    </row>
    <row r="19" spans="1:119">
      <c r="A19" s="90"/>
      <c r="B19" s="91">
        <v>559</v>
      </c>
      <c r="C19" s="92" t="s">
        <v>73</v>
      </c>
      <c r="D19" s="43">
        <v>0</v>
      </c>
      <c r="E19" s="43">
        <v>254117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254117</v>
      </c>
      <c r="O19" s="44">
        <f t="shared" si="2"/>
        <v>63.800401707255837</v>
      </c>
      <c r="P19" s="9"/>
    </row>
    <row r="20" spans="1:119" ht="15.75">
      <c r="A20" s="26" t="s">
        <v>31</v>
      </c>
      <c r="B20" s="27"/>
      <c r="C20" s="28"/>
      <c r="D20" s="29">
        <f t="shared" ref="D20:M20" si="7">SUM(D21:D22)</f>
        <v>740833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740833</v>
      </c>
      <c r="O20" s="41">
        <f t="shared" si="2"/>
        <v>185.99874466482549</v>
      </c>
      <c r="P20" s="9"/>
    </row>
    <row r="21" spans="1:119">
      <c r="A21" s="12"/>
      <c r="B21" s="42">
        <v>571</v>
      </c>
      <c r="C21" s="19" t="s">
        <v>32</v>
      </c>
      <c r="D21" s="43">
        <v>489142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489142</v>
      </c>
      <c r="O21" s="44">
        <f t="shared" si="2"/>
        <v>122.80743158423299</v>
      </c>
      <c r="P21" s="9"/>
    </row>
    <row r="22" spans="1:119">
      <c r="A22" s="12"/>
      <c r="B22" s="42">
        <v>573</v>
      </c>
      <c r="C22" s="19" t="s">
        <v>57</v>
      </c>
      <c r="D22" s="43">
        <v>251691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251691</v>
      </c>
      <c r="O22" s="44">
        <f t="shared" si="2"/>
        <v>63.191313080592515</v>
      </c>
      <c r="P22" s="9"/>
    </row>
    <row r="23" spans="1:119" ht="15.75">
      <c r="A23" s="26" t="s">
        <v>58</v>
      </c>
      <c r="B23" s="27"/>
      <c r="C23" s="28"/>
      <c r="D23" s="29">
        <f t="shared" ref="D23:M23" si="8">SUM(D24:D24)</f>
        <v>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750000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1"/>
        <v>750000</v>
      </c>
      <c r="O23" s="41">
        <f t="shared" si="2"/>
        <v>188.30027617373838</v>
      </c>
      <c r="P23" s="9"/>
    </row>
    <row r="24" spans="1:119" ht="15.75" thickBot="1">
      <c r="A24" s="12"/>
      <c r="B24" s="42">
        <v>581</v>
      </c>
      <c r="C24" s="19" t="s">
        <v>59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750000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750000</v>
      </c>
      <c r="O24" s="44">
        <f t="shared" si="2"/>
        <v>188.30027617373838</v>
      </c>
      <c r="P24" s="9"/>
    </row>
    <row r="25" spans="1:119" ht="16.5" thickBot="1">
      <c r="A25" s="13" t="s">
        <v>10</v>
      </c>
      <c r="B25" s="21"/>
      <c r="C25" s="20"/>
      <c r="D25" s="14">
        <f>SUM(D5,D9,D11,D16,D18,D20,D23)</f>
        <v>4316903</v>
      </c>
      <c r="E25" s="14">
        <f t="shared" ref="E25:M25" si="9">SUM(E5,E9,E11,E16,E18,E20,E23)</f>
        <v>254117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3783702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0</v>
      </c>
      <c r="N25" s="14">
        <f t="shared" si="1"/>
        <v>8354722</v>
      </c>
      <c r="O25" s="35">
        <f t="shared" si="2"/>
        <v>2097.5952799397437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3" t="s">
        <v>79</v>
      </c>
      <c r="M27" s="93"/>
      <c r="N27" s="93"/>
      <c r="O27" s="39">
        <v>3983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41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1432529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1432529</v>
      </c>
      <c r="O5" s="30">
        <f t="shared" ref="O5:O26" si="2">(N5/O$28)</f>
        <v>370.64139715394566</v>
      </c>
      <c r="P5" s="6"/>
    </row>
    <row r="6" spans="1:133">
      <c r="A6" s="12"/>
      <c r="B6" s="42">
        <v>511</v>
      </c>
      <c r="C6" s="19" t="s">
        <v>51</v>
      </c>
      <c r="D6" s="43">
        <v>37026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37026</v>
      </c>
      <c r="O6" s="44">
        <f t="shared" si="2"/>
        <v>9.5798188874514878</v>
      </c>
      <c r="P6" s="9"/>
    </row>
    <row r="7" spans="1:133">
      <c r="A7" s="12"/>
      <c r="B7" s="42">
        <v>512</v>
      </c>
      <c r="C7" s="19" t="s">
        <v>52</v>
      </c>
      <c r="D7" s="43">
        <v>465466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465466</v>
      </c>
      <c r="O7" s="44">
        <f t="shared" si="2"/>
        <v>120.43104786545925</v>
      </c>
      <c r="P7" s="9"/>
    </row>
    <row r="8" spans="1:133">
      <c r="A8" s="12"/>
      <c r="B8" s="42">
        <v>513</v>
      </c>
      <c r="C8" s="19" t="s">
        <v>53</v>
      </c>
      <c r="D8" s="43">
        <v>930037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930037</v>
      </c>
      <c r="O8" s="44">
        <f t="shared" si="2"/>
        <v>240.63053040103492</v>
      </c>
      <c r="P8" s="9"/>
    </row>
    <row r="9" spans="1:133" ht="15.75">
      <c r="A9" s="26" t="s">
        <v>20</v>
      </c>
      <c r="B9" s="27"/>
      <c r="C9" s="28"/>
      <c r="D9" s="29">
        <f t="shared" ref="D9:M9" si="3">SUM(D10:D10)</f>
        <v>1176054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1176054</v>
      </c>
      <c r="O9" s="41">
        <f t="shared" si="2"/>
        <v>304.28305304010348</v>
      </c>
      <c r="P9" s="10"/>
    </row>
    <row r="10" spans="1:133">
      <c r="A10" s="12"/>
      <c r="B10" s="42">
        <v>521</v>
      </c>
      <c r="C10" s="19" t="s">
        <v>21</v>
      </c>
      <c r="D10" s="43">
        <v>1176054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1176054</v>
      </c>
      <c r="O10" s="44">
        <f t="shared" si="2"/>
        <v>304.28305304010348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SUM(D12:D15)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2931960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2931960</v>
      </c>
      <c r="O11" s="41">
        <f t="shared" si="2"/>
        <v>758.59249676584739</v>
      </c>
      <c r="P11" s="10"/>
    </row>
    <row r="12" spans="1:133">
      <c r="A12" s="12"/>
      <c r="B12" s="42">
        <v>533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897067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897067</v>
      </c>
      <c r="O12" s="44">
        <f t="shared" si="2"/>
        <v>232.10012936610607</v>
      </c>
      <c r="P12" s="9"/>
    </row>
    <row r="13" spans="1:133">
      <c r="A13" s="12"/>
      <c r="B13" s="42">
        <v>534</v>
      </c>
      <c r="C13" s="19" t="s">
        <v>54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742933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742933</v>
      </c>
      <c r="O13" s="44">
        <f t="shared" si="2"/>
        <v>192.22069857697284</v>
      </c>
      <c r="P13" s="9"/>
    </row>
    <row r="14" spans="1:133">
      <c r="A14" s="12"/>
      <c r="B14" s="42">
        <v>535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1075510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1075510</v>
      </c>
      <c r="O14" s="44">
        <f t="shared" si="2"/>
        <v>278.26908150064685</v>
      </c>
      <c r="P14" s="9"/>
    </row>
    <row r="15" spans="1:133">
      <c r="A15" s="12"/>
      <c r="B15" s="42">
        <v>538</v>
      </c>
      <c r="C15" s="19" t="s">
        <v>66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216450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216450</v>
      </c>
      <c r="O15" s="44">
        <f t="shared" si="2"/>
        <v>56.002587322121606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876142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876142</v>
      </c>
      <c r="O16" s="41">
        <f t="shared" si="2"/>
        <v>226.68615782664941</v>
      </c>
      <c r="P16" s="10"/>
    </row>
    <row r="17" spans="1:119">
      <c r="A17" s="12"/>
      <c r="B17" s="42">
        <v>541</v>
      </c>
      <c r="C17" s="19" t="s">
        <v>55</v>
      </c>
      <c r="D17" s="43">
        <v>876142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876142</v>
      </c>
      <c r="O17" s="44">
        <f t="shared" si="2"/>
        <v>226.68615782664941</v>
      </c>
      <c r="P17" s="9"/>
    </row>
    <row r="18" spans="1:119" ht="15.75">
      <c r="A18" s="26" t="s">
        <v>72</v>
      </c>
      <c r="B18" s="27"/>
      <c r="C18" s="28"/>
      <c r="D18" s="29">
        <f t="shared" ref="D18:M18" si="6">SUM(D19:D19)</f>
        <v>0</v>
      </c>
      <c r="E18" s="29">
        <f t="shared" si="6"/>
        <v>187112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187112</v>
      </c>
      <c r="O18" s="41">
        <f t="shared" si="2"/>
        <v>48.411901681759382</v>
      </c>
      <c r="P18" s="10"/>
    </row>
    <row r="19" spans="1:119">
      <c r="A19" s="90"/>
      <c r="B19" s="91">
        <v>559</v>
      </c>
      <c r="C19" s="92" t="s">
        <v>73</v>
      </c>
      <c r="D19" s="43">
        <v>0</v>
      </c>
      <c r="E19" s="43">
        <v>187112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187112</v>
      </c>
      <c r="O19" s="44">
        <f t="shared" si="2"/>
        <v>48.411901681759382</v>
      </c>
      <c r="P19" s="9"/>
    </row>
    <row r="20" spans="1:119" ht="15.75">
      <c r="A20" s="26" t="s">
        <v>31</v>
      </c>
      <c r="B20" s="27"/>
      <c r="C20" s="28"/>
      <c r="D20" s="29">
        <f t="shared" ref="D20:M20" si="7">SUM(D21:D22)</f>
        <v>619960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619960</v>
      </c>
      <c r="O20" s="41">
        <f t="shared" si="2"/>
        <v>160.40362225097024</v>
      </c>
      <c r="P20" s="9"/>
    </row>
    <row r="21" spans="1:119">
      <c r="A21" s="12"/>
      <c r="B21" s="42">
        <v>571</v>
      </c>
      <c r="C21" s="19" t="s">
        <v>32</v>
      </c>
      <c r="D21" s="43">
        <v>394437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394437</v>
      </c>
      <c r="O21" s="44">
        <f t="shared" si="2"/>
        <v>102.05355756791721</v>
      </c>
      <c r="P21" s="9"/>
    </row>
    <row r="22" spans="1:119">
      <c r="A22" s="12"/>
      <c r="B22" s="42">
        <v>573</v>
      </c>
      <c r="C22" s="19" t="s">
        <v>57</v>
      </c>
      <c r="D22" s="43">
        <v>225523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225523</v>
      </c>
      <c r="O22" s="44">
        <f t="shared" si="2"/>
        <v>58.350064683053041</v>
      </c>
      <c r="P22" s="9"/>
    </row>
    <row r="23" spans="1:119" ht="15.75">
      <c r="A23" s="26" t="s">
        <v>58</v>
      </c>
      <c r="B23" s="27"/>
      <c r="C23" s="28"/>
      <c r="D23" s="29">
        <f t="shared" ref="D23:M23" si="8">SUM(D24:D25)</f>
        <v>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801711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1"/>
        <v>801711</v>
      </c>
      <c r="O23" s="41">
        <f t="shared" si="2"/>
        <v>207.42846054333765</v>
      </c>
      <c r="P23" s="9"/>
    </row>
    <row r="24" spans="1:119">
      <c r="A24" s="12"/>
      <c r="B24" s="42">
        <v>581</v>
      </c>
      <c r="C24" s="19" t="s">
        <v>59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750000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750000</v>
      </c>
      <c r="O24" s="44">
        <f t="shared" si="2"/>
        <v>194.04915912031049</v>
      </c>
      <c r="P24" s="9"/>
    </row>
    <row r="25" spans="1:119" ht="15.75" thickBot="1">
      <c r="A25" s="12"/>
      <c r="B25" s="42">
        <v>590</v>
      </c>
      <c r="C25" s="19" t="s">
        <v>76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51711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51711</v>
      </c>
      <c r="O25" s="44">
        <f t="shared" si="2"/>
        <v>13.379301423027167</v>
      </c>
      <c r="P25" s="9"/>
    </row>
    <row r="26" spans="1:119" ht="16.5" thickBot="1">
      <c r="A26" s="13" t="s">
        <v>10</v>
      </c>
      <c r="B26" s="21"/>
      <c r="C26" s="20"/>
      <c r="D26" s="14">
        <f>SUM(D5,D9,D11,D16,D18,D20,D23)</f>
        <v>4104685</v>
      </c>
      <c r="E26" s="14">
        <f t="shared" ref="E26:M26" si="9">SUM(E5,E9,E11,E16,E18,E20,E23)</f>
        <v>187112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3733671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1"/>
        <v>8025468</v>
      </c>
      <c r="O26" s="35">
        <f t="shared" si="2"/>
        <v>2076.4470892626132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77</v>
      </c>
      <c r="M28" s="93"/>
      <c r="N28" s="93"/>
      <c r="O28" s="39">
        <v>3865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41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1338695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1338695</v>
      </c>
      <c r="O5" s="30">
        <f t="shared" ref="O5:O25" si="2">(N5/O$27)</f>
        <v>347.62269540379123</v>
      </c>
      <c r="P5" s="6"/>
    </row>
    <row r="6" spans="1:133">
      <c r="A6" s="12"/>
      <c r="B6" s="42">
        <v>511</v>
      </c>
      <c r="C6" s="19" t="s">
        <v>51</v>
      </c>
      <c r="D6" s="43">
        <v>41017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41017</v>
      </c>
      <c r="O6" s="44">
        <f t="shared" si="2"/>
        <v>10.650999740327189</v>
      </c>
      <c r="P6" s="9"/>
    </row>
    <row r="7" spans="1:133">
      <c r="A7" s="12"/>
      <c r="B7" s="42">
        <v>512</v>
      </c>
      <c r="C7" s="19" t="s">
        <v>52</v>
      </c>
      <c r="D7" s="43">
        <v>389829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389829</v>
      </c>
      <c r="O7" s="44">
        <f t="shared" si="2"/>
        <v>101.22799272916126</v>
      </c>
      <c r="P7" s="9"/>
    </row>
    <row r="8" spans="1:133">
      <c r="A8" s="12"/>
      <c r="B8" s="42">
        <v>513</v>
      </c>
      <c r="C8" s="19" t="s">
        <v>53</v>
      </c>
      <c r="D8" s="43">
        <v>907849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907849</v>
      </c>
      <c r="O8" s="44">
        <f t="shared" si="2"/>
        <v>235.74370293430277</v>
      </c>
      <c r="P8" s="9"/>
    </row>
    <row r="9" spans="1:133" ht="15.75">
      <c r="A9" s="26" t="s">
        <v>20</v>
      </c>
      <c r="B9" s="27"/>
      <c r="C9" s="28"/>
      <c r="D9" s="29">
        <f t="shared" ref="D9:M9" si="3">SUM(D10:D10)</f>
        <v>1155687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1155687</v>
      </c>
      <c r="O9" s="41">
        <f t="shared" si="2"/>
        <v>300.10049337834329</v>
      </c>
      <c r="P9" s="10"/>
    </row>
    <row r="10" spans="1:133">
      <c r="A10" s="12"/>
      <c r="B10" s="42">
        <v>521</v>
      </c>
      <c r="C10" s="19" t="s">
        <v>21</v>
      </c>
      <c r="D10" s="43">
        <v>1155687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1155687</v>
      </c>
      <c r="O10" s="44">
        <f t="shared" si="2"/>
        <v>300.10049337834329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SUM(D12:D15)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2776429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2776429</v>
      </c>
      <c r="O11" s="41">
        <f t="shared" si="2"/>
        <v>720.96312646065962</v>
      </c>
      <c r="P11" s="10"/>
    </row>
    <row r="12" spans="1:133">
      <c r="A12" s="12"/>
      <c r="B12" s="42">
        <v>533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836722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836722</v>
      </c>
      <c r="O12" s="44">
        <f t="shared" si="2"/>
        <v>217.27395481693065</v>
      </c>
      <c r="P12" s="9"/>
    </row>
    <row r="13" spans="1:133">
      <c r="A13" s="12"/>
      <c r="B13" s="42">
        <v>534</v>
      </c>
      <c r="C13" s="19" t="s">
        <v>54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674706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674706</v>
      </c>
      <c r="O13" s="44">
        <f t="shared" si="2"/>
        <v>175.20280446637238</v>
      </c>
      <c r="P13" s="9"/>
    </row>
    <row r="14" spans="1:133">
      <c r="A14" s="12"/>
      <c r="B14" s="42">
        <v>535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995398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995398</v>
      </c>
      <c r="O14" s="44">
        <f t="shared" si="2"/>
        <v>258.47779797455206</v>
      </c>
      <c r="P14" s="9"/>
    </row>
    <row r="15" spans="1:133">
      <c r="A15" s="12"/>
      <c r="B15" s="42">
        <v>538</v>
      </c>
      <c r="C15" s="19" t="s">
        <v>66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269603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269603</v>
      </c>
      <c r="O15" s="44">
        <f t="shared" si="2"/>
        <v>70.008569202804466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852617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852617</v>
      </c>
      <c r="O16" s="41">
        <f t="shared" si="2"/>
        <v>221.40145416774862</v>
      </c>
      <c r="P16" s="10"/>
    </row>
    <row r="17" spans="1:119">
      <c r="A17" s="12"/>
      <c r="B17" s="42">
        <v>541</v>
      </c>
      <c r="C17" s="19" t="s">
        <v>55</v>
      </c>
      <c r="D17" s="43">
        <v>852617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852617</v>
      </c>
      <c r="O17" s="44">
        <f t="shared" si="2"/>
        <v>221.40145416774862</v>
      </c>
      <c r="P17" s="9"/>
    </row>
    <row r="18" spans="1:119" ht="15.75">
      <c r="A18" s="26" t="s">
        <v>72</v>
      </c>
      <c r="B18" s="27"/>
      <c r="C18" s="28"/>
      <c r="D18" s="29">
        <f t="shared" ref="D18:M18" si="6">SUM(D19:D19)</f>
        <v>0</v>
      </c>
      <c r="E18" s="29">
        <f t="shared" si="6"/>
        <v>741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741</v>
      </c>
      <c r="O18" s="41">
        <f t="shared" si="2"/>
        <v>0.19241755388210854</v>
      </c>
      <c r="P18" s="10"/>
    </row>
    <row r="19" spans="1:119">
      <c r="A19" s="90"/>
      <c r="B19" s="91">
        <v>559</v>
      </c>
      <c r="C19" s="92" t="s">
        <v>73</v>
      </c>
      <c r="D19" s="43">
        <v>0</v>
      </c>
      <c r="E19" s="43">
        <v>741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741</v>
      </c>
      <c r="O19" s="44">
        <f t="shared" si="2"/>
        <v>0.19241755388210854</v>
      </c>
      <c r="P19" s="9"/>
    </row>
    <row r="20" spans="1:119" ht="15.75">
      <c r="A20" s="26" t="s">
        <v>31</v>
      </c>
      <c r="B20" s="27"/>
      <c r="C20" s="28"/>
      <c r="D20" s="29">
        <f t="shared" ref="D20:M20" si="7">SUM(D21:D22)</f>
        <v>549863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549863</v>
      </c>
      <c r="O20" s="41">
        <f t="shared" si="2"/>
        <v>142.78447156582706</v>
      </c>
      <c r="P20" s="9"/>
    </row>
    <row r="21" spans="1:119">
      <c r="A21" s="12"/>
      <c r="B21" s="42">
        <v>571</v>
      </c>
      <c r="C21" s="19" t="s">
        <v>32</v>
      </c>
      <c r="D21" s="43">
        <v>317414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317414</v>
      </c>
      <c r="O21" s="44">
        <f t="shared" si="2"/>
        <v>82.423786029602695</v>
      </c>
      <c r="P21" s="9"/>
    </row>
    <row r="22" spans="1:119">
      <c r="A22" s="12"/>
      <c r="B22" s="42">
        <v>573</v>
      </c>
      <c r="C22" s="19" t="s">
        <v>57</v>
      </c>
      <c r="D22" s="43">
        <v>232449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232449</v>
      </c>
      <c r="O22" s="44">
        <f t="shared" si="2"/>
        <v>60.360685536224359</v>
      </c>
      <c r="P22" s="9"/>
    </row>
    <row r="23" spans="1:119" ht="15.75">
      <c r="A23" s="26" t="s">
        <v>58</v>
      </c>
      <c r="B23" s="27"/>
      <c r="C23" s="28"/>
      <c r="D23" s="29">
        <f t="shared" ref="D23:M23" si="8">SUM(D24:D24)</f>
        <v>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250000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1"/>
        <v>250000</v>
      </c>
      <c r="O23" s="41">
        <f t="shared" si="2"/>
        <v>64.918203064139178</v>
      </c>
      <c r="P23" s="9"/>
    </row>
    <row r="24" spans="1:119" ht="15.75" thickBot="1">
      <c r="A24" s="12"/>
      <c r="B24" s="42">
        <v>581</v>
      </c>
      <c r="C24" s="19" t="s">
        <v>59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250000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250000</v>
      </c>
      <c r="O24" s="44">
        <f t="shared" si="2"/>
        <v>64.918203064139178</v>
      </c>
      <c r="P24" s="9"/>
    </row>
    <row r="25" spans="1:119" ht="16.5" thickBot="1">
      <c r="A25" s="13" t="s">
        <v>10</v>
      </c>
      <c r="B25" s="21"/>
      <c r="C25" s="20"/>
      <c r="D25" s="14">
        <f>SUM(D5,D9,D11,D16,D18,D20,D23)</f>
        <v>3896862</v>
      </c>
      <c r="E25" s="14">
        <f t="shared" ref="E25:M25" si="9">SUM(E5,E9,E11,E16,E18,E20,E23)</f>
        <v>741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3026429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0</v>
      </c>
      <c r="N25" s="14">
        <f t="shared" si="1"/>
        <v>6924032</v>
      </c>
      <c r="O25" s="35">
        <f t="shared" si="2"/>
        <v>1797.9828615943911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3" t="s">
        <v>74</v>
      </c>
      <c r="M27" s="93"/>
      <c r="N27" s="93"/>
      <c r="O27" s="39">
        <v>3851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41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1425892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1425892</v>
      </c>
      <c r="O5" s="30">
        <f t="shared" ref="O5:O25" si="2">(N5/O$27)</f>
        <v>372.49007314524556</v>
      </c>
      <c r="P5" s="6"/>
    </row>
    <row r="6" spans="1:133">
      <c r="A6" s="12"/>
      <c r="B6" s="42">
        <v>511</v>
      </c>
      <c r="C6" s="19" t="s">
        <v>51</v>
      </c>
      <c r="D6" s="43">
        <v>44610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44610</v>
      </c>
      <c r="O6" s="44">
        <f t="shared" si="2"/>
        <v>11.653605015673982</v>
      </c>
      <c r="P6" s="9"/>
    </row>
    <row r="7" spans="1:133">
      <c r="A7" s="12"/>
      <c r="B7" s="42">
        <v>512</v>
      </c>
      <c r="C7" s="19" t="s">
        <v>52</v>
      </c>
      <c r="D7" s="43">
        <v>396640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396640</v>
      </c>
      <c r="O7" s="44">
        <f t="shared" si="2"/>
        <v>103.61546499477534</v>
      </c>
      <c r="P7" s="9"/>
    </row>
    <row r="8" spans="1:133">
      <c r="A8" s="12"/>
      <c r="B8" s="42">
        <v>513</v>
      </c>
      <c r="C8" s="19" t="s">
        <v>53</v>
      </c>
      <c r="D8" s="43">
        <v>950415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950415</v>
      </c>
      <c r="O8" s="44">
        <f t="shared" si="2"/>
        <v>248.27978056426332</v>
      </c>
      <c r="P8" s="9"/>
    </row>
    <row r="9" spans="1:133">
      <c r="A9" s="12"/>
      <c r="B9" s="42">
        <v>519</v>
      </c>
      <c r="C9" s="19" t="s">
        <v>64</v>
      </c>
      <c r="D9" s="43">
        <v>34227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34227</v>
      </c>
      <c r="O9" s="44">
        <f t="shared" si="2"/>
        <v>8.9412225705329149</v>
      </c>
      <c r="P9" s="9"/>
    </row>
    <row r="10" spans="1:133" ht="15.75">
      <c r="A10" s="26" t="s">
        <v>20</v>
      </c>
      <c r="B10" s="27"/>
      <c r="C10" s="28"/>
      <c r="D10" s="29">
        <f t="shared" ref="D10:M10" si="3">SUM(D11:D11)</f>
        <v>1161256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1161256</v>
      </c>
      <c r="O10" s="41">
        <f t="shared" si="2"/>
        <v>303.35841170323931</v>
      </c>
      <c r="P10" s="10"/>
    </row>
    <row r="11" spans="1:133">
      <c r="A11" s="12"/>
      <c r="B11" s="42">
        <v>521</v>
      </c>
      <c r="C11" s="19" t="s">
        <v>21</v>
      </c>
      <c r="D11" s="43">
        <v>1161256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1161256</v>
      </c>
      <c r="O11" s="44">
        <f t="shared" si="2"/>
        <v>303.35841170323931</v>
      </c>
      <c r="P11" s="9"/>
    </row>
    <row r="12" spans="1:133" ht="15.75">
      <c r="A12" s="26" t="s">
        <v>23</v>
      </c>
      <c r="B12" s="27"/>
      <c r="C12" s="28"/>
      <c r="D12" s="29">
        <f t="shared" ref="D12:M12" si="4">SUM(D13:D16)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2712551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2712551</v>
      </c>
      <c r="O12" s="41">
        <f t="shared" si="2"/>
        <v>708.60788923719963</v>
      </c>
      <c r="P12" s="10"/>
    </row>
    <row r="13" spans="1:133">
      <c r="A13" s="12"/>
      <c r="B13" s="42">
        <v>533</v>
      </c>
      <c r="C13" s="19" t="s">
        <v>24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834065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834065</v>
      </c>
      <c r="O13" s="44">
        <f t="shared" si="2"/>
        <v>217.88531870428423</v>
      </c>
      <c r="P13" s="9"/>
    </row>
    <row r="14" spans="1:133">
      <c r="A14" s="12"/>
      <c r="B14" s="42">
        <v>534</v>
      </c>
      <c r="C14" s="19" t="s">
        <v>54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694044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694044</v>
      </c>
      <c r="O14" s="44">
        <f t="shared" si="2"/>
        <v>181.30721003134795</v>
      </c>
      <c r="P14" s="9"/>
    </row>
    <row r="15" spans="1:133">
      <c r="A15" s="12"/>
      <c r="B15" s="42">
        <v>535</v>
      </c>
      <c r="C15" s="19" t="s">
        <v>26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1070830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1070830</v>
      </c>
      <c r="O15" s="44">
        <f t="shared" si="2"/>
        <v>279.73615464994776</v>
      </c>
      <c r="P15" s="9"/>
    </row>
    <row r="16" spans="1:133">
      <c r="A16" s="12"/>
      <c r="B16" s="42">
        <v>538</v>
      </c>
      <c r="C16" s="19" t="s">
        <v>66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113612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113612</v>
      </c>
      <c r="O16" s="44">
        <f t="shared" si="2"/>
        <v>29.679205851619646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SUM(D18:D19)</f>
        <v>689575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689575</v>
      </c>
      <c r="O17" s="41">
        <f t="shared" si="2"/>
        <v>180.13975966562174</v>
      </c>
      <c r="P17" s="10"/>
    </row>
    <row r="18" spans="1:119">
      <c r="A18" s="12"/>
      <c r="B18" s="42">
        <v>541</v>
      </c>
      <c r="C18" s="19" t="s">
        <v>55</v>
      </c>
      <c r="D18" s="43">
        <v>381869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381869</v>
      </c>
      <c r="O18" s="44">
        <f t="shared" si="2"/>
        <v>99.756792058516197</v>
      </c>
      <c r="P18" s="9"/>
    </row>
    <row r="19" spans="1:119">
      <c r="A19" s="12"/>
      <c r="B19" s="42">
        <v>549</v>
      </c>
      <c r="C19" s="19" t="s">
        <v>56</v>
      </c>
      <c r="D19" s="43">
        <v>307706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307706</v>
      </c>
      <c r="O19" s="44">
        <f t="shared" si="2"/>
        <v>80.382967607105542</v>
      </c>
      <c r="P19" s="9"/>
    </row>
    <row r="20" spans="1:119" ht="15.75">
      <c r="A20" s="26" t="s">
        <v>31</v>
      </c>
      <c r="B20" s="27"/>
      <c r="C20" s="28"/>
      <c r="D20" s="29">
        <f t="shared" ref="D20:M20" si="6">SUM(D21:D22)</f>
        <v>487722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487722</v>
      </c>
      <c r="O20" s="41">
        <f t="shared" si="2"/>
        <v>127.40909090909091</v>
      </c>
      <c r="P20" s="9"/>
    </row>
    <row r="21" spans="1:119">
      <c r="A21" s="12"/>
      <c r="B21" s="42">
        <v>571</v>
      </c>
      <c r="C21" s="19" t="s">
        <v>32</v>
      </c>
      <c r="D21" s="43">
        <v>265568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265568</v>
      </c>
      <c r="O21" s="44">
        <f t="shared" si="2"/>
        <v>69.375130616509921</v>
      </c>
      <c r="P21" s="9"/>
    </row>
    <row r="22" spans="1:119">
      <c r="A22" s="12"/>
      <c r="B22" s="42">
        <v>573</v>
      </c>
      <c r="C22" s="19" t="s">
        <v>57</v>
      </c>
      <c r="D22" s="43">
        <v>222154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222154</v>
      </c>
      <c r="O22" s="44">
        <f t="shared" si="2"/>
        <v>58.033960292580986</v>
      </c>
      <c r="P22" s="9"/>
    </row>
    <row r="23" spans="1:119" ht="15.75">
      <c r="A23" s="26" t="s">
        <v>58</v>
      </c>
      <c r="B23" s="27"/>
      <c r="C23" s="28"/>
      <c r="D23" s="29">
        <f t="shared" ref="D23:M23" si="7">SUM(D24:D24)</f>
        <v>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250000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250000</v>
      </c>
      <c r="O23" s="41">
        <f t="shared" si="2"/>
        <v>65.308254963427373</v>
      </c>
      <c r="P23" s="9"/>
    </row>
    <row r="24" spans="1:119" ht="15.75" thickBot="1">
      <c r="A24" s="12"/>
      <c r="B24" s="42">
        <v>581</v>
      </c>
      <c r="C24" s="19" t="s">
        <v>59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250000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250000</v>
      </c>
      <c r="O24" s="44">
        <f t="shared" si="2"/>
        <v>65.308254963427373</v>
      </c>
      <c r="P24" s="9"/>
    </row>
    <row r="25" spans="1:119" ht="16.5" thickBot="1">
      <c r="A25" s="13" t="s">
        <v>10</v>
      </c>
      <c r="B25" s="21"/>
      <c r="C25" s="20"/>
      <c r="D25" s="14">
        <f>SUM(D5,D10,D12,D17,D20,D23)</f>
        <v>3764445</v>
      </c>
      <c r="E25" s="14">
        <f t="shared" ref="E25:M25" si="8">SUM(E5,E10,E12,E17,E20,E23)</f>
        <v>0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2962551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6726996</v>
      </c>
      <c r="O25" s="35">
        <f t="shared" si="2"/>
        <v>1757.3134796238244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3" t="s">
        <v>70</v>
      </c>
      <c r="M27" s="93"/>
      <c r="N27" s="93"/>
      <c r="O27" s="39">
        <v>3828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41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1324921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1324921</v>
      </c>
      <c r="O5" s="30">
        <f t="shared" ref="O5:O25" si="2">(N5/O$27)</f>
        <v>350.97245033112586</v>
      </c>
      <c r="P5" s="6"/>
    </row>
    <row r="6" spans="1:133">
      <c r="A6" s="12"/>
      <c r="B6" s="42">
        <v>511</v>
      </c>
      <c r="C6" s="19" t="s">
        <v>51</v>
      </c>
      <c r="D6" s="43">
        <v>37062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37062</v>
      </c>
      <c r="O6" s="44">
        <f t="shared" si="2"/>
        <v>9.8177483443708606</v>
      </c>
      <c r="P6" s="9"/>
    </row>
    <row r="7" spans="1:133">
      <c r="A7" s="12"/>
      <c r="B7" s="42">
        <v>512</v>
      </c>
      <c r="C7" s="19" t="s">
        <v>52</v>
      </c>
      <c r="D7" s="43">
        <v>374732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374732</v>
      </c>
      <c r="O7" s="44">
        <f t="shared" si="2"/>
        <v>99.266754966887419</v>
      </c>
      <c r="P7" s="9"/>
    </row>
    <row r="8" spans="1:133">
      <c r="A8" s="12"/>
      <c r="B8" s="42">
        <v>513</v>
      </c>
      <c r="C8" s="19" t="s">
        <v>53</v>
      </c>
      <c r="D8" s="43">
        <v>878031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878031</v>
      </c>
      <c r="O8" s="44">
        <f t="shared" si="2"/>
        <v>232.59099337748344</v>
      </c>
      <c r="P8" s="9"/>
    </row>
    <row r="9" spans="1:133">
      <c r="A9" s="12"/>
      <c r="B9" s="42">
        <v>519</v>
      </c>
      <c r="C9" s="19" t="s">
        <v>64</v>
      </c>
      <c r="D9" s="43">
        <v>35096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35096</v>
      </c>
      <c r="O9" s="44">
        <f t="shared" si="2"/>
        <v>9.2969536423841053</v>
      </c>
      <c r="P9" s="9"/>
    </row>
    <row r="10" spans="1:133" ht="15.75">
      <c r="A10" s="26" t="s">
        <v>20</v>
      </c>
      <c r="B10" s="27"/>
      <c r="C10" s="28"/>
      <c r="D10" s="29">
        <f t="shared" ref="D10:M10" si="3">SUM(D11:D11)</f>
        <v>1123565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1123565</v>
      </c>
      <c r="O10" s="41">
        <f t="shared" si="2"/>
        <v>297.63311258278145</v>
      </c>
      <c r="P10" s="10"/>
    </row>
    <row r="11" spans="1:133">
      <c r="A11" s="12"/>
      <c r="B11" s="42">
        <v>521</v>
      </c>
      <c r="C11" s="19" t="s">
        <v>21</v>
      </c>
      <c r="D11" s="43">
        <v>1123565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1123565</v>
      </c>
      <c r="O11" s="44">
        <f t="shared" si="2"/>
        <v>297.63311258278145</v>
      </c>
      <c r="P11" s="9"/>
    </row>
    <row r="12" spans="1:133" ht="15.75">
      <c r="A12" s="26" t="s">
        <v>23</v>
      </c>
      <c r="B12" s="27"/>
      <c r="C12" s="28"/>
      <c r="D12" s="29">
        <f t="shared" ref="D12:M12" si="4">SUM(D13:D15)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2864474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2864474</v>
      </c>
      <c r="O12" s="41">
        <f t="shared" si="2"/>
        <v>758.80105960264905</v>
      </c>
      <c r="P12" s="10"/>
    </row>
    <row r="13" spans="1:133">
      <c r="A13" s="12"/>
      <c r="B13" s="42">
        <v>534</v>
      </c>
      <c r="C13" s="19" t="s">
        <v>54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698970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698970</v>
      </c>
      <c r="O13" s="44">
        <f t="shared" si="2"/>
        <v>185.15761589403974</v>
      </c>
      <c r="P13" s="9"/>
    </row>
    <row r="14" spans="1:133">
      <c r="A14" s="12"/>
      <c r="B14" s="42">
        <v>536</v>
      </c>
      <c r="C14" s="19" t="s">
        <v>65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1996116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1996116</v>
      </c>
      <c r="O14" s="44">
        <f t="shared" si="2"/>
        <v>528.77245033112581</v>
      </c>
      <c r="P14" s="9"/>
    </row>
    <row r="15" spans="1:133">
      <c r="A15" s="12"/>
      <c r="B15" s="42">
        <v>538</v>
      </c>
      <c r="C15" s="19" t="s">
        <v>66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169388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169388</v>
      </c>
      <c r="O15" s="44">
        <f t="shared" si="2"/>
        <v>44.870993377483444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722524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722524</v>
      </c>
      <c r="O16" s="41">
        <f t="shared" si="2"/>
        <v>191.39708609271523</v>
      </c>
      <c r="P16" s="10"/>
    </row>
    <row r="17" spans="1:119">
      <c r="A17" s="12"/>
      <c r="B17" s="42">
        <v>541</v>
      </c>
      <c r="C17" s="19" t="s">
        <v>55</v>
      </c>
      <c r="D17" s="43">
        <v>384940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384940</v>
      </c>
      <c r="O17" s="44">
        <f t="shared" si="2"/>
        <v>101.97086092715232</v>
      </c>
      <c r="P17" s="9"/>
    </row>
    <row r="18" spans="1:119">
      <c r="A18" s="12"/>
      <c r="B18" s="42">
        <v>549</v>
      </c>
      <c r="C18" s="19" t="s">
        <v>56</v>
      </c>
      <c r="D18" s="43">
        <v>337584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337584</v>
      </c>
      <c r="O18" s="44">
        <f t="shared" si="2"/>
        <v>89.426225165562911</v>
      </c>
      <c r="P18" s="9"/>
    </row>
    <row r="19" spans="1:119" ht="15.75">
      <c r="A19" s="26" t="s">
        <v>31</v>
      </c>
      <c r="B19" s="27"/>
      <c r="C19" s="28"/>
      <c r="D19" s="29">
        <f t="shared" ref="D19:M19" si="6">SUM(D20:D22)</f>
        <v>740018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740018</v>
      </c>
      <c r="O19" s="41">
        <f t="shared" si="2"/>
        <v>196.03125827814569</v>
      </c>
      <c r="P19" s="9"/>
    </row>
    <row r="20" spans="1:119">
      <c r="A20" s="12"/>
      <c r="B20" s="42">
        <v>571</v>
      </c>
      <c r="C20" s="19" t="s">
        <v>32</v>
      </c>
      <c r="D20" s="43">
        <v>517820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517820</v>
      </c>
      <c r="O20" s="44">
        <f t="shared" si="2"/>
        <v>137.17086092715232</v>
      </c>
      <c r="P20" s="9"/>
    </row>
    <row r="21" spans="1:119">
      <c r="A21" s="12"/>
      <c r="B21" s="42">
        <v>572</v>
      </c>
      <c r="C21" s="19" t="s">
        <v>67</v>
      </c>
      <c r="D21" s="43">
        <v>85676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85676</v>
      </c>
      <c r="O21" s="44">
        <f t="shared" si="2"/>
        <v>22.695629139072846</v>
      </c>
      <c r="P21" s="9"/>
    </row>
    <row r="22" spans="1:119">
      <c r="A22" s="12"/>
      <c r="B22" s="42">
        <v>573</v>
      </c>
      <c r="C22" s="19" t="s">
        <v>57</v>
      </c>
      <c r="D22" s="43">
        <v>136522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136522</v>
      </c>
      <c r="O22" s="44">
        <f t="shared" si="2"/>
        <v>36.164768211920531</v>
      </c>
      <c r="P22" s="9"/>
    </row>
    <row r="23" spans="1:119" ht="15.75">
      <c r="A23" s="26" t="s">
        <v>58</v>
      </c>
      <c r="B23" s="27"/>
      <c r="C23" s="28"/>
      <c r="D23" s="29">
        <f t="shared" ref="D23:M23" si="7">SUM(D24:D24)</f>
        <v>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100000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100000</v>
      </c>
      <c r="O23" s="41">
        <f t="shared" si="2"/>
        <v>26.490066225165563</v>
      </c>
      <c r="P23" s="9"/>
    </row>
    <row r="24" spans="1:119" ht="15.75" thickBot="1">
      <c r="A24" s="12"/>
      <c r="B24" s="42">
        <v>581</v>
      </c>
      <c r="C24" s="19" t="s">
        <v>59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100000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100000</v>
      </c>
      <c r="O24" s="44">
        <f t="shared" si="2"/>
        <v>26.490066225165563</v>
      </c>
      <c r="P24" s="9"/>
    </row>
    <row r="25" spans="1:119" ht="16.5" thickBot="1">
      <c r="A25" s="13" t="s">
        <v>10</v>
      </c>
      <c r="B25" s="21"/>
      <c r="C25" s="20"/>
      <c r="D25" s="14">
        <f>SUM(D5,D10,D12,D16,D19,D23)</f>
        <v>3911028</v>
      </c>
      <c r="E25" s="14">
        <f t="shared" ref="E25:M25" si="8">SUM(E5,E10,E12,E16,E19,E23)</f>
        <v>0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2964474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6875502</v>
      </c>
      <c r="O25" s="35">
        <f t="shared" si="2"/>
        <v>1821.3250331125828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3" t="s">
        <v>68</v>
      </c>
      <c r="M27" s="93"/>
      <c r="N27" s="93"/>
      <c r="O27" s="39">
        <v>3775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41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2024-05-29T21:13:09Z</cp:lastPrinted>
  <dcterms:created xsi:type="dcterms:W3CDTF">2000-08-31T21:26:31Z</dcterms:created>
  <dcterms:modified xsi:type="dcterms:W3CDTF">2024-05-29T21:13:12Z</dcterms:modified>
</cp:coreProperties>
</file>