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'2008'!$A$1:$O$39</definedName>
    <definedName name="_xlnm.Print_Area" localSheetId="13">'2009'!$A$1:$O$36</definedName>
    <definedName name="_xlnm.Print_Area" localSheetId="12">'2010'!$A$1:$O$36</definedName>
    <definedName name="_xlnm.Print_Area" localSheetId="11">'2011'!$A$1:$O$40</definedName>
    <definedName name="_xlnm.Print_Area" localSheetId="10">'2012'!$A$1:$O$42</definedName>
    <definedName name="_xlnm.Print_Area" localSheetId="9">'2013'!$A$1:$O$41</definedName>
    <definedName name="_xlnm.Print_Area" localSheetId="8">'2014'!$A$1:$O$38</definedName>
    <definedName name="_xlnm.Print_Area" localSheetId="7">'2015'!$A$1:$O$40</definedName>
    <definedName name="_xlnm.Print_Area" localSheetId="6">'2016'!$A$1:$O$40</definedName>
    <definedName name="_xlnm.Print_Area" localSheetId="5">'2017'!$A$1:$O$38</definedName>
    <definedName name="_xlnm.Print_Area" localSheetId="4">'2018'!$A$1:$O$42</definedName>
    <definedName name="_xlnm.Print_Area" localSheetId="3">'2019'!$A$1:$O$41</definedName>
    <definedName name="_xlnm.Print_Area" localSheetId="2">'2020'!$A$1:$O$41</definedName>
    <definedName name="_xlnm.Print_Area" localSheetId="1">'2021'!$A$1:$P$37</definedName>
    <definedName name="_xlnm.Print_Area" localSheetId="0">'2022'!$A$1:$P$37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33" i="47" l="1"/>
  <c r="F33" i="47"/>
  <c r="G33" i="47"/>
  <c r="H33" i="47"/>
  <c r="I33" i="47"/>
  <c r="J33" i="47"/>
  <c r="K33" i="47"/>
  <c r="L33" i="47"/>
  <c r="M33" i="47"/>
  <c r="N33" i="47"/>
  <c r="D33" i="47"/>
  <c r="O32" i="47" l="1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9" i="47" l="1"/>
  <c r="P9" i="47" s="1"/>
  <c r="O31" i="47"/>
  <c r="P31" i="47" s="1"/>
  <c r="O28" i="47"/>
  <c r="P28" i="47" s="1"/>
  <c r="O20" i="47"/>
  <c r="P20" i="47" s="1"/>
  <c r="O12" i="47"/>
  <c r="P12" i="47" s="1"/>
  <c r="O5" i="47"/>
  <c r="P5" i="47" s="1"/>
  <c r="D33" i="46"/>
  <c r="O32" i="46"/>
  <c r="P32" i="46" s="1"/>
  <c r="N31" i="46"/>
  <c r="M31" i="46"/>
  <c r="L31" i="46"/>
  <c r="K31" i="46"/>
  <c r="J31" i="46"/>
  <c r="I31" i="46"/>
  <c r="H31" i="46"/>
  <c r="G31" i="46"/>
  <c r="F31" i="46"/>
  <c r="E31" i="46"/>
  <c r="O31" i="46" s="1"/>
  <c r="P31" i="46" s="1"/>
  <c r="D31" i="46"/>
  <c r="O30" i="46"/>
  <c r="P30" i="46"/>
  <c r="O29" i="46"/>
  <c r="P29" i="46" s="1"/>
  <c r="O28" i="46"/>
  <c r="P28" i="46"/>
  <c r="N27" i="46"/>
  <c r="M27" i="46"/>
  <c r="L27" i="46"/>
  <c r="K27" i="46"/>
  <c r="J27" i="46"/>
  <c r="O27" i="46" s="1"/>
  <c r="P27" i="46" s="1"/>
  <c r="I27" i="46"/>
  <c r="H27" i="46"/>
  <c r="G27" i="46"/>
  <c r="F27" i="46"/>
  <c r="E27" i="46"/>
  <c r="D27" i="46"/>
  <c r="O26" i="46"/>
  <c r="P26" i="46"/>
  <c r="O25" i="46"/>
  <c r="P25" i="46" s="1"/>
  <c r="O24" i="46"/>
  <c r="P24" i="46"/>
  <c r="O23" i="46"/>
  <c r="P23" i="46" s="1"/>
  <c r="O22" i="46"/>
  <c r="P22" i="46" s="1"/>
  <c r="O21" i="46"/>
  <c r="P21" i="46" s="1"/>
  <c r="O20" i="46"/>
  <c r="P20" i="46"/>
  <c r="O19" i="46"/>
  <c r="P19" i="46" s="1"/>
  <c r="N18" i="46"/>
  <c r="M18" i="46"/>
  <c r="O18" i="46" s="1"/>
  <c r="P18" i="46" s="1"/>
  <c r="L18" i="46"/>
  <c r="K18" i="46"/>
  <c r="J18" i="46"/>
  <c r="I18" i="46"/>
  <c r="H18" i="46"/>
  <c r="G18" i="46"/>
  <c r="F18" i="46"/>
  <c r="E18" i="46"/>
  <c r="D18" i="46"/>
  <c r="O17" i="46"/>
  <c r="P17" i="46" s="1"/>
  <c r="O16" i="46"/>
  <c r="P16" i="46" s="1"/>
  <c r="O15" i="46"/>
  <c r="P15" i="46"/>
  <c r="O14" i="46"/>
  <c r="P14" i="46" s="1"/>
  <c r="N13" i="46"/>
  <c r="M13" i="46"/>
  <c r="L13" i="46"/>
  <c r="K13" i="46"/>
  <c r="J13" i="46"/>
  <c r="I13" i="46"/>
  <c r="H13" i="46"/>
  <c r="O13" i="46" s="1"/>
  <c r="P13" i="46" s="1"/>
  <c r="G13" i="46"/>
  <c r="F13" i="46"/>
  <c r="E13" i="46"/>
  <c r="D13" i="46"/>
  <c r="O12" i="46"/>
  <c r="P12" i="46" s="1"/>
  <c r="O11" i="46"/>
  <c r="P11" i="46"/>
  <c r="N10" i="46"/>
  <c r="N33" i="46" s="1"/>
  <c r="M10" i="46"/>
  <c r="M33" i="46" s="1"/>
  <c r="L10" i="46"/>
  <c r="L33" i="46" s="1"/>
  <c r="K10" i="46"/>
  <c r="O10" i="46" s="1"/>
  <c r="P10" i="46" s="1"/>
  <c r="J10" i="46"/>
  <c r="I10" i="46"/>
  <c r="H10" i="46"/>
  <c r="G10" i="46"/>
  <c r="F10" i="46"/>
  <c r="E10" i="46"/>
  <c r="D10" i="46"/>
  <c r="O9" i="46"/>
  <c r="P9" i="46" s="1"/>
  <c r="O8" i="46"/>
  <c r="P8" i="46" s="1"/>
  <c r="O7" i="46"/>
  <c r="P7" i="46" s="1"/>
  <c r="O6" i="46"/>
  <c r="P6" i="46"/>
  <c r="N5" i="46"/>
  <c r="M5" i="46"/>
  <c r="L5" i="46"/>
  <c r="K5" i="46"/>
  <c r="J5" i="46"/>
  <c r="J33" i="46" s="1"/>
  <c r="I5" i="46"/>
  <c r="I33" i="46" s="1"/>
  <c r="H5" i="46"/>
  <c r="H33" i="46" s="1"/>
  <c r="G5" i="46"/>
  <c r="G33" i="46" s="1"/>
  <c r="F5" i="46"/>
  <c r="F33" i="46" s="1"/>
  <c r="E5" i="46"/>
  <c r="E33" i="46" s="1"/>
  <c r="D5" i="46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D37" i="45" s="1"/>
  <c r="N34" i="45"/>
  <c r="O34" i="45" s="1"/>
  <c r="N33" i="45"/>
  <c r="O33" i="45" s="1"/>
  <c r="N32" i="45"/>
  <c r="O32" i="45" s="1"/>
  <c r="N31" i="45"/>
  <c r="O31" i="45"/>
  <c r="M30" i="45"/>
  <c r="L30" i="45"/>
  <c r="K30" i="45"/>
  <c r="J30" i="45"/>
  <c r="J37" i="45" s="1"/>
  <c r="I30" i="45"/>
  <c r="H30" i="45"/>
  <c r="G30" i="45"/>
  <c r="F30" i="45"/>
  <c r="E30" i="45"/>
  <c r="D30" i="45"/>
  <c r="N29" i="45"/>
  <c r="O29" i="45"/>
  <c r="N28" i="45"/>
  <c r="O28" i="45" s="1"/>
  <c r="N27" i="45"/>
  <c r="O27" i="45"/>
  <c r="N26" i="45"/>
  <c r="O26" i="45" s="1"/>
  <c r="N25" i="45"/>
  <c r="O25" i="45" s="1"/>
  <c r="N24" i="45"/>
  <c r="O24" i="45" s="1"/>
  <c r="N23" i="45"/>
  <c r="O23" i="45"/>
  <c r="N22" i="45"/>
  <c r="O22" i="45" s="1"/>
  <c r="N21" i="45"/>
  <c r="O21" i="45"/>
  <c r="M20" i="45"/>
  <c r="L20" i="45"/>
  <c r="K20" i="45"/>
  <c r="J20" i="45"/>
  <c r="I20" i="45"/>
  <c r="H20" i="45"/>
  <c r="G20" i="45"/>
  <c r="F20" i="45"/>
  <c r="E20" i="45"/>
  <c r="D20" i="45"/>
  <c r="N19" i="45"/>
  <c r="O19" i="45"/>
  <c r="N18" i="45"/>
  <c r="O18" i="45" s="1"/>
  <c r="N17" i="45"/>
  <c r="O17" i="45" s="1"/>
  <c r="N16" i="45"/>
  <c r="O16" i="45" s="1"/>
  <c r="N15" i="45"/>
  <c r="O15" i="45"/>
  <c r="N14" i="45"/>
  <c r="O14" i="45" s="1"/>
  <c r="M13" i="45"/>
  <c r="L13" i="45"/>
  <c r="N13" i="45" s="1"/>
  <c r="O13" i="45" s="1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M10" i="45"/>
  <c r="M37" i="45" s="1"/>
  <c r="L10" i="45"/>
  <c r="K10" i="45"/>
  <c r="J10" i="45"/>
  <c r="I10" i="45"/>
  <c r="H10" i="45"/>
  <c r="G10" i="45"/>
  <c r="F10" i="45"/>
  <c r="E10" i="45"/>
  <c r="D10" i="45"/>
  <c r="N9" i="45"/>
  <c r="O9" i="45"/>
  <c r="N8" i="45"/>
  <c r="O8" i="45" s="1"/>
  <c r="N7" i="45"/>
  <c r="O7" i="45" s="1"/>
  <c r="N6" i="45"/>
  <c r="O6" i="45" s="1"/>
  <c r="M5" i="45"/>
  <c r="L5" i="45"/>
  <c r="L37" i="45" s="1"/>
  <c r="K5" i="45"/>
  <c r="K37" i="45" s="1"/>
  <c r="J5" i="45"/>
  <c r="I5" i="45"/>
  <c r="I37" i="45" s="1"/>
  <c r="H5" i="45"/>
  <c r="H37" i="45" s="1"/>
  <c r="G5" i="45"/>
  <c r="G37" i="45" s="1"/>
  <c r="F5" i="45"/>
  <c r="F37" i="45" s="1"/>
  <c r="E5" i="45"/>
  <c r="E37" i="45" s="1"/>
  <c r="D5" i="45"/>
  <c r="L37" i="44"/>
  <c r="N36" i="44"/>
  <c r="O36" i="44" s="1"/>
  <c r="M35" i="44"/>
  <c r="L35" i="44"/>
  <c r="K35" i="44"/>
  <c r="J35" i="44"/>
  <c r="I35" i="44"/>
  <c r="H35" i="44"/>
  <c r="G35" i="44"/>
  <c r="F35" i="44"/>
  <c r="N35" i="44" s="1"/>
  <c r="O35" i="44" s="1"/>
  <c r="E35" i="44"/>
  <c r="D35" i="44"/>
  <c r="N34" i="44"/>
  <c r="O34" i="44" s="1"/>
  <c r="N33" i="44"/>
  <c r="O33" i="44" s="1"/>
  <c r="N32" i="44"/>
  <c r="O32" i="44"/>
  <c r="N31" i="44"/>
  <c r="O31" i="44" s="1"/>
  <c r="M30" i="44"/>
  <c r="L30" i="44"/>
  <c r="N30" i="44" s="1"/>
  <c r="O30" i="44" s="1"/>
  <c r="K30" i="44"/>
  <c r="J30" i="44"/>
  <c r="I30" i="44"/>
  <c r="H30" i="44"/>
  <c r="G30" i="44"/>
  <c r="F30" i="44"/>
  <c r="E30" i="44"/>
  <c r="D30" i="44"/>
  <c r="N29" i="44"/>
  <c r="O29" i="44" s="1"/>
  <c r="N28" i="44"/>
  <c r="O28" i="44"/>
  <c r="N27" i="44"/>
  <c r="O27" i="44" s="1"/>
  <c r="N26" i="44"/>
  <c r="O26" i="44" s="1"/>
  <c r="N25" i="44"/>
  <c r="O25" i="44" s="1"/>
  <c r="N24" i="44"/>
  <c r="O24" i="44"/>
  <c r="N23" i="44"/>
  <c r="O23" i="44" s="1"/>
  <c r="N22" i="44"/>
  <c r="O22" i="44"/>
  <c r="M21" i="44"/>
  <c r="L21" i="44"/>
  <c r="K21" i="44"/>
  <c r="J21" i="44"/>
  <c r="I21" i="44"/>
  <c r="H21" i="44"/>
  <c r="G21" i="44"/>
  <c r="F21" i="44"/>
  <c r="E21" i="44"/>
  <c r="D21" i="44"/>
  <c r="N20" i="44"/>
  <c r="O20" i="44"/>
  <c r="N19" i="44"/>
  <c r="O19" i="44" s="1"/>
  <c r="N18" i="44"/>
  <c r="O18" i="44" s="1"/>
  <c r="N17" i="44"/>
  <c r="O17" i="44" s="1"/>
  <c r="N16" i="44"/>
  <c r="O16" i="44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 s="1"/>
  <c r="M10" i="44"/>
  <c r="L10" i="44"/>
  <c r="K10" i="44"/>
  <c r="J10" i="44"/>
  <c r="I10" i="44"/>
  <c r="H10" i="44"/>
  <c r="H37" i="44" s="1"/>
  <c r="G10" i="44"/>
  <c r="F10" i="44"/>
  <c r="E10" i="44"/>
  <c r="D10" i="44"/>
  <c r="N10" i="44" s="1"/>
  <c r="O10" i="44" s="1"/>
  <c r="N9" i="44"/>
  <c r="O9" i="44" s="1"/>
  <c r="N8" i="44"/>
  <c r="O8" i="44" s="1"/>
  <c r="N7" i="44"/>
  <c r="O7" i="44" s="1"/>
  <c r="N6" i="44"/>
  <c r="O6" i="44"/>
  <c r="M5" i="44"/>
  <c r="M37" i="44" s="1"/>
  <c r="L5" i="44"/>
  <c r="K5" i="44"/>
  <c r="K37" i="44" s="1"/>
  <c r="J5" i="44"/>
  <c r="J37" i="44" s="1"/>
  <c r="I5" i="44"/>
  <c r="I37" i="44" s="1"/>
  <c r="H5" i="44"/>
  <c r="G5" i="44"/>
  <c r="G37" i="44" s="1"/>
  <c r="F5" i="44"/>
  <c r="F37" i="44" s="1"/>
  <c r="E5" i="44"/>
  <c r="E37" i="44" s="1"/>
  <c r="D5" i="44"/>
  <c r="D37" i="44" s="1"/>
  <c r="J38" i="43"/>
  <c r="N37" i="43"/>
  <c r="O37" i="43" s="1"/>
  <c r="M36" i="43"/>
  <c r="L36" i="43"/>
  <c r="K36" i="43"/>
  <c r="J36" i="43"/>
  <c r="I36" i="43"/>
  <c r="H36" i="43"/>
  <c r="N36" i="43" s="1"/>
  <c r="O36" i="43" s="1"/>
  <c r="G36" i="43"/>
  <c r="F36" i="43"/>
  <c r="E36" i="43"/>
  <c r="D36" i="43"/>
  <c r="N35" i="43"/>
  <c r="O35" i="43" s="1"/>
  <c r="N34" i="43"/>
  <c r="O34" i="43"/>
  <c r="N33" i="43"/>
  <c r="O33" i="43" s="1"/>
  <c r="N32" i="43"/>
  <c r="O32" i="43"/>
  <c r="N31" i="43"/>
  <c r="O31" i="43" s="1"/>
  <c r="M30" i="43"/>
  <c r="M38" i="43" s="1"/>
  <c r="L30" i="43"/>
  <c r="K30" i="43"/>
  <c r="J30" i="43"/>
  <c r="I30" i="43"/>
  <c r="H30" i="43"/>
  <c r="G30" i="43"/>
  <c r="F30" i="43"/>
  <c r="E30" i="43"/>
  <c r="D30" i="43"/>
  <c r="N30" i="43" s="1"/>
  <c r="O30" i="43" s="1"/>
  <c r="N29" i="43"/>
  <c r="O29" i="43" s="1"/>
  <c r="N28" i="43"/>
  <c r="O28" i="43" s="1"/>
  <c r="N27" i="43"/>
  <c r="O27" i="43" s="1"/>
  <c r="N26" i="43"/>
  <c r="O26" i="43"/>
  <c r="N25" i="43"/>
  <c r="O25" i="43" s="1"/>
  <c r="N24" i="43"/>
  <c r="O24" i="43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N21" i="43" s="1"/>
  <c r="O21" i="43" s="1"/>
  <c r="E21" i="43"/>
  <c r="D21" i="43"/>
  <c r="N20" i="43"/>
  <c r="O20" i="43" s="1"/>
  <c r="N19" i="43"/>
  <c r="O19" i="43" s="1"/>
  <c r="N18" i="43"/>
  <c r="O18" i="43"/>
  <c r="N17" i="43"/>
  <c r="O17" i="43" s="1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N13" i="43" s="1"/>
  <c r="O13" i="43" s="1"/>
  <c r="E13" i="43"/>
  <c r="D13" i="43"/>
  <c r="N12" i="43"/>
  <c r="O12" i="43" s="1"/>
  <c r="N11" i="43"/>
  <c r="O11" i="43" s="1"/>
  <c r="M10" i="43"/>
  <c r="L10" i="43"/>
  <c r="K10" i="43"/>
  <c r="J10" i="43"/>
  <c r="I10" i="43"/>
  <c r="H10" i="43"/>
  <c r="N10" i="43" s="1"/>
  <c r="O10" i="43" s="1"/>
  <c r="G10" i="43"/>
  <c r="F10" i="43"/>
  <c r="E10" i="43"/>
  <c r="D10" i="43"/>
  <c r="N9" i="43"/>
  <c r="O9" i="43" s="1"/>
  <c r="N8" i="43"/>
  <c r="O8" i="43"/>
  <c r="N7" i="43"/>
  <c r="O7" i="43" s="1"/>
  <c r="N6" i="43"/>
  <c r="O6" i="43"/>
  <c r="M5" i="43"/>
  <c r="L5" i="43"/>
  <c r="L38" i="43" s="1"/>
  <c r="K5" i="43"/>
  <c r="K38" i="43" s="1"/>
  <c r="J5" i="43"/>
  <c r="I5" i="43"/>
  <c r="I38" i="43" s="1"/>
  <c r="H5" i="43"/>
  <c r="H38" i="43" s="1"/>
  <c r="G5" i="43"/>
  <c r="G38" i="43" s="1"/>
  <c r="F5" i="43"/>
  <c r="F38" i="43" s="1"/>
  <c r="E5" i="43"/>
  <c r="E38" i="43" s="1"/>
  <c r="D5" i="43"/>
  <c r="D38" i="43" s="1"/>
  <c r="F34" i="42"/>
  <c r="N33" i="42"/>
  <c r="O33" i="42" s="1"/>
  <c r="M32" i="42"/>
  <c r="L32" i="42"/>
  <c r="N32" i="42" s="1"/>
  <c r="O32" i="42" s="1"/>
  <c r="K32" i="42"/>
  <c r="J32" i="42"/>
  <c r="I32" i="42"/>
  <c r="I34" i="42" s="1"/>
  <c r="H32" i="42"/>
  <c r="G32" i="42"/>
  <c r="F32" i="42"/>
  <c r="E32" i="42"/>
  <c r="D32" i="42"/>
  <c r="N31" i="42"/>
  <c r="O31" i="42" s="1"/>
  <c r="N30" i="42"/>
  <c r="O30" i="42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N27" i="42" s="1"/>
  <c r="O27" i="42" s="1"/>
  <c r="E27" i="42"/>
  <c r="D27" i="42"/>
  <c r="N26" i="42"/>
  <c r="O26" i="42" s="1"/>
  <c r="N25" i="42"/>
  <c r="O25" i="42" s="1"/>
  <c r="N24" i="42"/>
  <c r="O24" i="42"/>
  <c r="N23" i="42"/>
  <c r="O23" i="42" s="1"/>
  <c r="N22" i="42"/>
  <c r="O22" i="42"/>
  <c r="N21" i="42"/>
  <c r="O21" i="42" s="1"/>
  <c r="N20" i="42"/>
  <c r="O20" i="42" s="1"/>
  <c r="N19" i="42"/>
  <c r="O19" i="42" s="1"/>
  <c r="M18" i="42"/>
  <c r="L18" i="42"/>
  <c r="K18" i="42"/>
  <c r="J18" i="42"/>
  <c r="I18" i="42"/>
  <c r="H18" i="42"/>
  <c r="N18" i="42" s="1"/>
  <c r="O18" i="42" s="1"/>
  <c r="G18" i="42"/>
  <c r="F18" i="42"/>
  <c r="E18" i="42"/>
  <c r="D18" i="42"/>
  <c r="N17" i="42"/>
  <c r="O17" i="42" s="1"/>
  <c r="N16" i="42"/>
  <c r="O16" i="42"/>
  <c r="N15" i="42"/>
  <c r="O15" i="42" s="1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D34" i="42" s="1"/>
  <c r="N9" i="42"/>
  <c r="O9" i="42" s="1"/>
  <c r="N8" i="42"/>
  <c r="O8" i="42" s="1"/>
  <c r="N7" i="42"/>
  <c r="O7" i="42" s="1"/>
  <c r="N6" i="42"/>
  <c r="O6" i="42"/>
  <c r="M5" i="42"/>
  <c r="M34" i="42" s="1"/>
  <c r="L5" i="42"/>
  <c r="L34" i="42" s="1"/>
  <c r="K5" i="42"/>
  <c r="K34" i="42" s="1"/>
  <c r="J5" i="42"/>
  <c r="J34" i="42" s="1"/>
  <c r="I5" i="42"/>
  <c r="H5" i="42"/>
  <c r="H34" i="42" s="1"/>
  <c r="G5" i="42"/>
  <c r="G34" i="42" s="1"/>
  <c r="F5" i="42"/>
  <c r="E5" i="42"/>
  <c r="E34" i="42" s="1"/>
  <c r="D5" i="42"/>
  <c r="N35" i="41"/>
  <c r="O35" i="41" s="1"/>
  <c r="M34" i="41"/>
  <c r="L34" i="41"/>
  <c r="K34" i="41"/>
  <c r="J34" i="41"/>
  <c r="I34" i="41"/>
  <c r="H34" i="41"/>
  <c r="N34" i="41" s="1"/>
  <c r="O34" i="41" s="1"/>
  <c r="G34" i="41"/>
  <c r="F34" i="41"/>
  <c r="E34" i="41"/>
  <c r="D34" i="41"/>
  <c r="N33" i="41"/>
  <c r="O33" i="41" s="1"/>
  <c r="N32" i="41"/>
  <c r="O32" i="41"/>
  <c r="N31" i="41"/>
  <c r="O31" i="41" s="1"/>
  <c r="N30" i="41"/>
  <c r="O30" i="4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8" i="41" s="1"/>
  <c r="O28" i="41" s="1"/>
  <c r="N27" i="41"/>
  <c r="O27" i="41" s="1"/>
  <c r="N26" i="41"/>
  <c r="O26" i="41" s="1"/>
  <c r="N25" i="41"/>
  <c r="O25" i="41" s="1"/>
  <c r="N24" i="41"/>
  <c r="O24" i="41"/>
  <c r="N23" i="41"/>
  <c r="O23" i="41" s="1"/>
  <c r="N22" i="41"/>
  <c r="O22" i="4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N19" i="41" s="1"/>
  <c r="O19" i="41" s="1"/>
  <c r="E19" i="41"/>
  <c r="D19" i="41"/>
  <c r="N18" i="41"/>
  <c r="O18" i="41" s="1"/>
  <c r="N17" i="41"/>
  <c r="O17" i="41" s="1"/>
  <c r="N16" i="41"/>
  <c r="O16" i="4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F36" i="41" s="1"/>
  <c r="E13" i="41"/>
  <c r="D13" i="41"/>
  <c r="N12" i="41"/>
  <c r="O12" i="41"/>
  <c r="N11" i="41"/>
  <c r="O11" i="41" s="1"/>
  <c r="M10" i="41"/>
  <c r="M36" i="41" s="1"/>
  <c r="L10" i="41"/>
  <c r="K10" i="41"/>
  <c r="J10" i="41"/>
  <c r="I10" i="41"/>
  <c r="H10" i="41"/>
  <c r="G10" i="41"/>
  <c r="F10" i="41"/>
  <c r="E10" i="41"/>
  <c r="D10" i="41"/>
  <c r="N10" i="41" s="1"/>
  <c r="O10" i="41" s="1"/>
  <c r="N9" i="41"/>
  <c r="O9" i="41" s="1"/>
  <c r="N8" i="41"/>
  <c r="O8" i="41" s="1"/>
  <c r="N7" i="41"/>
  <c r="O7" i="41" s="1"/>
  <c r="N6" i="41"/>
  <c r="O6" i="41"/>
  <c r="M5" i="41"/>
  <c r="L5" i="41"/>
  <c r="L36" i="41" s="1"/>
  <c r="K5" i="41"/>
  <c r="K36" i="41" s="1"/>
  <c r="J5" i="41"/>
  <c r="J36" i="41" s="1"/>
  <c r="I5" i="41"/>
  <c r="I36" i="41" s="1"/>
  <c r="H5" i="41"/>
  <c r="H36" i="41" s="1"/>
  <c r="G5" i="41"/>
  <c r="G36" i="41" s="1"/>
  <c r="F5" i="41"/>
  <c r="E5" i="41"/>
  <c r="E36" i="41" s="1"/>
  <c r="D5" i="41"/>
  <c r="D36" i="41" s="1"/>
  <c r="N35" i="40"/>
  <c r="O35" i="40" s="1"/>
  <c r="N34" i="40"/>
  <c r="O34" i="40"/>
  <c r="M33" i="40"/>
  <c r="L33" i="40"/>
  <c r="K33" i="40"/>
  <c r="J33" i="40"/>
  <c r="N33" i="40" s="1"/>
  <c r="O33" i="40" s="1"/>
  <c r="I33" i="40"/>
  <c r="H33" i="40"/>
  <c r="G33" i="40"/>
  <c r="F33" i="40"/>
  <c r="E33" i="40"/>
  <c r="D33" i="40"/>
  <c r="N32" i="40"/>
  <c r="O32" i="40"/>
  <c r="N31" i="40"/>
  <c r="O31" i="40" s="1"/>
  <c r="M30" i="40"/>
  <c r="L30" i="40"/>
  <c r="N30" i="40" s="1"/>
  <c r="O30" i="40" s="1"/>
  <c r="K30" i="40"/>
  <c r="J30" i="40"/>
  <c r="I30" i="40"/>
  <c r="H30" i="40"/>
  <c r="G30" i="40"/>
  <c r="F30" i="40"/>
  <c r="E30" i="40"/>
  <c r="D30" i="40"/>
  <c r="N29" i="40"/>
  <c r="O29" i="40" s="1"/>
  <c r="N28" i="40"/>
  <c r="O28" i="40"/>
  <c r="N27" i="40"/>
  <c r="O27" i="40" s="1"/>
  <c r="N26" i="40"/>
  <c r="O26" i="40" s="1"/>
  <c r="N25" i="40"/>
  <c r="O25" i="40" s="1"/>
  <c r="N24" i="40"/>
  <c r="O24" i="40"/>
  <c r="N23" i="40"/>
  <c r="O23" i="40" s="1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/>
  <c r="N19" i="40"/>
  <c r="O19" i="40" s="1"/>
  <c r="N18" i="40"/>
  <c r="O18" i="40" s="1"/>
  <c r="N17" i="40"/>
  <c r="O17" i="40" s="1"/>
  <c r="N16" i="40"/>
  <c r="O16" i="40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F36" i="40" s="1"/>
  <c r="E13" i="40"/>
  <c r="D13" i="40"/>
  <c r="N12" i="40"/>
  <c r="O12" i="40"/>
  <c r="N11" i="40"/>
  <c r="O11" i="40" s="1"/>
  <c r="M10" i="40"/>
  <c r="M36" i="40" s="1"/>
  <c r="L10" i="40"/>
  <c r="K10" i="40"/>
  <c r="J10" i="40"/>
  <c r="I10" i="40"/>
  <c r="H10" i="40"/>
  <c r="G10" i="40"/>
  <c r="F10" i="40"/>
  <c r="E10" i="40"/>
  <c r="D10" i="40"/>
  <c r="N10" i="40" s="1"/>
  <c r="O10" i="40" s="1"/>
  <c r="N9" i="40"/>
  <c r="O9" i="40" s="1"/>
  <c r="N8" i="40"/>
  <c r="O8" i="40" s="1"/>
  <c r="N7" i="40"/>
  <c r="O7" i="40" s="1"/>
  <c r="N6" i="40"/>
  <c r="O6" i="40"/>
  <c r="M5" i="40"/>
  <c r="L5" i="40"/>
  <c r="L36" i="40" s="1"/>
  <c r="K5" i="40"/>
  <c r="K36" i="40" s="1"/>
  <c r="J5" i="40"/>
  <c r="J36" i="40" s="1"/>
  <c r="I5" i="40"/>
  <c r="I36" i="40" s="1"/>
  <c r="H5" i="40"/>
  <c r="H36" i="40" s="1"/>
  <c r="G5" i="40"/>
  <c r="G36" i="40" s="1"/>
  <c r="F5" i="40"/>
  <c r="E5" i="40"/>
  <c r="E36" i="40" s="1"/>
  <c r="D5" i="40"/>
  <c r="D36" i="40" s="1"/>
  <c r="J34" i="39"/>
  <c r="N33" i="39"/>
  <c r="O33" i="39" s="1"/>
  <c r="M32" i="39"/>
  <c r="L32" i="39"/>
  <c r="L34" i="39" s="1"/>
  <c r="K32" i="39"/>
  <c r="J32" i="39"/>
  <c r="I32" i="39"/>
  <c r="H32" i="39"/>
  <c r="G32" i="39"/>
  <c r="F32" i="39"/>
  <c r="E32" i="39"/>
  <c r="D32" i="39"/>
  <c r="N31" i="39"/>
  <c r="O31" i="39" s="1"/>
  <c r="N30" i="39"/>
  <c r="O30" i="39"/>
  <c r="M29" i="39"/>
  <c r="L29" i="39"/>
  <c r="K29" i="39"/>
  <c r="J29" i="39"/>
  <c r="I29" i="39"/>
  <c r="H29" i="39"/>
  <c r="G29" i="39"/>
  <c r="F29" i="39"/>
  <c r="E29" i="39"/>
  <c r="D29" i="39"/>
  <c r="N28" i="39"/>
  <c r="O28" i="39"/>
  <c r="N27" i="39"/>
  <c r="O27" i="39" s="1"/>
  <c r="N26" i="39"/>
  <c r="O26" i="39" s="1"/>
  <c r="N25" i="39"/>
  <c r="O25" i="39" s="1"/>
  <c r="N24" i="39"/>
  <c r="O24" i="39"/>
  <c r="N23" i="39"/>
  <c r="O23" i="39" s="1"/>
  <c r="N22" i="39"/>
  <c r="O22" i="39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20" i="39" s="1"/>
  <c r="O20" i="39" s="1"/>
  <c r="N19" i="39"/>
  <c r="O19" i="39" s="1"/>
  <c r="N18" i="39"/>
  <c r="O18" i="39" s="1"/>
  <c r="N17" i="39"/>
  <c r="O17" i="39" s="1"/>
  <c r="N16" i="39"/>
  <c r="O16" i="39"/>
  <c r="N15" i="39"/>
  <c r="O15" i="39" s="1"/>
  <c r="N14" i="39"/>
  <c r="O14" i="39"/>
  <c r="M13" i="39"/>
  <c r="L13" i="39"/>
  <c r="K13" i="39"/>
  <c r="K34" i="39" s="1"/>
  <c r="J13" i="39"/>
  <c r="I13" i="39"/>
  <c r="H13" i="39"/>
  <c r="G13" i="39"/>
  <c r="F13" i="39"/>
  <c r="E13" i="39"/>
  <c r="D13" i="39"/>
  <c r="N12" i="39"/>
  <c r="O12" i="39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10" i="39" s="1"/>
  <c r="O10" i="39" s="1"/>
  <c r="N9" i="39"/>
  <c r="O9" i="39"/>
  <c r="N8" i="39"/>
  <c r="O8" i="39" s="1"/>
  <c r="N7" i="39"/>
  <c r="O7" i="39" s="1"/>
  <c r="N6" i="39"/>
  <c r="O6" i="39" s="1"/>
  <c r="M5" i="39"/>
  <c r="N5" i="39" s="1"/>
  <c r="O5" i="39" s="1"/>
  <c r="L5" i="39"/>
  <c r="K5" i="39"/>
  <c r="J5" i="39"/>
  <c r="I5" i="39"/>
  <c r="I34" i="39"/>
  <c r="H5" i="39"/>
  <c r="H34" i="39" s="1"/>
  <c r="G5" i="39"/>
  <c r="G34" i="39"/>
  <c r="F5" i="39"/>
  <c r="F34" i="39" s="1"/>
  <c r="E5" i="39"/>
  <c r="E34" i="39"/>
  <c r="D5" i="39"/>
  <c r="D34" i="39" s="1"/>
  <c r="N34" i="38"/>
  <c r="O34" i="38" s="1"/>
  <c r="N33" i="38"/>
  <c r="O33" i="38"/>
  <c r="M32" i="38"/>
  <c r="L32" i="38"/>
  <c r="K32" i="38"/>
  <c r="J32" i="38"/>
  <c r="N32" i="38" s="1"/>
  <c r="O32" i="38" s="1"/>
  <c r="I32" i="38"/>
  <c r="H32" i="38"/>
  <c r="G32" i="38"/>
  <c r="F32" i="38"/>
  <c r="E32" i="38"/>
  <c r="D32" i="38"/>
  <c r="N31" i="38"/>
  <c r="O31" i="38"/>
  <c r="N30" i="38"/>
  <c r="O30" i="38" s="1"/>
  <c r="N29" i="38"/>
  <c r="O29" i="38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N25" i="38"/>
  <c r="O25" i="38" s="1"/>
  <c r="N24" i="38"/>
  <c r="O24" i="38" s="1"/>
  <c r="N23" i="38"/>
  <c r="O23" i="38"/>
  <c r="N22" i="38"/>
  <c r="O22" i="38" s="1"/>
  <c r="N21" i="38"/>
  <c r="O21" i="38"/>
  <c r="N20" i="38"/>
  <c r="O20" i="38" s="1"/>
  <c r="M19" i="38"/>
  <c r="L19" i="38"/>
  <c r="K19" i="38"/>
  <c r="J19" i="38"/>
  <c r="I19" i="38"/>
  <c r="H19" i="38"/>
  <c r="H35" i="38" s="1"/>
  <c r="G19" i="38"/>
  <c r="F19" i="38"/>
  <c r="E19" i="38"/>
  <c r="D19" i="38"/>
  <c r="N19" i="38" s="1"/>
  <c r="O19" i="38" s="1"/>
  <c r="N18" i="38"/>
  <c r="O18" i="38" s="1"/>
  <c r="N17" i="38"/>
  <c r="O17" i="38" s="1"/>
  <c r="N16" i="38"/>
  <c r="O16" i="38" s="1"/>
  <c r="N15" i="38"/>
  <c r="O15" i="38"/>
  <c r="N14" i="38"/>
  <c r="O14" i="38" s="1"/>
  <c r="M13" i="38"/>
  <c r="L13" i="38"/>
  <c r="N13" i="38" s="1"/>
  <c r="O13" i="38" s="1"/>
  <c r="K13" i="38"/>
  <c r="J13" i="38"/>
  <c r="I13" i="38"/>
  <c r="I35" i="38" s="1"/>
  <c r="H13" i="38"/>
  <c r="G13" i="38"/>
  <c r="F13" i="38"/>
  <c r="E13" i="38"/>
  <c r="D13" i="38"/>
  <c r="N12" i="38"/>
  <c r="O12" i="38" s="1"/>
  <c r="N11" i="38"/>
  <c r="O11" i="38"/>
  <c r="M10" i="38"/>
  <c r="L10" i="38"/>
  <c r="K10" i="38"/>
  <c r="K35" i="38" s="1"/>
  <c r="J10" i="38"/>
  <c r="I10" i="38"/>
  <c r="H10" i="38"/>
  <c r="G10" i="38"/>
  <c r="F10" i="38"/>
  <c r="E10" i="38"/>
  <c r="D10" i="38"/>
  <c r="D35" i="38" s="1"/>
  <c r="N9" i="38"/>
  <c r="O9" i="38" s="1"/>
  <c r="N8" i="38"/>
  <c r="O8" i="38" s="1"/>
  <c r="N7" i="38"/>
  <c r="O7" i="38" s="1"/>
  <c r="N6" i="38"/>
  <c r="O6" i="38"/>
  <c r="M5" i="38"/>
  <c r="M35" i="38" s="1"/>
  <c r="L5" i="38"/>
  <c r="L35" i="38"/>
  <c r="K5" i="38"/>
  <c r="J5" i="38"/>
  <c r="J35" i="38" s="1"/>
  <c r="I5" i="38"/>
  <c r="H5" i="38"/>
  <c r="G5" i="38"/>
  <c r="G35" i="38" s="1"/>
  <c r="F5" i="38"/>
  <c r="F35" i="38" s="1"/>
  <c r="E5" i="38"/>
  <c r="E35" i="38"/>
  <c r="D5" i="38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5" i="37" s="1"/>
  <c r="O35" i="37" s="1"/>
  <c r="N34" i="37"/>
  <c r="O34" i="37"/>
  <c r="N33" i="37"/>
  <c r="O33" i="37" s="1"/>
  <c r="N32" i="37"/>
  <c r="O32" i="37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D37" i="37" s="1"/>
  <c r="N29" i="37"/>
  <c r="O29" i="37" s="1"/>
  <c r="N28" i="37"/>
  <c r="O28" i="37" s="1"/>
  <c r="N27" i="37"/>
  <c r="O27" i="37"/>
  <c r="N26" i="37"/>
  <c r="O26" i="37" s="1"/>
  <c r="N25" i="37"/>
  <c r="O25" i="37"/>
  <c r="N24" i="37"/>
  <c r="O24" i="37" s="1"/>
  <c r="N23" i="37"/>
  <c r="O23" i="37" s="1"/>
  <c r="N22" i="37"/>
  <c r="O22" i="37" s="1"/>
  <c r="M21" i="37"/>
  <c r="L21" i="37"/>
  <c r="K21" i="37"/>
  <c r="J21" i="37"/>
  <c r="I21" i="37"/>
  <c r="H21" i="37"/>
  <c r="N21" i="37" s="1"/>
  <c r="O21" i="37" s="1"/>
  <c r="G21" i="37"/>
  <c r="F21" i="37"/>
  <c r="E21" i="37"/>
  <c r="D21" i="37"/>
  <c r="N20" i="37"/>
  <c r="O20" i="37" s="1"/>
  <c r="N19" i="37"/>
  <c r="O19" i="37"/>
  <c r="N18" i="37"/>
  <c r="O18" i="37" s="1"/>
  <c r="N17" i="37"/>
  <c r="O17" i="37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H37" i="37" s="1"/>
  <c r="G13" i="37"/>
  <c r="F13" i="37"/>
  <c r="E13" i="37"/>
  <c r="N13" i="37" s="1"/>
  <c r="O13" i="37" s="1"/>
  <c r="D13" i="37"/>
  <c r="N12" i="37"/>
  <c r="O12" i="37"/>
  <c r="N11" i="37"/>
  <c r="O11" i="37" s="1"/>
  <c r="M10" i="37"/>
  <c r="L10" i="37"/>
  <c r="N10" i="37" s="1"/>
  <c r="O10" i="37" s="1"/>
  <c r="K10" i="37"/>
  <c r="J10" i="37"/>
  <c r="I10" i="37"/>
  <c r="H10" i="37"/>
  <c r="G10" i="37"/>
  <c r="F10" i="37"/>
  <c r="E10" i="37"/>
  <c r="D10" i="37"/>
  <c r="N9" i="37"/>
  <c r="O9" i="37" s="1"/>
  <c r="N8" i="37"/>
  <c r="O8" i="37"/>
  <c r="N7" i="37"/>
  <c r="O7" i="37" s="1"/>
  <c r="N6" i="37"/>
  <c r="O6" i="37"/>
  <c r="M5" i="37"/>
  <c r="M37" i="37" s="1"/>
  <c r="L5" i="37"/>
  <c r="L37" i="37" s="1"/>
  <c r="K5" i="37"/>
  <c r="K37" i="37"/>
  <c r="J5" i="37"/>
  <c r="J37" i="37" s="1"/>
  <c r="I5" i="37"/>
  <c r="I37" i="37" s="1"/>
  <c r="H5" i="37"/>
  <c r="G5" i="37"/>
  <c r="G37" i="37"/>
  <c r="F5" i="37"/>
  <c r="F37" i="37" s="1"/>
  <c r="E5" i="37"/>
  <c r="E37" i="37"/>
  <c r="D5" i="37"/>
  <c r="N37" i="36"/>
  <c r="O37" i="36" s="1"/>
  <c r="M36" i="36"/>
  <c r="L36" i="36"/>
  <c r="K36" i="36"/>
  <c r="J36" i="36"/>
  <c r="I36" i="36"/>
  <c r="H36" i="36"/>
  <c r="G36" i="36"/>
  <c r="F36" i="36"/>
  <c r="N36" i="36" s="1"/>
  <c r="O36" i="36" s="1"/>
  <c r="E36" i="36"/>
  <c r="D36" i="36"/>
  <c r="N35" i="36"/>
  <c r="O35" i="36" s="1"/>
  <c r="N34" i="36"/>
  <c r="O34" i="36"/>
  <c r="N33" i="36"/>
  <c r="O33" i="36" s="1"/>
  <c r="N32" i="36"/>
  <c r="O32" i="36"/>
  <c r="N31" i="36"/>
  <c r="O31" i="36" s="1"/>
  <c r="M30" i="36"/>
  <c r="M38" i="36" s="1"/>
  <c r="L30" i="36"/>
  <c r="K30" i="36"/>
  <c r="J30" i="36"/>
  <c r="I30" i="36"/>
  <c r="H30" i="36"/>
  <c r="G30" i="36"/>
  <c r="F30" i="36"/>
  <c r="E30" i="36"/>
  <c r="D30" i="36"/>
  <c r="N30" i="36" s="1"/>
  <c r="O30" i="36" s="1"/>
  <c r="N29" i="36"/>
  <c r="O29" i="36" s="1"/>
  <c r="N28" i="36"/>
  <c r="O28" i="36" s="1"/>
  <c r="N27" i="36"/>
  <c r="O27" i="36" s="1"/>
  <c r="N26" i="36"/>
  <c r="O26" i="36"/>
  <c r="N25" i="36"/>
  <c r="O25" i="36" s="1"/>
  <c r="N24" i="36"/>
  <c r="O24" i="36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F38" i="36" s="1"/>
  <c r="E21" i="36"/>
  <c r="D21" i="36"/>
  <c r="N21" i="36" s="1"/>
  <c r="O21" i="36" s="1"/>
  <c r="N20" i="36"/>
  <c r="O20" i="36" s="1"/>
  <c r="N19" i="36"/>
  <c r="O19" i="36"/>
  <c r="N18" i="36"/>
  <c r="O18" i="36" s="1"/>
  <c r="N17" i="36"/>
  <c r="O17" i="36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N13" i="36" s="1"/>
  <c r="O13" i="36" s="1"/>
  <c r="G13" i="36"/>
  <c r="F13" i="36"/>
  <c r="E13" i="36"/>
  <c r="D13" i="36"/>
  <c r="N12" i="36"/>
  <c r="O12" i="36" s="1"/>
  <c r="N11" i="36"/>
  <c r="O11" i="36"/>
  <c r="M10" i="36"/>
  <c r="L10" i="36"/>
  <c r="K10" i="36"/>
  <c r="J10" i="36"/>
  <c r="I10" i="36"/>
  <c r="H10" i="36"/>
  <c r="G10" i="36"/>
  <c r="F10" i="36"/>
  <c r="E10" i="36"/>
  <c r="D10" i="36"/>
  <c r="N10" i="36" s="1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K38" i="36" s="1"/>
  <c r="J5" i="36"/>
  <c r="I5" i="36"/>
  <c r="I38" i="36" s="1"/>
  <c r="H5" i="36"/>
  <c r="H38" i="36" s="1"/>
  <c r="G5" i="36"/>
  <c r="G38" i="36" s="1"/>
  <c r="F5" i="36"/>
  <c r="E5" i="36"/>
  <c r="E38" i="36"/>
  <c r="D5" i="36"/>
  <c r="D38" i="36" s="1"/>
  <c r="N35" i="35"/>
  <c r="O35" i="35"/>
  <c r="N34" i="35"/>
  <c r="O34" i="35" s="1"/>
  <c r="M33" i="35"/>
  <c r="M36" i="35" s="1"/>
  <c r="L33" i="35"/>
  <c r="K33" i="35"/>
  <c r="J33" i="35"/>
  <c r="I33" i="35"/>
  <c r="H33" i="35"/>
  <c r="G33" i="35"/>
  <c r="F33" i="35"/>
  <c r="E33" i="35"/>
  <c r="D33" i="35"/>
  <c r="D36" i="35" s="1"/>
  <c r="N32" i="35"/>
  <c r="O32" i="35" s="1"/>
  <c r="N31" i="35"/>
  <c r="O31" i="35" s="1"/>
  <c r="M30" i="35"/>
  <c r="L30" i="35"/>
  <c r="K30" i="35"/>
  <c r="J30" i="35"/>
  <c r="I30" i="35"/>
  <c r="H30" i="35"/>
  <c r="N30" i="35" s="1"/>
  <c r="O30" i="35" s="1"/>
  <c r="G30" i="35"/>
  <c r="F30" i="35"/>
  <c r="E30" i="35"/>
  <c r="D30" i="35"/>
  <c r="N29" i="35"/>
  <c r="O29" i="35" s="1"/>
  <c r="N28" i="35"/>
  <c r="O28" i="35"/>
  <c r="N27" i="35"/>
  <c r="O27" i="35" s="1"/>
  <c r="N26" i="35"/>
  <c r="O26" i="35"/>
  <c r="N25" i="35"/>
  <c r="O25" i="35" s="1"/>
  <c r="N24" i="35"/>
  <c r="O24" i="35" s="1"/>
  <c r="N23" i="35"/>
  <c r="O23" i="35" s="1"/>
  <c r="N22" i="35"/>
  <c r="O22" i="35"/>
  <c r="M21" i="35"/>
  <c r="L21" i="35"/>
  <c r="K21" i="35"/>
  <c r="J21" i="35"/>
  <c r="J36" i="35" s="1"/>
  <c r="I21" i="35"/>
  <c r="H21" i="35"/>
  <c r="G21" i="35"/>
  <c r="F21" i="35"/>
  <c r="E21" i="35"/>
  <c r="D21" i="35"/>
  <c r="N21" i="35" s="1"/>
  <c r="O21" i="35" s="1"/>
  <c r="N20" i="35"/>
  <c r="O20" i="35" s="1"/>
  <c r="N19" i="35"/>
  <c r="O19" i="35"/>
  <c r="N18" i="35"/>
  <c r="O18" i="35" s="1"/>
  <c r="N17" i="35"/>
  <c r="O17" i="35" s="1"/>
  <c r="N16" i="35"/>
  <c r="O16" i="35" s="1"/>
  <c r="N15" i="35"/>
  <c r="O15" i="35"/>
  <c r="N14" i="35"/>
  <c r="O14" i="35" s="1"/>
  <c r="M13" i="35"/>
  <c r="L13" i="35"/>
  <c r="N13" i="35" s="1"/>
  <c r="O13" i="35" s="1"/>
  <c r="K13" i="35"/>
  <c r="J13" i="35"/>
  <c r="I13" i="35"/>
  <c r="H13" i="35"/>
  <c r="G13" i="35"/>
  <c r="F13" i="35"/>
  <c r="E13" i="35"/>
  <c r="D13" i="35"/>
  <c r="N12" i="35"/>
  <c r="O12" i="35" s="1"/>
  <c r="N11" i="35"/>
  <c r="O11" i="35"/>
  <c r="M10" i="35"/>
  <c r="L10" i="35"/>
  <c r="K10" i="35"/>
  <c r="J10" i="35"/>
  <c r="I10" i="35"/>
  <c r="H10" i="35"/>
  <c r="G10" i="35"/>
  <c r="F10" i="35"/>
  <c r="E10" i="35"/>
  <c r="N10" i="35" s="1"/>
  <c r="O10" i="35" s="1"/>
  <c r="D10" i="35"/>
  <c r="N9" i="35"/>
  <c r="O9" i="35"/>
  <c r="N8" i="35"/>
  <c r="O8" i="35"/>
  <c r="N7" i="35"/>
  <c r="O7" i="35" s="1"/>
  <c r="N6" i="35"/>
  <c r="O6" i="35" s="1"/>
  <c r="M5" i="35"/>
  <c r="L5" i="35"/>
  <c r="N5" i="35" s="1"/>
  <c r="O5" i="35" s="1"/>
  <c r="K5" i="35"/>
  <c r="K36" i="35"/>
  <c r="J5" i="35"/>
  <c r="I5" i="35"/>
  <c r="I36" i="35" s="1"/>
  <c r="H5" i="35"/>
  <c r="G5" i="35"/>
  <c r="G36" i="35" s="1"/>
  <c r="F5" i="35"/>
  <c r="F36" i="35" s="1"/>
  <c r="E5" i="35"/>
  <c r="E36" i="35"/>
  <c r="D5" i="35"/>
  <c r="N31" i="34"/>
  <c r="O31" i="34"/>
  <c r="M30" i="34"/>
  <c r="L30" i="34"/>
  <c r="K30" i="34"/>
  <c r="J30" i="34"/>
  <c r="I30" i="34"/>
  <c r="H30" i="34"/>
  <c r="G30" i="34"/>
  <c r="F30" i="34"/>
  <c r="E30" i="34"/>
  <c r="E32" i="34" s="1"/>
  <c r="D30" i="34"/>
  <c r="N30" i="34" s="1"/>
  <c r="O30" i="34" s="1"/>
  <c r="N29" i="34"/>
  <c r="O29" i="34" s="1"/>
  <c r="N28" i="34"/>
  <c r="O28" i="34" s="1"/>
  <c r="N27" i="34"/>
  <c r="O27" i="34" s="1"/>
  <c r="M26" i="34"/>
  <c r="L26" i="34"/>
  <c r="K26" i="34"/>
  <c r="J26" i="34"/>
  <c r="I26" i="34"/>
  <c r="H26" i="34"/>
  <c r="N26" i="34" s="1"/>
  <c r="O26" i="34" s="1"/>
  <c r="G26" i="34"/>
  <c r="F26" i="34"/>
  <c r="E26" i="34"/>
  <c r="D26" i="34"/>
  <c r="N25" i="34"/>
  <c r="O25" i="34" s="1"/>
  <c r="N24" i="34"/>
  <c r="O24" i="34" s="1"/>
  <c r="N23" i="34"/>
  <c r="O23" i="34"/>
  <c r="N22" i="34"/>
  <c r="O22" i="34" s="1"/>
  <c r="N21" i="34"/>
  <c r="O21" i="34" s="1"/>
  <c r="N20" i="34"/>
  <c r="O20" i="34" s="1"/>
  <c r="N19" i="34"/>
  <c r="O19" i="34" s="1"/>
  <c r="M18" i="34"/>
  <c r="M32" i="34" s="1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 s="1"/>
  <c r="N16" i="34"/>
  <c r="O16" i="34"/>
  <c r="N15" i="34"/>
  <c r="O15" i="34" s="1"/>
  <c r="N14" i="34"/>
  <c r="O14" i="34" s="1"/>
  <c r="M13" i="34"/>
  <c r="L13" i="34"/>
  <c r="K13" i="34"/>
  <c r="J13" i="34"/>
  <c r="I13" i="34"/>
  <c r="N13" i="34" s="1"/>
  <c r="O13" i="34" s="1"/>
  <c r="H13" i="34"/>
  <c r="G13" i="34"/>
  <c r="F13" i="34"/>
  <c r="E13" i="34"/>
  <c r="D13" i="34"/>
  <c r="N12" i="34"/>
  <c r="O12" i="34"/>
  <c r="N11" i="34"/>
  <c r="O11" i="34" s="1"/>
  <c r="M10" i="34"/>
  <c r="L10" i="34"/>
  <c r="N10" i="34" s="1"/>
  <c r="O10" i="34" s="1"/>
  <c r="K10" i="34"/>
  <c r="J10" i="34"/>
  <c r="I10" i="34"/>
  <c r="H10" i="34"/>
  <c r="G10" i="34"/>
  <c r="F10" i="34"/>
  <c r="E10" i="34"/>
  <c r="D10" i="34"/>
  <c r="N9" i="34"/>
  <c r="O9" i="34"/>
  <c r="N8" i="34"/>
  <c r="O8" i="34" s="1"/>
  <c r="N7" i="34"/>
  <c r="O7" i="34" s="1"/>
  <c r="N6" i="34"/>
  <c r="O6" i="34" s="1"/>
  <c r="M5" i="34"/>
  <c r="L5" i="34"/>
  <c r="L32" i="34" s="1"/>
  <c r="K5" i="34"/>
  <c r="J5" i="34"/>
  <c r="I5" i="34"/>
  <c r="N5" i="34" s="1"/>
  <c r="O5" i="34" s="1"/>
  <c r="H5" i="34"/>
  <c r="G5" i="34"/>
  <c r="G32" i="34"/>
  <c r="F5" i="34"/>
  <c r="F32" i="34" s="1"/>
  <c r="E5" i="34"/>
  <c r="D5" i="34"/>
  <c r="N19" i="33"/>
  <c r="O19" i="33"/>
  <c r="N20" i="33"/>
  <c r="O20" i="33" s="1"/>
  <c r="N21" i="33"/>
  <c r="O21" i="33"/>
  <c r="N22" i="33"/>
  <c r="O22" i="33" s="1"/>
  <c r="N23" i="33"/>
  <c r="O23" i="33" s="1"/>
  <c r="N24" i="33"/>
  <c r="O24" i="33" s="1"/>
  <c r="N25" i="33"/>
  <c r="O25" i="33"/>
  <c r="N14" i="33"/>
  <c r="O14" i="33" s="1"/>
  <c r="N15" i="33"/>
  <c r="O15" i="33"/>
  <c r="N16" i="33"/>
  <c r="O16" i="33" s="1"/>
  <c r="N17" i="33"/>
  <c r="O17" i="33" s="1"/>
  <c r="E18" i="33"/>
  <c r="F18" i="33"/>
  <c r="G18" i="33"/>
  <c r="H18" i="33"/>
  <c r="I18" i="33"/>
  <c r="J18" i="33"/>
  <c r="K18" i="33"/>
  <c r="L18" i="33"/>
  <c r="N18" i="33" s="1"/>
  <c r="O18" i="33" s="1"/>
  <c r="M18" i="33"/>
  <c r="D18" i="33"/>
  <c r="E13" i="33"/>
  <c r="F13" i="33"/>
  <c r="G13" i="33"/>
  <c r="H13" i="33"/>
  <c r="I13" i="33"/>
  <c r="J13" i="33"/>
  <c r="K13" i="33"/>
  <c r="L13" i="33"/>
  <c r="M13" i="33"/>
  <c r="M32" i="33" s="1"/>
  <c r="D13" i="33"/>
  <c r="E10" i="33"/>
  <c r="F10" i="33"/>
  <c r="G10" i="33"/>
  <c r="H10" i="33"/>
  <c r="I10" i="33"/>
  <c r="I32" i="33" s="1"/>
  <c r="J10" i="33"/>
  <c r="K10" i="33"/>
  <c r="L10" i="33"/>
  <c r="L32" i="33"/>
  <c r="M10" i="33"/>
  <c r="D10" i="33"/>
  <c r="E5" i="33"/>
  <c r="E32" i="33" s="1"/>
  <c r="F5" i="33"/>
  <c r="G5" i="33"/>
  <c r="H5" i="33"/>
  <c r="H32" i="33" s="1"/>
  <c r="I5" i="33"/>
  <c r="J5" i="33"/>
  <c r="J32" i="33" s="1"/>
  <c r="K5" i="33"/>
  <c r="L5" i="33"/>
  <c r="M5" i="33"/>
  <c r="D5" i="33"/>
  <c r="N5" i="33" s="1"/>
  <c r="O5" i="33" s="1"/>
  <c r="E30" i="33"/>
  <c r="F30" i="33"/>
  <c r="G30" i="33"/>
  <c r="G32" i="33" s="1"/>
  <c r="H30" i="33"/>
  <c r="I30" i="33"/>
  <c r="J30" i="33"/>
  <c r="K30" i="33"/>
  <c r="L30" i="33"/>
  <c r="M30" i="33"/>
  <c r="D30" i="33"/>
  <c r="N31" i="33"/>
  <c r="O31" i="33"/>
  <c r="N28" i="33"/>
  <c r="O28" i="33" s="1"/>
  <c r="N29" i="33"/>
  <c r="O29" i="33" s="1"/>
  <c r="N27" i="33"/>
  <c r="O27" i="33" s="1"/>
  <c r="E26" i="33"/>
  <c r="F26" i="33"/>
  <c r="F32" i="33" s="1"/>
  <c r="G26" i="33"/>
  <c r="H26" i="33"/>
  <c r="I26" i="33"/>
  <c r="J26" i="33"/>
  <c r="K26" i="33"/>
  <c r="L26" i="33"/>
  <c r="M26" i="33"/>
  <c r="D26" i="33"/>
  <c r="N26" i="33" s="1"/>
  <c r="O26" i="33" s="1"/>
  <c r="N12" i="33"/>
  <c r="O12" i="33" s="1"/>
  <c r="N7" i="33"/>
  <c r="O7" i="33"/>
  <c r="N8" i="33"/>
  <c r="O8" i="33" s="1"/>
  <c r="N9" i="33"/>
  <c r="O9" i="33"/>
  <c r="N6" i="33"/>
  <c r="O6" i="33"/>
  <c r="N11" i="33"/>
  <c r="O11" i="33" s="1"/>
  <c r="K32" i="33"/>
  <c r="J32" i="34"/>
  <c r="K32" i="34"/>
  <c r="H32" i="34"/>
  <c r="N5" i="37"/>
  <c r="O5" i="37" s="1"/>
  <c r="D32" i="34"/>
  <c r="N10" i="33"/>
  <c r="O10" i="33" s="1"/>
  <c r="N5" i="36"/>
  <c r="O5" i="36" s="1"/>
  <c r="N27" i="38"/>
  <c r="O27" i="38" s="1"/>
  <c r="N5" i="38"/>
  <c r="O5" i="38"/>
  <c r="N13" i="39"/>
  <c r="O13" i="39" s="1"/>
  <c r="N32" i="39"/>
  <c r="O32" i="39" s="1"/>
  <c r="N29" i="39"/>
  <c r="O29" i="39"/>
  <c r="J38" i="36"/>
  <c r="N30" i="33"/>
  <c r="O30" i="33" s="1"/>
  <c r="L38" i="36"/>
  <c r="N13" i="40"/>
  <c r="O13" i="40" s="1"/>
  <c r="N21" i="40"/>
  <c r="O21" i="40" s="1"/>
  <c r="N13" i="41"/>
  <c r="O13" i="41"/>
  <c r="N13" i="42"/>
  <c r="O13" i="42" s="1"/>
  <c r="N5" i="43"/>
  <c r="O5" i="43" s="1"/>
  <c r="N21" i="44"/>
  <c r="O21" i="44" s="1"/>
  <c r="N13" i="44"/>
  <c r="O13" i="44"/>
  <c r="N10" i="45"/>
  <c r="O10" i="45" s="1"/>
  <c r="N20" i="45"/>
  <c r="O20" i="45" s="1"/>
  <c r="O33" i="47" l="1"/>
  <c r="P33" i="47" s="1"/>
  <c r="N32" i="34"/>
  <c r="O32" i="34" s="1"/>
  <c r="N38" i="43"/>
  <c r="O38" i="43" s="1"/>
  <c r="N37" i="44"/>
  <c r="O37" i="44" s="1"/>
  <c r="N37" i="45"/>
  <c r="O37" i="45" s="1"/>
  <c r="N35" i="38"/>
  <c r="O35" i="38" s="1"/>
  <c r="N36" i="41"/>
  <c r="O36" i="41" s="1"/>
  <c r="N34" i="42"/>
  <c r="O34" i="42" s="1"/>
  <c r="N36" i="35"/>
  <c r="O36" i="35" s="1"/>
  <c r="N37" i="37"/>
  <c r="O37" i="37" s="1"/>
  <c r="N36" i="40"/>
  <c r="O36" i="40" s="1"/>
  <c r="N38" i="36"/>
  <c r="O38" i="36" s="1"/>
  <c r="N34" i="39"/>
  <c r="O34" i="39" s="1"/>
  <c r="O33" i="46"/>
  <c r="P33" i="46" s="1"/>
  <c r="N5" i="44"/>
  <c r="O5" i="44" s="1"/>
  <c r="N5" i="42"/>
  <c r="O5" i="42" s="1"/>
  <c r="L36" i="35"/>
  <c r="N33" i="35"/>
  <c r="O33" i="35" s="1"/>
  <c r="N30" i="37"/>
  <c r="O30" i="37" s="1"/>
  <c r="M34" i="39"/>
  <c r="N30" i="45"/>
  <c r="O30" i="45" s="1"/>
  <c r="N10" i="42"/>
  <c r="O10" i="42" s="1"/>
  <c r="D32" i="33"/>
  <c r="N32" i="33" s="1"/>
  <c r="O32" i="33" s="1"/>
  <c r="N35" i="45"/>
  <c r="O35" i="45" s="1"/>
  <c r="N5" i="41"/>
  <c r="O5" i="41" s="1"/>
  <c r="N13" i="33"/>
  <c r="O13" i="33" s="1"/>
  <c r="H36" i="35"/>
  <c r="K33" i="46"/>
  <c r="N5" i="45"/>
  <c r="O5" i="45" s="1"/>
  <c r="N10" i="38"/>
  <c r="O10" i="38" s="1"/>
  <c r="N5" i="40"/>
  <c r="O5" i="40" s="1"/>
  <c r="I32" i="34"/>
  <c r="O5" i="46"/>
  <c r="P5" i="46" s="1"/>
</calcChain>
</file>

<file path=xl/sharedStrings.xml><?xml version="1.0" encoding="utf-8"?>
<sst xmlns="http://schemas.openxmlformats.org/spreadsheetml/2006/main" count="770" uniqueCount="113">
  <si>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</si>
  <si>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</si>
  <si>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</si>
  <si>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</si>
  <si>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</si>
  <si>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</si>
  <si>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</si>
  <si>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</si>
  <si>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</si>
  <si>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</si>
  <si>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</si>
  <si>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</si>
  <si>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Local Business Tax</t>
  </si>
  <si>
    <t>Permits, Fees, and Special Assessments</t>
  </si>
  <si>
    <t>Franchise Fee - Telecommunications</t>
  </si>
  <si>
    <t>Intergovernmental Revenue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</si>
  <si>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</si>
  <si>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</si>
  <si>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</si>
  <si>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</si>
  <si>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</si>
  <si>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</si>
  <si>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</si>
  <si>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</si>
  <si>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</si>
  <si>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</si>
  <si>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General Gov't (Not Court-Related) - Other General Gov't Charges and Fees</t>
  </si>
  <si>
    <t>Physical Environment - Electric Utility</t>
  </si>
  <si>
    <t>Physical Environment - Water Utility</t>
  </si>
  <si>
    <t>Physical Environment - Garbage / Solid Waste</t>
  </si>
  <si>
    <t>Transportation (User Fees) - Water Ports and Terminals</t>
  </si>
  <si>
    <t>Economic Environment - Housing</t>
  </si>
  <si>
    <t>Culture / Recreation - Cultural Services</t>
  </si>
  <si>
    <t>Total - All Account Codes</t>
  </si>
  <si>
    <t>Local Fiscal Year Ended September 30, 2009</t>
  </si>
  <si>
    <t>Interest and Other Earnings - Interest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</si>
  <si>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</si>
  <si>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</si>
  <si>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</si>
  <si>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</si>
  <si>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</si>
  <si>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</si>
  <si>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</si>
  <si>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</si>
  <si>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</si>
  <si>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</si>
  <si>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Moore Haven Revenues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</si>
  <si>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</si>
  <si>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</si>
  <si>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</si>
  <si>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</si>
  <si>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Physical Environment - Water Supply System</t>
  </si>
  <si>
    <t>Federal Grant - Physical Environment - Other Physical Environment</t>
  </si>
  <si>
    <t>State Grant - Physical Environment - Stormwater Management</t>
  </si>
  <si>
    <t>Economic Environment - Other Economic Environment Charges</t>
  </si>
  <si>
    <t>Proprietary Non-Operating Sources - Other Grants and Donations</t>
  </si>
  <si>
    <t>2011 Municipal Population:</t>
  </si>
  <si>
    <t>Local Fiscal Year Ended September 30, 2012</t>
  </si>
  <si>
    <t>Disposition of Fixed Assets</t>
  </si>
  <si>
    <t>Other Miscellaneous Revenues - Settlements</t>
  </si>
  <si>
    <t>2012 Municipal Population:</t>
  </si>
  <si>
    <t>Local Fiscal Year Ended September 30, 2013</t>
  </si>
  <si>
    <t>Local Business Tax (Chapter 205, F.S.)</t>
  </si>
  <si>
    <t>Federal Grant - Public Safety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</si>
  <si>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</si>
  <si>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</si>
  <si>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</si>
  <si>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</si>
  <si>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</si>
  <si>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Transportation - Water Ports and Terminals</t>
  </si>
  <si>
    <t>Sales - Disposition of Fixed Assets</t>
  </si>
  <si>
    <t>2013 Municipal Population:</t>
  </si>
  <si>
    <t>Local Fiscal Year Ended September 30, 2008</t>
  </si>
  <si>
    <t>Permits and Franchise Fees</t>
  </si>
  <si>
    <t>State Grant - Culture / Recreation</t>
  </si>
  <si>
    <t>Proceeds of General Capital Asset Dispositions - Compensation for Loss</t>
  </si>
  <si>
    <t>2008 Municipal Population:</t>
  </si>
  <si>
    <t>Local Fiscal Year Ended September 30, 2014</t>
  </si>
  <si>
    <t>2014 Municipal Population:</t>
  </si>
  <si>
    <t>Local Fiscal Year Ended September 30, 2015</t>
  </si>
  <si>
    <t>State Grant - Physical Environment - Other Physical Environment</t>
  </si>
  <si>
    <t>Shared Revenue from Other Local Units</t>
  </si>
  <si>
    <t>Proprietary Non-Operating - Capital Contributions from Private Source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</si>
  <si>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</si>
  <si>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</si>
  <si>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</si>
  <si>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</si>
  <si>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</si>
  <si>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</si>
  <si>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</si>
  <si>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</si>
  <si>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Interest and Other Earnings - Gain (Loss) on Sale of Investments</t>
  </si>
  <si>
    <t>2019 Municipal Population:</t>
  </si>
  <si>
    <t>Local Fiscal Year Ended September 30, 2020</t>
  </si>
  <si>
    <t>First Local Option Fuel Tax (1 to 6 Cents)</t>
  </si>
  <si>
    <t>Transportation - Other Transportation Charges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</si>
  <si>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</si>
  <si>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</si>
  <si>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</si>
  <si>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</si>
  <si>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</si>
  <si>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</si>
  <si>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</si>
  <si>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</si>
  <si>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Building Permits (Buildling Permit Fees)</t>
  </si>
  <si>
    <t>Intergovernmental Revenues</t>
  </si>
  <si>
    <t>State Shared Revenues - General Government - Local Government Half-Cent Sales Tax Program</t>
  </si>
  <si>
    <t>State Shared Revenues - General Government - Other General Government</t>
  </si>
  <si>
    <t>2021 Municipal Population:</t>
  </si>
  <si>
    <t>Local Fiscal Year Ended September 30, 2022</t>
  </si>
  <si>
    <t>Federal Grant - American Rescue Plan Act Funds</t>
  </si>
  <si>
    <t>State Shared Revenues - General Government - Municipal Revenue Sharing Program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</si>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</sst>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2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  <c r="Q1" s="7"/>
      <c r="R1"/>
    </row>
    <row r="2" spans="1:134" ht="24" thickBot="1">
      <c r="A2" s="55" t="s">
        <v>109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  <c r="Q2" s="7"/>
      <c r="R2"/>
    </row>
    <row r="3" spans="1:134" ht="18" customHeight="1">
      <c r="A3" s="58" t="s">
        <v>39</v>
      </c>
      <c r="B3" s="59"/>
      <c r="C3" s="60"/>
      <c r="D3" s="64" t="s">
        <v>20</v>
      </c>
      <c r="E3" s="65"/>
      <c r="F3" s="65"/>
      <c r="G3" s="65"/>
      <c r="H3" s="66"/>
      <c r="I3" s="64" t="s">
        <v>21</v>
      </c>
      <c r="J3" s="66"/>
      <c r="K3" s="64" t="s">
        <v>23</v>
      </c>
      <c r="L3" s="65"/>
      <c r="M3" s="66"/>
      <c r="N3" s="34"/>
      <c r="O3" s="35"/>
      <c r="P3" s="67" t="s">
        <v>98</v>
      </c>
      <c r="Q3" s="11"/>
      <c r="R3"/>
    </row>
    <row r="4" spans="1:134" ht="32.25" customHeight="1" thickBot="1">
      <c r="A4" s="61"/>
      <c r="B4" s="62"/>
      <c r="C4" s="63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99</v>
      </c>
      <c r="N4" s="33" t="s">
        <v>9</v>
      </c>
      <c r="O4" s="33" t="s">
        <v>100</v>
      </c>
      <c r="P4" s="6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101</v>
      </c>
      <c r="B5" s="24"/>
      <c r="C5" s="24"/>
      <c r="D5" s="25">
        <f>SUM(D6:D8)</f>
        <v>351317</v>
      </c>
      <c r="E5" s="25">
        <f>SUM(E6:E8)</f>
        <v>3492</v>
      </c>
      <c r="F5" s="25">
        <f>SUM(F6:F8)</f>
        <v>0</v>
      </c>
      <c r="G5" s="25">
        <f>SUM(G6:G8)</f>
        <v>0</v>
      </c>
      <c r="H5" s="25">
        <f>SUM(H6:H8)</f>
        <v>0</v>
      </c>
      <c r="I5" s="25">
        <f>SUM(I6:I8)</f>
        <v>0</v>
      </c>
      <c r="J5" s="25">
        <f>SUM(J6:J8)</f>
        <v>0</v>
      </c>
      <c r="K5" s="25">
        <f>SUM(K6:K8)</f>
        <v>0</v>
      </c>
      <c r="L5" s="25">
        <f>SUM(L6:L8)</f>
        <v>0</v>
      </c>
      <c r="M5" s="25">
        <f>SUM(M6:M8)</f>
        <v>0</v>
      </c>
      <c r="N5" s="25">
        <f>SUM(N6:N8)</f>
        <v>0</v>
      </c>
      <c r="O5" s="26">
        <f>SUM(D5:N5)</f>
        <v>354809</v>
      </c>
      <c r="P5" s="31">
        <f>(O5/P$35)</f>
        <v>241.69550408719346</v>
      </c>
      <c r="Q5" s="6"/>
    </row>
    <row r="6" spans="1:134">
      <c r="A6" s="12"/>
      <c r="B6" s="23">
        <v>311</v>
      </c>
      <c r="C6" s="19" t="s">
        <v>2</v>
      </c>
      <c r="D6" s="43">
        <v>200208</v>
      </c>
      <c r="E6" s="43">
        <v>3492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203700</v>
      </c>
      <c r="P6" s="44">
        <f>(O6/P$35)</f>
        <v>138.76021798365122</v>
      </c>
      <c r="Q6" s="9"/>
    </row>
    <row r="7" spans="1:134">
      <c r="A7" s="12"/>
      <c r="B7" s="23">
        <v>312.41000000000003</v>
      </c>
      <c r="C7" s="19" t="s">
        <v>102</v>
      </c>
      <c r="D7" s="43">
        <v>146034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8" si="0">SUM(D7:N7)</f>
        <v>146034</v>
      </c>
      <c r="P7" s="44">
        <f>(O7/P$35)</f>
        <v>99.478201634877379</v>
      </c>
      <c r="Q7" s="9"/>
    </row>
    <row r="8" spans="1:134">
      <c r="A8" s="12"/>
      <c r="B8" s="23">
        <v>316</v>
      </c>
      <c r="C8" s="19" t="s">
        <v>62</v>
      </c>
      <c r="D8" s="43">
        <v>5075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5075</v>
      </c>
      <c r="P8" s="44">
        <f>(O8/P$35)</f>
        <v>3.4570844686648501</v>
      </c>
      <c r="Q8" s="9"/>
    </row>
    <row r="9" spans="1:134" ht="15.75">
      <c r="A9" s="27" t="s">
        <v>13</v>
      </c>
      <c r="B9" s="28"/>
      <c r="C9" s="29"/>
      <c r="D9" s="30">
        <f>SUM(D10:D11)</f>
        <v>11457</v>
      </c>
      <c r="E9" s="30">
        <f>SUM(E10:E11)</f>
        <v>0</v>
      </c>
      <c r="F9" s="30">
        <f>SUM(F10:F11)</f>
        <v>0</v>
      </c>
      <c r="G9" s="30">
        <f>SUM(G10:G11)</f>
        <v>0</v>
      </c>
      <c r="H9" s="30">
        <f>SUM(H10:H11)</f>
        <v>0</v>
      </c>
      <c r="I9" s="30">
        <f>SUM(I10:I11)</f>
        <v>0</v>
      </c>
      <c r="J9" s="30">
        <f>SUM(J10:J11)</f>
        <v>0</v>
      </c>
      <c r="K9" s="30">
        <f>SUM(K10:K11)</f>
        <v>0</v>
      </c>
      <c r="L9" s="30">
        <f>SUM(L10:L11)</f>
        <v>0</v>
      </c>
      <c r="M9" s="30">
        <f>SUM(M10:M11)</f>
        <v>0</v>
      </c>
      <c r="N9" s="30">
        <f>SUM(N10:N11)</f>
        <v>0</v>
      </c>
      <c r="O9" s="41">
        <f>SUM(D9:N9)</f>
        <v>11457</v>
      </c>
      <c r="P9" s="42">
        <f>(O9/P$35)</f>
        <v>7.8044959128065399</v>
      </c>
      <c r="Q9" s="10"/>
    </row>
    <row r="10" spans="1:134">
      <c r="A10" s="12"/>
      <c r="B10" s="23">
        <v>322</v>
      </c>
      <c r="C10" s="19" t="s">
        <v>104</v>
      </c>
      <c r="D10" s="43">
        <v>875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>SUM(D10:N10)</f>
        <v>875</v>
      </c>
      <c r="P10" s="44">
        <f>(O10/P$35)</f>
        <v>0.59604904632152589</v>
      </c>
      <c r="Q10" s="9"/>
    </row>
    <row r="11" spans="1:134">
      <c r="A11" s="12"/>
      <c r="B11" s="23">
        <v>323.2</v>
      </c>
      <c r="C11" s="19" t="s">
        <v>14</v>
      </c>
      <c r="D11" s="43">
        <v>10582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1">SUM(D11:N11)</f>
        <v>10582</v>
      </c>
      <c r="P11" s="44">
        <f>(O11/P$35)</f>
        <v>7.2084468664850139</v>
      </c>
      <c r="Q11" s="9"/>
    </row>
    <row r="12" spans="1:134" ht="15.75">
      <c r="A12" s="27" t="s">
        <v>105</v>
      </c>
      <c r="B12" s="28"/>
      <c r="C12" s="29"/>
      <c r="D12" s="30">
        <f>SUM(D13:D19)</f>
        <v>476548</v>
      </c>
      <c r="E12" s="30">
        <f>SUM(E13:E19)</f>
        <v>11531</v>
      </c>
      <c r="F12" s="30">
        <f>SUM(F13:F19)</f>
        <v>0</v>
      </c>
      <c r="G12" s="30">
        <f>SUM(G13:G19)</f>
        <v>0</v>
      </c>
      <c r="H12" s="30">
        <f>SUM(H13:H19)</f>
        <v>0</v>
      </c>
      <c r="I12" s="30">
        <f>SUM(I13:I19)</f>
        <v>0</v>
      </c>
      <c r="J12" s="30">
        <f>SUM(J13:J19)</f>
        <v>0</v>
      </c>
      <c r="K12" s="30">
        <f>SUM(K13:K19)</f>
        <v>0</v>
      </c>
      <c r="L12" s="30">
        <f>SUM(L13:L19)</f>
        <v>0</v>
      </c>
      <c r="M12" s="30">
        <f>SUM(M13:M19)</f>
        <v>0</v>
      </c>
      <c r="N12" s="30">
        <f>SUM(N13:N19)</f>
        <v>0</v>
      </c>
      <c r="O12" s="41">
        <f>SUM(D12:N12)</f>
        <v>488079</v>
      </c>
      <c r="P12" s="42">
        <f>(O12/P$35)</f>
        <v>332.47888283378745</v>
      </c>
      <c r="Q12" s="10"/>
    </row>
    <row r="13" spans="1:134">
      <c r="A13" s="12"/>
      <c r="B13" s="23">
        <v>331.51</v>
      </c>
      <c r="C13" s="19" t="s">
        <v>110</v>
      </c>
      <c r="D13" s="43">
        <v>0</v>
      </c>
      <c r="E13" s="43">
        <v>11531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9" si="2">SUM(D13:N13)</f>
        <v>11531</v>
      </c>
      <c r="P13" s="44">
        <f>(O13/P$35)</f>
        <v>7.8549046321525884</v>
      </c>
      <c r="Q13" s="9"/>
    </row>
    <row r="14" spans="1:134">
      <c r="A14" s="12"/>
      <c r="B14" s="23">
        <v>334.7</v>
      </c>
      <c r="C14" s="19" t="s">
        <v>74</v>
      </c>
      <c r="D14" s="43">
        <v>75300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2"/>
        <v>75300</v>
      </c>
      <c r="P14" s="44">
        <f>(O14/P$35)</f>
        <v>51.294277929155314</v>
      </c>
      <c r="Q14" s="9"/>
    </row>
    <row r="15" spans="1:134">
      <c r="A15" s="12"/>
      <c r="B15" s="23">
        <v>335.125</v>
      </c>
      <c r="C15" s="19" t="s">
        <v>111</v>
      </c>
      <c r="D15" s="43">
        <v>94661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2"/>
        <v>94661</v>
      </c>
      <c r="P15" s="44">
        <f>(O15/P$35)</f>
        <v>64.482970027247958</v>
      </c>
      <c r="Q15" s="9"/>
    </row>
    <row r="16" spans="1:134">
      <c r="A16" s="12"/>
      <c r="B16" s="23">
        <v>335.14</v>
      </c>
      <c r="C16" s="19" t="s">
        <v>65</v>
      </c>
      <c r="D16" s="43">
        <v>545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2"/>
        <v>545</v>
      </c>
      <c r="P16" s="44">
        <f>(O16/P$35)</f>
        <v>0.37125340599455042</v>
      </c>
      <c r="Q16" s="9"/>
    </row>
    <row r="17" spans="1:17">
      <c r="A17" s="12"/>
      <c r="B17" s="23">
        <v>335.15</v>
      </c>
      <c r="C17" s="19" t="s">
        <v>66</v>
      </c>
      <c r="D17" s="43">
        <v>1107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2"/>
        <v>1107</v>
      </c>
      <c r="P17" s="44">
        <f>(O17/P$35)</f>
        <v>0.75408719346049047</v>
      </c>
      <c r="Q17" s="9"/>
    </row>
    <row r="18" spans="1:17">
      <c r="A18" s="12"/>
      <c r="B18" s="23">
        <v>335.18</v>
      </c>
      <c r="C18" s="19" t="s">
        <v>106</v>
      </c>
      <c r="D18" s="43">
        <v>58831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2"/>
        <v>58831</v>
      </c>
      <c r="P18" s="44">
        <f>(O18/P$35)</f>
        <v>40.075613079019071</v>
      </c>
      <c r="Q18" s="9"/>
    </row>
    <row r="19" spans="1:17">
      <c r="A19" s="12"/>
      <c r="B19" s="23">
        <v>335.19</v>
      </c>
      <c r="C19" s="19" t="s">
        <v>107</v>
      </c>
      <c r="D19" s="43">
        <v>246104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246104</v>
      </c>
      <c r="P19" s="44">
        <f>(O19/P$35)</f>
        <v>167.64577656675749</v>
      </c>
      <c r="Q19" s="9"/>
    </row>
    <row r="20" spans="1:17" ht="15.75">
      <c r="A20" s="27" t="s">
        <v>24</v>
      </c>
      <c r="B20" s="28"/>
      <c r="C20" s="29"/>
      <c r="D20" s="30">
        <f>SUM(D21:D27)</f>
        <v>559044</v>
      </c>
      <c r="E20" s="30">
        <f>SUM(E21:E27)</f>
        <v>0</v>
      </c>
      <c r="F20" s="30">
        <f>SUM(F21:F27)</f>
        <v>0</v>
      </c>
      <c r="G20" s="30">
        <f>SUM(G21:G27)</f>
        <v>0</v>
      </c>
      <c r="H20" s="30">
        <f>SUM(H21:H27)</f>
        <v>0</v>
      </c>
      <c r="I20" s="30">
        <f>SUM(I21:I27)</f>
        <v>44077515</v>
      </c>
      <c r="J20" s="30">
        <f>SUM(J21:J27)</f>
        <v>0</v>
      </c>
      <c r="K20" s="30">
        <f>SUM(K21:K27)</f>
        <v>0</v>
      </c>
      <c r="L20" s="30">
        <f>SUM(L21:L27)</f>
        <v>0</v>
      </c>
      <c r="M20" s="30">
        <f>SUM(M21:M27)</f>
        <v>0</v>
      </c>
      <c r="N20" s="30">
        <f>SUM(N21:N27)</f>
        <v>0</v>
      </c>
      <c r="O20" s="30">
        <f>SUM(D20:N20)</f>
        <v>44636559</v>
      </c>
      <c r="P20" s="42">
        <f>(O20/P$35)</f>
        <v>30406.375340599454</v>
      </c>
      <c r="Q20" s="10"/>
    </row>
    <row r="21" spans="1:17">
      <c r="A21" s="12"/>
      <c r="B21" s="23">
        <v>341.9</v>
      </c>
      <c r="C21" s="19" t="s">
        <v>68</v>
      </c>
      <c r="D21" s="43">
        <v>38000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ref="O21:O27" si="3">SUM(D21:N21)</f>
        <v>38000</v>
      </c>
      <c r="P21" s="44">
        <f>(O21/P$35)</f>
        <v>25.885558583106267</v>
      </c>
      <c r="Q21" s="9"/>
    </row>
    <row r="22" spans="1:17">
      <c r="A22" s="12"/>
      <c r="B22" s="23">
        <v>343.1</v>
      </c>
      <c r="C22" s="19" t="s">
        <v>27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2314504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3"/>
        <v>2314504</v>
      </c>
      <c r="P22" s="44">
        <f>(O22/P$35)</f>
        <v>1576.6376021798364</v>
      </c>
      <c r="Q22" s="9"/>
    </row>
    <row r="23" spans="1:17">
      <c r="A23" s="12"/>
      <c r="B23" s="23">
        <v>343.3</v>
      </c>
      <c r="C23" s="19" t="s">
        <v>28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1365842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3"/>
        <v>1365842</v>
      </c>
      <c r="P23" s="44">
        <f>(O23/P$35)</f>
        <v>930.41008174386923</v>
      </c>
      <c r="Q23" s="9"/>
    </row>
    <row r="24" spans="1:17">
      <c r="A24" s="12"/>
      <c r="B24" s="23">
        <v>343.4</v>
      </c>
      <c r="C24" s="19" t="s">
        <v>29</v>
      </c>
      <c r="D24" s="43">
        <v>476584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3"/>
        <v>476584</v>
      </c>
      <c r="P24" s="44">
        <f>(O24/P$35)</f>
        <v>324.64850136239784</v>
      </c>
      <c r="Q24" s="9"/>
    </row>
    <row r="25" spans="1:17">
      <c r="A25" s="12"/>
      <c r="B25" s="23">
        <v>344.2</v>
      </c>
      <c r="C25" s="19" t="s">
        <v>69</v>
      </c>
      <c r="D25" s="43">
        <v>17991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3"/>
        <v>17991</v>
      </c>
      <c r="P25" s="44">
        <f>(O25/P$35)</f>
        <v>12.255449591280653</v>
      </c>
      <c r="Q25" s="9"/>
    </row>
    <row r="26" spans="1:17">
      <c r="A26" s="12"/>
      <c r="B26" s="23">
        <v>345.1</v>
      </c>
      <c r="C26" s="19" t="s">
        <v>31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40397169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3"/>
        <v>40397169</v>
      </c>
      <c r="P26" s="44">
        <f>(O26/P$35)</f>
        <v>27518.507493188012</v>
      </c>
      <c r="Q26" s="9"/>
    </row>
    <row r="27" spans="1:17">
      <c r="A27" s="12"/>
      <c r="B27" s="23">
        <v>347.3</v>
      </c>
      <c r="C27" s="19" t="s">
        <v>32</v>
      </c>
      <c r="D27" s="43">
        <v>26469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3"/>
        <v>26469</v>
      </c>
      <c r="P27" s="44">
        <f>(O27/P$35)</f>
        <v>18.030653950953678</v>
      </c>
      <c r="Q27" s="9"/>
    </row>
    <row r="28" spans="1:17" ht="15.75">
      <c r="A28" s="27" t="s">
        <v>3</v>
      </c>
      <c r="B28" s="28"/>
      <c r="C28" s="29"/>
      <c r="D28" s="30">
        <f>SUM(D29:D30)</f>
        <v>86903</v>
      </c>
      <c r="E28" s="30">
        <f>SUM(E29:E30)</f>
        <v>476</v>
      </c>
      <c r="F28" s="30">
        <f>SUM(F29:F30)</f>
        <v>0</v>
      </c>
      <c r="G28" s="30">
        <f>SUM(G29:G30)</f>
        <v>0</v>
      </c>
      <c r="H28" s="30">
        <f>SUM(H29:H30)</f>
        <v>0</v>
      </c>
      <c r="I28" s="30">
        <f>SUM(I29:I30)</f>
        <v>197545</v>
      </c>
      <c r="J28" s="30">
        <f>SUM(J29:J30)</f>
        <v>0</v>
      </c>
      <c r="K28" s="30">
        <f>SUM(K29:K30)</f>
        <v>0</v>
      </c>
      <c r="L28" s="30">
        <f>SUM(L29:L30)</f>
        <v>0</v>
      </c>
      <c r="M28" s="30">
        <f>SUM(M29:M30)</f>
        <v>0</v>
      </c>
      <c r="N28" s="30">
        <f>SUM(N29:N30)</f>
        <v>0</v>
      </c>
      <c r="O28" s="30">
        <f>SUM(D28:N28)</f>
        <v>284924</v>
      </c>
      <c r="P28" s="42">
        <f>(O28/P$35)</f>
        <v>194.0899182561308</v>
      </c>
      <c r="Q28" s="10"/>
    </row>
    <row r="29" spans="1:17">
      <c r="A29" s="12"/>
      <c r="B29" s="23">
        <v>361.1</v>
      </c>
      <c r="C29" s="19" t="s">
        <v>35</v>
      </c>
      <c r="D29" s="43">
        <v>711</v>
      </c>
      <c r="E29" s="43">
        <v>476</v>
      </c>
      <c r="F29" s="43">
        <v>0</v>
      </c>
      <c r="G29" s="43">
        <v>0</v>
      </c>
      <c r="H29" s="43">
        <v>0</v>
      </c>
      <c r="I29" s="43">
        <v>164012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>SUM(D29:N29)</f>
        <v>165199</v>
      </c>
      <c r="P29" s="44">
        <f>(O29/P$35)</f>
        <v>112.53337874659401</v>
      </c>
      <c r="Q29" s="9"/>
    </row>
    <row r="30" spans="1:17">
      <c r="A30" s="12"/>
      <c r="B30" s="23">
        <v>369.9</v>
      </c>
      <c r="C30" s="19" t="s">
        <v>37</v>
      </c>
      <c r="D30" s="43">
        <v>86192</v>
      </c>
      <c r="E30" s="43">
        <v>0</v>
      </c>
      <c r="F30" s="43">
        <v>0</v>
      </c>
      <c r="G30" s="43">
        <v>0</v>
      </c>
      <c r="H30" s="43">
        <v>0</v>
      </c>
      <c r="I30" s="43">
        <v>33533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ref="O30:O32" si="4">SUM(D30:N30)</f>
        <v>119725</v>
      </c>
      <c r="P30" s="44">
        <f>(O30/P$35)</f>
        <v>81.55653950953679</v>
      </c>
      <c r="Q30" s="9"/>
    </row>
    <row r="31" spans="1:17" ht="15.75">
      <c r="A31" s="27" t="s">
        <v>25</v>
      </c>
      <c r="B31" s="28"/>
      <c r="C31" s="29"/>
      <c r="D31" s="30">
        <f>SUM(D32:D32)</f>
        <v>34785</v>
      </c>
      <c r="E31" s="30">
        <f>SUM(E32:E32)</f>
        <v>1683</v>
      </c>
      <c r="F31" s="30">
        <f>SUM(F32:F32)</f>
        <v>0</v>
      </c>
      <c r="G31" s="30">
        <f>SUM(G32:G32)</f>
        <v>0</v>
      </c>
      <c r="H31" s="30">
        <f>SUM(H32:H32)</f>
        <v>0</v>
      </c>
      <c r="I31" s="30">
        <f>SUM(I32:I32)</f>
        <v>0</v>
      </c>
      <c r="J31" s="30">
        <f>SUM(J32:J32)</f>
        <v>0</v>
      </c>
      <c r="K31" s="30">
        <f>SUM(K32:K32)</f>
        <v>0</v>
      </c>
      <c r="L31" s="30">
        <f>SUM(L32:L32)</f>
        <v>0</v>
      </c>
      <c r="M31" s="30">
        <f>SUM(M32:M32)</f>
        <v>0</v>
      </c>
      <c r="N31" s="30">
        <f>SUM(N32:N32)</f>
        <v>0</v>
      </c>
      <c r="O31" s="30">
        <f t="shared" si="4"/>
        <v>36468</v>
      </c>
      <c r="P31" s="42">
        <f>(O31/P$35)</f>
        <v>24.841961852861036</v>
      </c>
      <c r="Q31" s="9"/>
    </row>
    <row r="32" spans="1:17" ht="15.75" thickBot="1">
      <c r="A32" s="12"/>
      <c r="B32" s="23">
        <v>381</v>
      </c>
      <c r="C32" s="19" t="s">
        <v>38</v>
      </c>
      <c r="D32" s="43">
        <v>34785</v>
      </c>
      <c r="E32" s="43">
        <v>1683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4"/>
        <v>36468</v>
      </c>
      <c r="P32" s="44">
        <f>(O32/P$35)</f>
        <v>24.841961852861036</v>
      </c>
      <c r="Q32" s="9"/>
    </row>
    <row r="33" spans="1:120" ht="16.5" thickBot="1">
      <c r="A33" s="13" t="s">
        <v>33</v>
      </c>
      <c r="B33" s="21"/>
      <c r="C33" s="20"/>
      <c r="D33" s="14">
        <f>SUM(D5,D9,D12,D20,D28,D31)</f>
        <v>1520054</v>
      </c>
      <c r="E33" s="14">
        <f t="shared" ref="E33:N33" si="5">SUM(E5,E9,E12,E20,E28,E31)</f>
        <v>17182</v>
      </c>
      <c r="F33" s="14">
        <f t="shared" si="5"/>
        <v>0</v>
      </c>
      <c r="G33" s="14">
        <f t="shared" si="5"/>
        <v>0</v>
      </c>
      <c r="H33" s="14">
        <f t="shared" si="5"/>
        <v>0</v>
      </c>
      <c r="I33" s="14">
        <f t="shared" si="5"/>
        <v>44275060</v>
      </c>
      <c r="J33" s="14">
        <f t="shared" si="5"/>
        <v>0</v>
      </c>
      <c r="K33" s="14">
        <f t="shared" si="5"/>
        <v>0</v>
      </c>
      <c r="L33" s="14">
        <f t="shared" si="5"/>
        <v>0</v>
      </c>
      <c r="M33" s="14">
        <f t="shared" si="5"/>
        <v>0</v>
      </c>
      <c r="N33" s="14">
        <f t="shared" si="5"/>
        <v>0</v>
      </c>
      <c r="O33" s="14">
        <f>SUM(D33:N33)</f>
        <v>45812296</v>
      </c>
      <c r="P33" s="36">
        <f>(O33/P$35)</f>
        <v>31207.286103542236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</row>
    <row r="35" spans="1:120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45" t="s">
        <v>112</v>
      </c>
      <c r="N35" s="45"/>
      <c r="O35" s="45"/>
      <c r="P35" s="40">
        <v>1468</v>
      </c>
    </row>
    <row r="36" spans="1:120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8"/>
    </row>
    <row r="37" spans="1:120" ht="15.75" customHeight="1" thickBot="1">
      <c r="A37" s="49" t="s">
        <v>49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1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61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39</v>
      </c>
      <c r="B3" s="59"/>
      <c r="C3" s="60"/>
      <c r="D3" s="64" t="s">
        <v>20</v>
      </c>
      <c r="E3" s="65"/>
      <c r="F3" s="65"/>
      <c r="G3" s="65"/>
      <c r="H3" s="66"/>
      <c r="I3" s="64" t="s">
        <v>21</v>
      </c>
      <c r="J3" s="66"/>
      <c r="K3" s="64" t="s">
        <v>23</v>
      </c>
      <c r="L3" s="66"/>
      <c r="M3" s="34"/>
      <c r="N3" s="35"/>
      <c r="O3" s="67" t="s">
        <v>44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22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290549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290549</v>
      </c>
      <c r="O5" s="31">
        <f t="shared" ref="O5:O37" si="2">(N5/O$39)</f>
        <v>171.82081608515671</v>
      </c>
      <c r="P5" s="6"/>
    </row>
    <row r="6" spans="1:133">
      <c r="A6" s="12"/>
      <c r="B6" s="23">
        <v>311</v>
      </c>
      <c r="C6" s="19" t="s">
        <v>2</v>
      </c>
      <c r="D6" s="43">
        <v>178914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178914</v>
      </c>
      <c r="O6" s="44">
        <f t="shared" si="2"/>
        <v>105.80366646954465</v>
      </c>
      <c r="P6" s="9"/>
    </row>
    <row r="7" spans="1:133">
      <c r="A7" s="12"/>
      <c r="B7" s="23">
        <v>312.10000000000002</v>
      </c>
      <c r="C7" s="19" t="s">
        <v>10</v>
      </c>
      <c r="D7" s="43">
        <v>49802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49802</v>
      </c>
      <c r="O7" s="44">
        <f t="shared" si="2"/>
        <v>29.451212300413957</v>
      </c>
      <c r="P7" s="9"/>
    </row>
    <row r="8" spans="1:133">
      <c r="A8" s="12"/>
      <c r="B8" s="23">
        <v>312.60000000000002</v>
      </c>
      <c r="C8" s="19" t="s">
        <v>11</v>
      </c>
      <c r="D8" s="43">
        <v>58534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58534</v>
      </c>
      <c r="O8" s="44">
        <f t="shared" si="2"/>
        <v>34.615020697811943</v>
      </c>
      <c r="P8" s="9"/>
    </row>
    <row r="9" spans="1:133">
      <c r="A9" s="12"/>
      <c r="B9" s="23">
        <v>316</v>
      </c>
      <c r="C9" s="19" t="s">
        <v>62</v>
      </c>
      <c r="D9" s="43">
        <v>3299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3299</v>
      </c>
      <c r="O9" s="44">
        <f t="shared" si="2"/>
        <v>1.9509166173861621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17408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17408</v>
      </c>
      <c r="O10" s="42">
        <f t="shared" si="2"/>
        <v>10.294500295683028</v>
      </c>
      <c r="P10" s="10"/>
    </row>
    <row r="11" spans="1:133">
      <c r="A11" s="12"/>
      <c r="B11" s="23">
        <v>322</v>
      </c>
      <c r="C11" s="19" t="s">
        <v>0</v>
      </c>
      <c r="D11" s="43">
        <v>100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100</v>
      </c>
      <c r="O11" s="44">
        <f t="shared" si="2"/>
        <v>5.913660555884092E-2</v>
      </c>
      <c r="P11" s="9"/>
    </row>
    <row r="12" spans="1:133">
      <c r="A12" s="12"/>
      <c r="B12" s="23">
        <v>323.2</v>
      </c>
      <c r="C12" s="19" t="s">
        <v>14</v>
      </c>
      <c r="D12" s="43">
        <v>17308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17308</v>
      </c>
      <c r="O12" s="44">
        <f t="shared" si="2"/>
        <v>10.235363690124187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SUM(D14:D20)</f>
        <v>509640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42965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552605</v>
      </c>
      <c r="O13" s="42">
        <f t="shared" si="2"/>
        <v>326.79183914843287</v>
      </c>
      <c r="P13" s="10"/>
    </row>
    <row r="14" spans="1:133">
      <c r="A14" s="12"/>
      <c r="B14" s="23">
        <v>331.2</v>
      </c>
      <c r="C14" s="19" t="s">
        <v>63</v>
      </c>
      <c r="D14" s="43">
        <v>352636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352636</v>
      </c>
      <c r="O14" s="44">
        <f t="shared" si="2"/>
        <v>208.53696037847428</v>
      </c>
      <c r="P14" s="9"/>
    </row>
    <row r="15" spans="1:133">
      <c r="A15" s="12"/>
      <c r="B15" s="23">
        <v>331.31</v>
      </c>
      <c r="C15" s="19" t="s">
        <v>51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42965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42965</v>
      </c>
      <c r="O15" s="44">
        <f t="shared" si="2"/>
        <v>25.408042578356003</v>
      </c>
      <c r="P15" s="9"/>
    </row>
    <row r="16" spans="1:133">
      <c r="A16" s="12"/>
      <c r="B16" s="23">
        <v>334.36</v>
      </c>
      <c r="C16" s="19" t="s">
        <v>53</v>
      </c>
      <c r="D16" s="43">
        <v>81694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81694</v>
      </c>
      <c r="O16" s="44">
        <f t="shared" si="2"/>
        <v>48.311058545239504</v>
      </c>
      <c r="P16" s="9"/>
    </row>
    <row r="17" spans="1:16">
      <c r="A17" s="12"/>
      <c r="B17" s="23">
        <v>335.12</v>
      </c>
      <c r="C17" s="19" t="s">
        <v>64</v>
      </c>
      <c r="D17" s="43">
        <v>47099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47099</v>
      </c>
      <c r="O17" s="44">
        <f t="shared" si="2"/>
        <v>27.852749852158485</v>
      </c>
      <c r="P17" s="9"/>
    </row>
    <row r="18" spans="1:16">
      <c r="A18" s="12"/>
      <c r="B18" s="23">
        <v>335.14</v>
      </c>
      <c r="C18" s="19" t="s">
        <v>65</v>
      </c>
      <c r="D18" s="43">
        <v>555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555</v>
      </c>
      <c r="O18" s="44">
        <f t="shared" si="2"/>
        <v>0.32820816085156712</v>
      </c>
      <c r="P18" s="9"/>
    </row>
    <row r="19" spans="1:16">
      <c r="A19" s="12"/>
      <c r="B19" s="23">
        <v>335.15</v>
      </c>
      <c r="C19" s="19" t="s">
        <v>66</v>
      </c>
      <c r="D19" s="43">
        <v>557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557</v>
      </c>
      <c r="O19" s="44">
        <f t="shared" si="2"/>
        <v>0.32939089296274393</v>
      </c>
      <c r="P19" s="9"/>
    </row>
    <row r="20" spans="1:16">
      <c r="A20" s="12"/>
      <c r="B20" s="23">
        <v>335.18</v>
      </c>
      <c r="C20" s="19" t="s">
        <v>67</v>
      </c>
      <c r="D20" s="43">
        <v>27099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27099</v>
      </c>
      <c r="O20" s="44">
        <f t="shared" si="2"/>
        <v>16.0254287403903</v>
      </c>
      <c r="P20" s="9"/>
    </row>
    <row r="21" spans="1:16" ht="15.75">
      <c r="A21" s="27" t="s">
        <v>24</v>
      </c>
      <c r="B21" s="28"/>
      <c r="C21" s="29"/>
      <c r="D21" s="30">
        <f t="shared" ref="D21:M21" si="5">SUM(D22:D29)</f>
        <v>436391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33486041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33922432</v>
      </c>
      <c r="O21" s="42">
        <f t="shared" si="2"/>
        <v>20060.574807806031</v>
      </c>
      <c r="P21" s="10"/>
    </row>
    <row r="22" spans="1:16">
      <c r="A22" s="12"/>
      <c r="B22" s="23">
        <v>341.9</v>
      </c>
      <c r="C22" s="19" t="s">
        <v>68</v>
      </c>
      <c r="D22" s="43">
        <v>32500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ref="N22:N29" si="6">SUM(D22:M22)</f>
        <v>32500</v>
      </c>
      <c r="O22" s="44">
        <f t="shared" si="2"/>
        <v>19.219396806623301</v>
      </c>
      <c r="P22" s="9"/>
    </row>
    <row r="23" spans="1:16">
      <c r="A23" s="12"/>
      <c r="B23" s="23">
        <v>343.1</v>
      </c>
      <c r="C23" s="19" t="s">
        <v>27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1847439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1847439</v>
      </c>
      <c r="O23" s="44">
        <f t="shared" si="2"/>
        <v>1092.5127143701952</v>
      </c>
      <c r="P23" s="9"/>
    </row>
    <row r="24" spans="1:16">
      <c r="A24" s="12"/>
      <c r="B24" s="23">
        <v>343.3</v>
      </c>
      <c r="C24" s="19" t="s">
        <v>28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1241374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1241374</v>
      </c>
      <c r="O24" s="44">
        <f t="shared" si="2"/>
        <v>734.10644589000594</v>
      </c>
      <c r="P24" s="9"/>
    </row>
    <row r="25" spans="1:16">
      <c r="A25" s="12"/>
      <c r="B25" s="23">
        <v>343.4</v>
      </c>
      <c r="C25" s="19" t="s">
        <v>29</v>
      </c>
      <c r="D25" s="43">
        <v>368659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368659</v>
      </c>
      <c r="O25" s="44">
        <f t="shared" si="2"/>
        <v>218.01241868716735</v>
      </c>
      <c r="P25" s="9"/>
    </row>
    <row r="26" spans="1:16">
      <c r="A26" s="12"/>
      <c r="B26" s="23">
        <v>344.2</v>
      </c>
      <c r="C26" s="19" t="s">
        <v>69</v>
      </c>
      <c r="D26" s="43">
        <v>14429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14429</v>
      </c>
      <c r="O26" s="44">
        <f t="shared" si="2"/>
        <v>8.532820816085156</v>
      </c>
      <c r="P26" s="9"/>
    </row>
    <row r="27" spans="1:16">
      <c r="A27" s="12"/>
      <c r="B27" s="23">
        <v>345.1</v>
      </c>
      <c r="C27" s="19" t="s">
        <v>31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23347835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23347835</v>
      </c>
      <c r="O27" s="44">
        <f t="shared" si="2"/>
        <v>13807.117090479007</v>
      </c>
      <c r="P27" s="9"/>
    </row>
    <row r="28" spans="1:16">
      <c r="A28" s="12"/>
      <c r="B28" s="23">
        <v>345.9</v>
      </c>
      <c r="C28" s="19" t="s">
        <v>54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7049393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7049393</v>
      </c>
      <c r="O28" s="44">
        <f t="shared" si="2"/>
        <v>4168.771732702543</v>
      </c>
      <c r="P28" s="9"/>
    </row>
    <row r="29" spans="1:16">
      <c r="A29" s="12"/>
      <c r="B29" s="23">
        <v>347.3</v>
      </c>
      <c r="C29" s="19" t="s">
        <v>32</v>
      </c>
      <c r="D29" s="43">
        <v>20803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20803</v>
      </c>
      <c r="O29" s="44">
        <f t="shared" si="2"/>
        <v>12.302188054405677</v>
      </c>
      <c r="P29" s="9"/>
    </row>
    <row r="30" spans="1:16" ht="15.75">
      <c r="A30" s="27" t="s">
        <v>3</v>
      </c>
      <c r="B30" s="28"/>
      <c r="C30" s="29"/>
      <c r="D30" s="30">
        <f t="shared" ref="D30:M30" si="7">SUM(D31:D34)</f>
        <v>98282</v>
      </c>
      <c r="E30" s="30">
        <f t="shared" si="7"/>
        <v>178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1609997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ref="N30:N37" si="8">SUM(D30:M30)</f>
        <v>1708457</v>
      </c>
      <c r="O30" s="42">
        <f t="shared" si="2"/>
        <v>1010.3234772324068</v>
      </c>
      <c r="P30" s="10"/>
    </row>
    <row r="31" spans="1:16">
      <c r="A31" s="12"/>
      <c r="B31" s="23">
        <v>361.1</v>
      </c>
      <c r="C31" s="19" t="s">
        <v>35</v>
      </c>
      <c r="D31" s="43">
        <v>1069</v>
      </c>
      <c r="E31" s="43">
        <v>178</v>
      </c>
      <c r="F31" s="43">
        <v>0</v>
      </c>
      <c r="G31" s="43">
        <v>0</v>
      </c>
      <c r="H31" s="43">
        <v>0</v>
      </c>
      <c r="I31" s="43">
        <v>12178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13425</v>
      </c>
      <c r="O31" s="44">
        <f t="shared" si="2"/>
        <v>7.9390892962743935</v>
      </c>
      <c r="P31" s="9"/>
    </row>
    <row r="32" spans="1:16">
      <c r="A32" s="12"/>
      <c r="B32" s="23">
        <v>364</v>
      </c>
      <c r="C32" s="19" t="s">
        <v>70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-7856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-7856</v>
      </c>
      <c r="O32" s="44">
        <f t="shared" si="2"/>
        <v>-4.645771732702543</v>
      </c>
      <c r="P32" s="9"/>
    </row>
    <row r="33" spans="1:119">
      <c r="A33" s="12"/>
      <c r="B33" s="23">
        <v>369.3</v>
      </c>
      <c r="C33" s="19" t="s">
        <v>59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1595518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1595518</v>
      </c>
      <c r="O33" s="44">
        <f t="shared" si="2"/>
        <v>943.53518628030747</v>
      </c>
      <c r="P33" s="9"/>
    </row>
    <row r="34" spans="1:119">
      <c r="A34" s="12"/>
      <c r="B34" s="23">
        <v>369.9</v>
      </c>
      <c r="C34" s="19" t="s">
        <v>37</v>
      </c>
      <c r="D34" s="43">
        <v>97213</v>
      </c>
      <c r="E34" s="43">
        <v>0</v>
      </c>
      <c r="F34" s="43">
        <v>0</v>
      </c>
      <c r="G34" s="43">
        <v>0</v>
      </c>
      <c r="H34" s="43">
        <v>0</v>
      </c>
      <c r="I34" s="43">
        <v>10157</v>
      </c>
      <c r="J34" s="43">
        <v>0</v>
      </c>
      <c r="K34" s="43">
        <v>0</v>
      </c>
      <c r="L34" s="43">
        <v>0</v>
      </c>
      <c r="M34" s="43">
        <v>0</v>
      </c>
      <c r="N34" s="43">
        <f t="shared" si="8"/>
        <v>107370</v>
      </c>
      <c r="O34" s="44">
        <f t="shared" si="2"/>
        <v>63.494973388527498</v>
      </c>
      <c r="P34" s="9"/>
    </row>
    <row r="35" spans="1:119" ht="15.75">
      <c r="A35" s="27" t="s">
        <v>25</v>
      </c>
      <c r="B35" s="28"/>
      <c r="C35" s="29"/>
      <c r="D35" s="30">
        <f t="shared" ref="D35:M35" si="9">SUM(D36:D36)</f>
        <v>581160</v>
      </c>
      <c r="E35" s="30">
        <f t="shared" si="9"/>
        <v>0</v>
      </c>
      <c r="F35" s="30">
        <f t="shared" si="9"/>
        <v>0</v>
      </c>
      <c r="G35" s="30">
        <f t="shared" si="9"/>
        <v>0</v>
      </c>
      <c r="H35" s="30">
        <f t="shared" si="9"/>
        <v>0</v>
      </c>
      <c r="I35" s="30">
        <f t="shared" si="9"/>
        <v>17036</v>
      </c>
      <c r="J35" s="30">
        <f t="shared" si="9"/>
        <v>0</v>
      </c>
      <c r="K35" s="30">
        <f t="shared" si="9"/>
        <v>0</v>
      </c>
      <c r="L35" s="30">
        <f t="shared" si="9"/>
        <v>0</v>
      </c>
      <c r="M35" s="30">
        <f t="shared" si="9"/>
        <v>0</v>
      </c>
      <c r="N35" s="30">
        <f t="shared" si="8"/>
        <v>598196</v>
      </c>
      <c r="O35" s="42">
        <f t="shared" si="2"/>
        <v>353.75280898876406</v>
      </c>
      <c r="P35" s="9"/>
    </row>
    <row r="36" spans="1:119" ht="15.75" thickBot="1">
      <c r="A36" s="12"/>
      <c r="B36" s="23">
        <v>381</v>
      </c>
      <c r="C36" s="19" t="s">
        <v>38</v>
      </c>
      <c r="D36" s="43">
        <v>581160</v>
      </c>
      <c r="E36" s="43">
        <v>0</v>
      </c>
      <c r="F36" s="43">
        <v>0</v>
      </c>
      <c r="G36" s="43">
        <v>0</v>
      </c>
      <c r="H36" s="43">
        <v>0</v>
      </c>
      <c r="I36" s="43">
        <v>17036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598196</v>
      </c>
      <c r="O36" s="44">
        <f t="shared" si="2"/>
        <v>353.75280898876406</v>
      </c>
      <c r="P36" s="9"/>
    </row>
    <row r="37" spans="1:119" ht="16.5" thickBot="1">
      <c r="A37" s="13" t="s">
        <v>33</v>
      </c>
      <c r="B37" s="21"/>
      <c r="C37" s="20"/>
      <c r="D37" s="14">
        <f>SUM(D5,D10,D13,D21,D30,D35)</f>
        <v>1933430</v>
      </c>
      <c r="E37" s="14">
        <f t="shared" ref="E37:M37" si="10">SUM(E5,E10,E13,E21,E30,E35)</f>
        <v>178</v>
      </c>
      <c r="F37" s="14">
        <f t="shared" si="10"/>
        <v>0</v>
      </c>
      <c r="G37" s="14">
        <f t="shared" si="10"/>
        <v>0</v>
      </c>
      <c r="H37" s="14">
        <f t="shared" si="10"/>
        <v>0</v>
      </c>
      <c r="I37" s="14">
        <f t="shared" si="10"/>
        <v>35156039</v>
      </c>
      <c r="J37" s="14">
        <f t="shared" si="10"/>
        <v>0</v>
      </c>
      <c r="K37" s="14">
        <f t="shared" si="10"/>
        <v>0</v>
      </c>
      <c r="L37" s="14">
        <f t="shared" si="10"/>
        <v>0</v>
      </c>
      <c r="M37" s="14">
        <f t="shared" si="10"/>
        <v>0</v>
      </c>
      <c r="N37" s="14">
        <f t="shared" si="8"/>
        <v>37089647</v>
      </c>
      <c r="O37" s="36">
        <f t="shared" si="2"/>
        <v>21933.558249556474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7"/>
      <c r="B39" s="38"/>
      <c r="C39" s="38"/>
      <c r="D39" s="39"/>
      <c r="E39" s="39"/>
      <c r="F39" s="39"/>
      <c r="G39" s="39"/>
      <c r="H39" s="39"/>
      <c r="I39" s="39"/>
      <c r="J39" s="39"/>
      <c r="K39" s="39"/>
      <c r="L39" s="45" t="s">
        <v>71</v>
      </c>
      <c r="M39" s="45"/>
      <c r="N39" s="45"/>
      <c r="O39" s="40">
        <v>1691</v>
      </c>
    </row>
    <row r="40" spans="1:119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8"/>
    </row>
    <row r="41" spans="1:119" ht="15.75" customHeight="1" thickBot="1">
      <c r="A41" s="49" t="s">
        <v>49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57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39</v>
      </c>
      <c r="B3" s="59"/>
      <c r="C3" s="60"/>
      <c r="D3" s="64" t="s">
        <v>20</v>
      </c>
      <c r="E3" s="65"/>
      <c r="F3" s="65"/>
      <c r="G3" s="65"/>
      <c r="H3" s="66"/>
      <c r="I3" s="64" t="s">
        <v>21</v>
      </c>
      <c r="J3" s="66"/>
      <c r="K3" s="64" t="s">
        <v>23</v>
      </c>
      <c r="L3" s="66"/>
      <c r="M3" s="34"/>
      <c r="N3" s="35"/>
      <c r="O3" s="67" t="s">
        <v>44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22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293408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293408</v>
      </c>
      <c r="O5" s="31">
        <f t="shared" ref="O5:O38" si="2">(N5/O$40)</f>
        <v>176.11524609843937</v>
      </c>
      <c r="P5" s="6"/>
    </row>
    <row r="6" spans="1:133">
      <c r="A6" s="12"/>
      <c r="B6" s="23">
        <v>311</v>
      </c>
      <c r="C6" s="19" t="s">
        <v>2</v>
      </c>
      <c r="D6" s="43">
        <v>185221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185221</v>
      </c>
      <c r="O6" s="44">
        <f t="shared" si="2"/>
        <v>111.17707082833134</v>
      </c>
      <c r="P6" s="9"/>
    </row>
    <row r="7" spans="1:133">
      <c r="A7" s="12"/>
      <c r="B7" s="23">
        <v>312.10000000000002</v>
      </c>
      <c r="C7" s="19" t="s">
        <v>10</v>
      </c>
      <c r="D7" s="43">
        <v>53978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53978</v>
      </c>
      <c r="O7" s="44">
        <f t="shared" si="2"/>
        <v>32.399759903961588</v>
      </c>
      <c r="P7" s="9"/>
    </row>
    <row r="8" spans="1:133">
      <c r="A8" s="12"/>
      <c r="B8" s="23">
        <v>312.60000000000002</v>
      </c>
      <c r="C8" s="19" t="s">
        <v>11</v>
      </c>
      <c r="D8" s="43">
        <v>51669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51669</v>
      </c>
      <c r="O8" s="44">
        <f t="shared" si="2"/>
        <v>31.013805522208884</v>
      </c>
      <c r="P8" s="9"/>
    </row>
    <row r="9" spans="1:133">
      <c r="A9" s="12"/>
      <c r="B9" s="23">
        <v>316</v>
      </c>
      <c r="C9" s="19" t="s">
        <v>12</v>
      </c>
      <c r="D9" s="43">
        <v>2540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2540</v>
      </c>
      <c r="O9" s="44">
        <f t="shared" si="2"/>
        <v>1.524609843937575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9657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9657</v>
      </c>
      <c r="O10" s="42">
        <f t="shared" si="2"/>
        <v>5.7965186074429775</v>
      </c>
      <c r="P10" s="10"/>
    </row>
    <row r="11" spans="1:133">
      <c r="A11" s="12"/>
      <c r="B11" s="23">
        <v>322</v>
      </c>
      <c r="C11" s="19" t="s">
        <v>0</v>
      </c>
      <c r="D11" s="43">
        <v>375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375</v>
      </c>
      <c r="O11" s="44">
        <f t="shared" si="2"/>
        <v>0.22509003601440578</v>
      </c>
      <c r="P11" s="9"/>
    </row>
    <row r="12" spans="1:133">
      <c r="A12" s="12"/>
      <c r="B12" s="23">
        <v>323.2</v>
      </c>
      <c r="C12" s="19" t="s">
        <v>14</v>
      </c>
      <c r="D12" s="43">
        <v>9282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9282</v>
      </c>
      <c r="O12" s="44">
        <f t="shared" si="2"/>
        <v>5.5714285714285712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SUM(D14:D20)</f>
        <v>446455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535752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982207</v>
      </c>
      <c r="O13" s="42">
        <f t="shared" si="2"/>
        <v>589.56002400960381</v>
      </c>
      <c r="P13" s="10"/>
    </row>
    <row r="14" spans="1:133">
      <c r="A14" s="12"/>
      <c r="B14" s="23">
        <v>331.31</v>
      </c>
      <c r="C14" s="19" t="s">
        <v>51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535752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535752</v>
      </c>
      <c r="O14" s="44">
        <f t="shared" si="2"/>
        <v>321.57983193277312</v>
      </c>
      <c r="P14" s="9"/>
    </row>
    <row r="15" spans="1:133">
      <c r="A15" s="12"/>
      <c r="B15" s="23">
        <v>331.39</v>
      </c>
      <c r="C15" s="19" t="s">
        <v>52</v>
      </c>
      <c r="D15" s="43">
        <v>99258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99258</v>
      </c>
      <c r="O15" s="44">
        <f t="shared" si="2"/>
        <v>59.578631452581035</v>
      </c>
      <c r="P15" s="9"/>
    </row>
    <row r="16" spans="1:133">
      <c r="A16" s="12"/>
      <c r="B16" s="23">
        <v>334.36</v>
      </c>
      <c r="C16" s="19" t="s">
        <v>53</v>
      </c>
      <c r="D16" s="43">
        <v>280343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280343</v>
      </c>
      <c r="O16" s="44">
        <f t="shared" si="2"/>
        <v>168.27310924369749</v>
      </c>
      <c r="P16" s="9"/>
    </row>
    <row r="17" spans="1:16">
      <c r="A17" s="12"/>
      <c r="B17" s="23">
        <v>335.12</v>
      </c>
      <c r="C17" s="19" t="s">
        <v>16</v>
      </c>
      <c r="D17" s="43">
        <v>46187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46187</v>
      </c>
      <c r="O17" s="44">
        <f t="shared" si="2"/>
        <v>27.723289315726291</v>
      </c>
      <c r="P17" s="9"/>
    </row>
    <row r="18" spans="1:16">
      <c r="A18" s="12"/>
      <c r="B18" s="23">
        <v>335.14</v>
      </c>
      <c r="C18" s="19" t="s">
        <v>17</v>
      </c>
      <c r="D18" s="43">
        <v>655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655</v>
      </c>
      <c r="O18" s="44">
        <f t="shared" si="2"/>
        <v>0.39315726290516206</v>
      </c>
      <c r="P18" s="9"/>
    </row>
    <row r="19" spans="1:16">
      <c r="A19" s="12"/>
      <c r="B19" s="23">
        <v>335.15</v>
      </c>
      <c r="C19" s="19" t="s">
        <v>18</v>
      </c>
      <c r="D19" s="43">
        <v>308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308</v>
      </c>
      <c r="O19" s="44">
        <f t="shared" si="2"/>
        <v>0.18487394957983194</v>
      </c>
      <c r="P19" s="9"/>
    </row>
    <row r="20" spans="1:16">
      <c r="A20" s="12"/>
      <c r="B20" s="23">
        <v>335.18</v>
      </c>
      <c r="C20" s="19" t="s">
        <v>19</v>
      </c>
      <c r="D20" s="43">
        <v>19704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19704</v>
      </c>
      <c r="O20" s="44">
        <f t="shared" si="2"/>
        <v>11.827130852340936</v>
      </c>
      <c r="P20" s="9"/>
    </row>
    <row r="21" spans="1:16" ht="15.75">
      <c r="A21" s="27" t="s">
        <v>24</v>
      </c>
      <c r="B21" s="28"/>
      <c r="C21" s="29"/>
      <c r="D21" s="30">
        <f t="shared" ref="D21:M21" si="5">SUM(D22:D29)</f>
        <v>454823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3135197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24332472</v>
      </c>
      <c r="N21" s="30">
        <f t="shared" si="1"/>
        <v>27922492</v>
      </c>
      <c r="O21" s="42">
        <f t="shared" si="2"/>
        <v>16760.199279711884</v>
      </c>
      <c r="P21" s="10"/>
    </row>
    <row r="22" spans="1:16">
      <c r="A22" s="12"/>
      <c r="B22" s="23">
        <v>341.9</v>
      </c>
      <c r="C22" s="19" t="s">
        <v>26</v>
      </c>
      <c r="D22" s="43">
        <v>32000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ref="N22:N29" si="6">SUM(D22:M22)</f>
        <v>32000</v>
      </c>
      <c r="O22" s="44">
        <f t="shared" si="2"/>
        <v>19.20768307322929</v>
      </c>
      <c r="P22" s="9"/>
    </row>
    <row r="23" spans="1:16">
      <c r="A23" s="12"/>
      <c r="B23" s="23">
        <v>343.1</v>
      </c>
      <c r="C23" s="19" t="s">
        <v>27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1921365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1921365</v>
      </c>
      <c r="O23" s="44">
        <f t="shared" si="2"/>
        <v>1153.2803121248498</v>
      </c>
      <c r="P23" s="9"/>
    </row>
    <row r="24" spans="1:16">
      <c r="A24" s="12"/>
      <c r="B24" s="23">
        <v>343.3</v>
      </c>
      <c r="C24" s="19" t="s">
        <v>28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1213832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1213832</v>
      </c>
      <c r="O24" s="44">
        <f t="shared" si="2"/>
        <v>728.59063625450176</v>
      </c>
      <c r="P24" s="9"/>
    </row>
    <row r="25" spans="1:16">
      <c r="A25" s="12"/>
      <c r="B25" s="23">
        <v>343.4</v>
      </c>
      <c r="C25" s="19" t="s">
        <v>29</v>
      </c>
      <c r="D25" s="43">
        <v>371091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371091</v>
      </c>
      <c r="O25" s="44">
        <f t="shared" si="2"/>
        <v>222.74369747899161</v>
      </c>
      <c r="P25" s="9"/>
    </row>
    <row r="26" spans="1:16">
      <c r="A26" s="12"/>
      <c r="B26" s="23">
        <v>344.2</v>
      </c>
      <c r="C26" s="19" t="s">
        <v>30</v>
      </c>
      <c r="D26" s="43">
        <v>9081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9081</v>
      </c>
      <c r="O26" s="44">
        <f t="shared" si="2"/>
        <v>5.4507803121248504</v>
      </c>
      <c r="P26" s="9"/>
    </row>
    <row r="27" spans="1:16">
      <c r="A27" s="12"/>
      <c r="B27" s="23">
        <v>345.1</v>
      </c>
      <c r="C27" s="19" t="s">
        <v>31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19732595</v>
      </c>
      <c r="N27" s="43">
        <f t="shared" si="6"/>
        <v>19732595</v>
      </c>
      <c r="O27" s="44">
        <f t="shared" si="2"/>
        <v>11844.294717887155</v>
      </c>
      <c r="P27" s="9"/>
    </row>
    <row r="28" spans="1:16">
      <c r="A28" s="12"/>
      <c r="B28" s="23">
        <v>345.9</v>
      </c>
      <c r="C28" s="19" t="s">
        <v>54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4599877</v>
      </c>
      <c r="N28" s="43">
        <f t="shared" si="6"/>
        <v>4599877</v>
      </c>
      <c r="O28" s="44">
        <f t="shared" si="2"/>
        <v>2761.0306122448978</v>
      </c>
      <c r="P28" s="9"/>
    </row>
    <row r="29" spans="1:16">
      <c r="A29" s="12"/>
      <c r="B29" s="23">
        <v>347.3</v>
      </c>
      <c r="C29" s="19" t="s">
        <v>32</v>
      </c>
      <c r="D29" s="43">
        <v>42651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42651</v>
      </c>
      <c r="O29" s="44">
        <f t="shared" si="2"/>
        <v>25.600840336134453</v>
      </c>
      <c r="P29" s="9"/>
    </row>
    <row r="30" spans="1:16" ht="15.75">
      <c r="A30" s="27" t="s">
        <v>3</v>
      </c>
      <c r="B30" s="28"/>
      <c r="C30" s="29"/>
      <c r="D30" s="30">
        <f t="shared" ref="D30:M30" si="7">SUM(D31:D35)</f>
        <v>98231</v>
      </c>
      <c r="E30" s="30">
        <f t="shared" si="7"/>
        <v>284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18005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929998</v>
      </c>
      <c r="N30" s="30">
        <f t="shared" ref="N30:N38" si="8">SUM(D30:M30)</f>
        <v>1046518</v>
      </c>
      <c r="O30" s="42">
        <f t="shared" si="2"/>
        <v>628.16206482593043</v>
      </c>
      <c r="P30" s="10"/>
    </row>
    <row r="31" spans="1:16">
      <c r="A31" s="12"/>
      <c r="B31" s="23">
        <v>361.1</v>
      </c>
      <c r="C31" s="19" t="s">
        <v>35</v>
      </c>
      <c r="D31" s="43">
        <v>1089</v>
      </c>
      <c r="E31" s="43">
        <v>284</v>
      </c>
      <c r="F31" s="43">
        <v>0</v>
      </c>
      <c r="G31" s="43">
        <v>0</v>
      </c>
      <c r="H31" s="43">
        <v>0</v>
      </c>
      <c r="I31" s="43">
        <v>8141</v>
      </c>
      <c r="J31" s="43">
        <v>0</v>
      </c>
      <c r="K31" s="43">
        <v>0</v>
      </c>
      <c r="L31" s="43">
        <v>0</v>
      </c>
      <c r="M31" s="43">
        <v>910803</v>
      </c>
      <c r="N31" s="43">
        <f t="shared" si="8"/>
        <v>920317</v>
      </c>
      <c r="O31" s="44">
        <f t="shared" si="2"/>
        <v>552.41116446578633</v>
      </c>
      <c r="P31" s="9"/>
    </row>
    <row r="32" spans="1:16">
      <c r="A32" s="12"/>
      <c r="B32" s="23">
        <v>364</v>
      </c>
      <c r="C32" s="19" t="s">
        <v>58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-81631</v>
      </c>
      <c r="N32" s="43">
        <f t="shared" si="8"/>
        <v>-81631</v>
      </c>
      <c r="O32" s="44">
        <f t="shared" si="2"/>
        <v>-48.998199279711883</v>
      </c>
      <c r="P32" s="9"/>
    </row>
    <row r="33" spans="1:119">
      <c r="A33" s="12"/>
      <c r="B33" s="23">
        <v>366</v>
      </c>
      <c r="C33" s="19" t="s">
        <v>36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766</v>
      </c>
      <c r="N33" s="43">
        <f t="shared" si="8"/>
        <v>766</v>
      </c>
      <c r="O33" s="44">
        <f t="shared" si="2"/>
        <v>0.45978391356542619</v>
      </c>
      <c r="P33" s="9"/>
    </row>
    <row r="34" spans="1:119">
      <c r="A34" s="12"/>
      <c r="B34" s="23">
        <v>369.3</v>
      </c>
      <c r="C34" s="19" t="s">
        <v>59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100000</v>
      </c>
      <c r="N34" s="43">
        <f t="shared" si="8"/>
        <v>100000</v>
      </c>
      <c r="O34" s="44">
        <f t="shared" si="2"/>
        <v>60.024009603841534</v>
      </c>
      <c r="P34" s="9"/>
    </row>
    <row r="35" spans="1:119">
      <c r="A35" s="12"/>
      <c r="B35" s="23">
        <v>369.9</v>
      </c>
      <c r="C35" s="19" t="s">
        <v>37</v>
      </c>
      <c r="D35" s="43">
        <v>97142</v>
      </c>
      <c r="E35" s="43">
        <v>0</v>
      </c>
      <c r="F35" s="43">
        <v>0</v>
      </c>
      <c r="G35" s="43">
        <v>0</v>
      </c>
      <c r="H35" s="43">
        <v>0</v>
      </c>
      <c r="I35" s="43">
        <v>9864</v>
      </c>
      <c r="J35" s="43">
        <v>0</v>
      </c>
      <c r="K35" s="43">
        <v>0</v>
      </c>
      <c r="L35" s="43">
        <v>0</v>
      </c>
      <c r="M35" s="43">
        <v>60</v>
      </c>
      <c r="N35" s="43">
        <f t="shared" si="8"/>
        <v>107066</v>
      </c>
      <c r="O35" s="44">
        <f t="shared" si="2"/>
        <v>64.265306122448976</v>
      </c>
      <c r="P35" s="9"/>
    </row>
    <row r="36" spans="1:119" ht="15.75">
      <c r="A36" s="27" t="s">
        <v>25</v>
      </c>
      <c r="B36" s="28"/>
      <c r="C36" s="29"/>
      <c r="D36" s="30">
        <f t="shared" ref="D36:M36" si="9">SUM(D37:D37)</f>
        <v>767452</v>
      </c>
      <c r="E36" s="30">
        <f t="shared" si="9"/>
        <v>0</v>
      </c>
      <c r="F36" s="30">
        <f t="shared" si="9"/>
        <v>0</v>
      </c>
      <c r="G36" s="30">
        <f t="shared" si="9"/>
        <v>0</v>
      </c>
      <c r="H36" s="30">
        <f t="shared" si="9"/>
        <v>0</v>
      </c>
      <c r="I36" s="30">
        <f t="shared" si="9"/>
        <v>2446057</v>
      </c>
      <c r="J36" s="30">
        <f t="shared" si="9"/>
        <v>0</v>
      </c>
      <c r="K36" s="30">
        <f t="shared" si="9"/>
        <v>0</v>
      </c>
      <c r="L36" s="30">
        <f t="shared" si="9"/>
        <v>0</v>
      </c>
      <c r="M36" s="30">
        <f t="shared" si="9"/>
        <v>0</v>
      </c>
      <c r="N36" s="30">
        <f t="shared" si="8"/>
        <v>3213509</v>
      </c>
      <c r="O36" s="42">
        <f t="shared" si="2"/>
        <v>1928.8769507803122</v>
      </c>
      <c r="P36" s="9"/>
    </row>
    <row r="37" spans="1:119" ht="15.75" thickBot="1">
      <c r="A37" s="12"/>
      <c r="B37" s="23">
        <v>381</v>
      </c>
      <c r="C37" s="19" t="s">
        <v>38</v>
      </c>
      <c r="D37" s="43">
        <v>767452</v>
      </c>
      <c r="E37" s="43">
        <v>0</v>
      </c>
      <c r="F37" s="43">
        <v>0</v>
      </c>
      <c r="G37" s="43">
        <v>0</v>
      </c>
      <c r="H37" s="43">
        <v>0</v>
      </c>
      <c r="I37" s="43">
        <v>2446057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3213509</v>
      </c>
      <c r="O37" s="44">
        <f t="shared" si="2"/>
        <v>1928.8769507803122</v>
      </c>
      <c r="P37" s="9"/>
    </row>
    <row r="38" spans="1:119" ht="16.5" thickBot="1">
      <c r="A38" s="13" t="s">
        <v>33</v>
      </c>
      <c r="B38" s="21"/>
      <c r="C38" s="20"/>
      <c r="D38" s="14">
        <f>SUM(D5,D10,D13,D21,D30,D36)</f>
        <v>2070026</v>
      </c>
      <c r="E38" s="14">
        <f t="shared" ref="E38:M38" si="10">SUM(E5,E10,E13,E21,E30,E36)</f>
        <v>284</v>
      </c>
      <c r="F38" s="14">
        <f t="shared" si="10"/>
        <v>0</v>
      </c>
      <c r="G38" s="14">
        <f t="shared" si="10"/>
        <v>0</v>
      </c>
      <c r="H38" s="14">
        <f t="shared" si="10"/>
        <v>0</v>
      </c>
      <c r="I38" s="14">
        <f t="shared" si="10"/>
        <v>6135011</v>
      </c>
      <c r="J38" s="14">
        <f t="shared" si="10"/>
        <v>0</v>
      </c>
      <c r="K38" s="14">
        <f t="shared" si="10"/>
        <v>0</v>
      </c>
      <c r="L38" s="14">
        <f t="shared" si="10"/>
        <v>0</v>
      </c>
      <c r="M38" s="14">
        <f t="shared" si="10"/>
        <v>25262470</v>
      </c>
      <c r="N38" s="14">
        <f t="shared" si="8"/>
        <v>33467791</v>
      </c>
      <c r="O38" s="36">
        <f t="shared" si="2"/>
        <v>20088.710084033613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5"/>
      <c r="B39" s="17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19">
      <c r="A40" s="37"/>
      <c r="B40" s="38"/>
      <c r="C40" s="38"/>
      <c r="D40" s="39"/>
      <c r="E40" s="39"/>
      <c r="F40" s="39"/>
      <c r="G40" s="39"/>
      <c r="H40" s="39"/>
      <c r="I40" s="39"/>
      <c r="J40" s="39"/>
      <c r="K40" s="39"/>
      <c r="L40" s="45" t="s">
        <v>60</v>
      </c>
      <c r="M40" s="45"/>
      <c r="N40" s="45"/>
      <c r="O40" s="40">
        <v>1666</v>
      </c>
    </row>
    <row r="41" spans="1:119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8"/>
    </row>
    <row r="42" spans="1:119" ht="15.75" customHeight="1" thickBot="1">
      <c r="A42" s="49" t="s">
        <v>49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39</v>
      </c>
      <c r="B3" s="59"/>
      <c r="C3" s="60"/>
      <c r="D3" s="64" t="s">
        <v>20</v>
      </c>
      <c r="E3" s="65"/>
      <c r="F3" s="65"/>
      <c r="G3" s="65"/>
      <c r="H3" s="66"/>
      <c r="I3" s="64" t="s">
        <v>21</v>
      </c>
      <c r="J3" s="66"/>
      <c r="K3" s="64" t="s">
        <v>23</v>
      </c>
      <c r="L3" s="66"/>
      <c r="M3" s="34"/>
      <c r="N3" s="35"/>
      <c r="O3" s="67" t="s">
        <v>44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22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297696</v>
      </c>
      <c r="E5" s="25">
        <f t="shared" si="0"/>
        <v>8780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306476</v>
      </c>
      <c r="O5" s="31">
        <f t="shared" ref="O5:O36" si="2">(N5/O$38)</f>
        <v>187.21808185705558</v>
      </c>
      <c r="P5" s="6"/>
    </row>
    <row r="6" spans="1:133">
      <c r="A6" s="12"/>
      <c r="B6" s="23">
        <v>311</v>
      </c>
      <c r="C6" s="19" t="s">
        <v>2</v>
      </c>
      <c r="D6" s="43">
        <v>184790</v>
      </c>
      <c r="E6" s="43">
        <v>8780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193570</v>
      </c>
      <c r="O6" s="44">
        <f t="shared" si="2"/>
        <v>118.24679291386683</v>
      </c>
      <c r="P6" s="9"/>
    </row>
    <row r="7" spans="1:133">
      <c r="A7" s="12"/>
      <c r="B7" s="23">
        <v>312.10000000000002</v>
      </c>
      <c r="C7" s="19" t="s">
        <v>10</v>
      </c>
      <c r="D7" s="43">
        <v>56594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56594</v>
      </c>
      <c r="O7" s="44">
        <f t="shared" si="2"/>
        <v>34.571777642028103</v>
      </c>
      <c r="P7" s="9"/>
    </row>
    <row r="8" spans="1:133">
      <c r="A8" s="12"/>
      <c r="B8" s="23">
        <v>312.60000000000002</v>
      </c>
      <c r="C8" s="19" t="s">
        <v>11</v>
      </c>
      <c r="D8" s="43">
        <v>51417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51417</v>
      </c>
      <c r="O8" s="44">
        <f t="shared" si="2"/>
        <v>31.409285277947465</v>
      </c>
      <c r="P8" s="9"/>
    </row>
    <row r="9" spans="1:133">
      <c r="A9" s="12"/>
      <c r="B9" s="23">
        <v>316</v>
      </c>
      <c r="C9" s="19" t="s">
        <v>12</v>
      </c>
      <c r="D9" s="43">
        <v>4895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4895</v>
      </c>
      <c r="O9" s="44">
        <f t="shared" si="2"/>
        <v>2.9902260232131948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8542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8542</v>
      </c>
      <c r="O10" s="42">
        <f t="shared" si="2"/>
        <v>5.2180818570555898</v>
      </c>
      <c r="P10" s="10"/>
    </row>
    <row r="11" spans="1:133">
      <c r="A11" s="12"/>
      <c r="B11" s="23">
        <v>322</v>
      </c>
      <c r="C11" s="19" t="s">
        <v>0</v>
      </c>
      <c r="D11" s="43">
        <v>75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75</v>
      </c>
      <c r="O11" s="44">
        <f t="shared" si="2"/>
        <v>4.5815516188149052E-2</v>
      </c>
      <c r="P11" s="9"/>
    </row>
    <row r="12" spans="1:133">
      <c r="A12" s="12"/>
      <c r="B12" s="23">
        <v>323.2</v>
      </c>
      <c r="C12" s="19" t="s">
        <v>14</v>
      </c>
      <c r="D12" s="43">
        <v>8467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8467</v>
      </c>
      <c r="O12" s="44">
        <f t="shared" si="2"/>
        <v>5.1722663408674405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SUM(D14:D20)</f>
        <v>1320583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71250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1391833</v>
      </c>
      <c r="O13" s="42">
        <f t="shared" si="2"/>
        <v>850.23396456933415</v>
      </c>
      <c r="P13" s="10"/>
    </row>
    <row r="14" spans="1:133">
      <c r="A14" s="12"/>
      <c r="B14" s="23">
        <v>331.31</v>
      </c>
      <c r="C14" s="19" t="s">
        <v>51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71250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71250</v>
      </c>
      <c r="O14" s="44">
        <f t="shared" si="2"/>
        <v>43.524740378741598</v>
      </c>
      <c r="P14" s="9"/>
    </row>
    <row r="15" spans="1:133">
      <c r="A15" s="12"/>
      <c r="B15" s="23">
        <v>331.39</v>
      </c>
      <c r="C15" s="19" t="s">
        <v>52</v>
      </c>
      <c r="D15" s="43">
        <v>758868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758868</v>
      </c>
      <c r="O15" s="44">
        <f t="shared" si="2"/>
        <v>463.5723885155773</v>
      </c>
      <c r="P15" s="9"/>
    </row>
    <row r="16" spans="1:133">
      <c r="A16" s="12"/>
      <c r="B16" s="23">
        <v>334.36</v>
      </c>
      <c r="C16" s="19" t="s">
        <v>53</v>
      </c>
      <c r="D16" s="43">
        <v>492826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492826</v>
      </c>
      <c r="O16" s="44">
        <f t="shared" si="2"/>
        <v>301.05436774587662</v>
      </c>
      <c r="P16" s="9"/>
    </row>
    <row r="17" spans="1:16">
      <c r="A17" s="12"/>
      <c r="B17" s="23">
        <v>335.12</v>
      </c>
      <c r="C17" s="19" t="s">
        <v>16</v>
      </c>
      <c r="D17" s="43">
        <v>46263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46263</v>
      </c>
      <c r="O17" s="44">
        <f t="shared" si="2"/>
        <v>28.260843005497861</v>
      </c>
      <c r="P17" s="9"/>
    </row>
    <row r="18" spans="1:16">
      <c r="A18" s="12"/>
      <c r="B18" s="23">
        <v>335.14</v>
      </c>
      <c r="C18" s="19" t="s">
        <v>17</v>
      </c>
      <c r="D18" s="43">
        <v>617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617</v>
      </c>
      <c r="O18" s="44">
        <f t="shared" si="2"/>
        <v>0.37690897984117289</v>
      </c>
      <c r="P18" s="9"/>
    </row>
    <row r="19" spans="1:16">
      <c r="A19" s="12"/>
      <c r="B19" s="23">
        <v>335.15</v>
      </c>
      <c r="C19" s="19" t="s">
        <v>18</v>
      </c>
      <c r="D19" s="43">
        <v>392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392</v>
      </c>
      <c r="O19" s="44">
        <f t="shared" si="2"/>
        <v>0.23946243127672573</v>
      </c>
      <c r="P19" s="9"/>
    </row>
    <row r="20" spans="1:16">
      <c r="A20" s="12"/>
      <c r="B20" s="23">
        <v>335.18</v>
      </c>
      <c r="C20" s="19" t="s">
        <v>19</v>
      </c>
      <c r="D20" s="43">
        <v>21617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21617</v>
      </c>
      <c r="O20" s="44">
        <f t="shared" si="2"/>
        <v>13.205253512522908</v>
      </c>
      <c r="P20" s="9"/>
    </row>
    <row r="21" spans="1:16" ht="15.75">
      <c r="A21" s="27" t="s">
        <v>24</v>
      </c>
      <c r="B21" s="28"/>
      <c r="C21" s="29"/>
      <c r="D21" s="30">
        <f t="shared" ref="D21:M21" si="5">SUM(D22:D29)</f>
        <v>376736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3323696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20662708</v>
      </c>
      <c r="N21" s="30">
        <f t="shared" si="1"/>
        <v>24363140</v>
      </c>
      <c r="O21" s="42">
        <f t="shared" si="2"/>
        <v>14882.797800855224</v>
      </c>
      <c r="P21" s="10"/>
    </row>
    <row r="22" spans="1:16">
      <c r="A22" s="12"/>
      <c r="B22" s="23">
        <v>341.9</v>
      </c>
      <c r="C22" s="19" t="s">
        <v>26</v>
      </c>
      <c r="D22" s="43">
        <v>32000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ref="N22:N29" si="6">SUM(D22:M22)</f>
        <v>32000</v>
      </c>
      <c r="O22" s="44">
        <f t="shared" si="2"/>
        <v>19.547953573610261</v>
      </c>
      <c r="P22" s="9"/>
    </row>
    <row r="23" spans="1:16">
      <c r="A23" s="12"/>
      <c r="B23" s="23">
        <v>343.1</v>
      </c>
      <c r="C23" s="19" t="s">
        <v>27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2096439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2096439</v>
      </c>
      <c r="O23" s="44">
        <f t="shared" si="2"/>
        <v>1280.6591325595602</v>
      </c>
      <c r="P23" s="9"/>
    </row>
    <row r="24" spans="1:16">
      <c r="A24" s="12"/>
      <c r="B24" s="23">
        <v>343.3</v>
      </c>
      <c r="C24" s="19" t="s">
        <v>28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1227257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1227257</v>
      </c>
      <c r="O24" s="44">
        <f t="shared" si="2"/>
        <v>749.69883934025654</v>
      </c>
      <c r="P24" s="9"/>
    </row>
    <row r="25" spans="1:16">
      <c r="A25" s="12"/>
      <c r="B25" s="23">
        <v>343.4</v>
      </c>
      <c r="C25" s="19" t="s">
        <v>29</v>
      </c>
      <c r="D25" s="43">
        <v>307940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307940</v>
      </c>
      <c r="O25" s="44">
        <f t="shared" si="2"/>
        <v>188.11240073304825</v>
      </c>
      <c r="P25" s="9"/>
    </row>
    <row r="26" spans="1:16">
      <c r="A26" s="12"/>
      <c r="B26" s="23">
        <v>344.2</v>
      </c>
      <c r="C26" s="19" t="s">
        <v>30</v>
      </c>
      <c r="D26" s="43">
        <v>11084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11084</v>
      </c>
      <c r="O26" s="44">
        <f t="shared" si="2"/>
        <v>6.7709224190592545</v>
      </c>
      <c r="P26" s="9"/>
    </row>
    <row r="27" spans="1:16">
      <c r="A27" s="12"/>
      <c r="B27" s="23">
        <v>345.1</v>
      </c>
      <c r="C27" s="19" t="s">
        <v>31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17865166</v>
      </c>
      <c r="N27" s="43">
        <f t="shared" si="6"/>
        <v>17865166</v>
      </c>
      <c r="O27" s="44">
        <f t="shared" si="2"/>
        <v>10913.357361026268</v>
      </c>
      <c r="P27" s="9"/>
    </row>
    <row r="28" spans="1:16">
      <c r="A28" s="12"/>
      <c r="B28" s="23">
        <v>345.9</v>
      </c>
      <c r="C28" s="19" t="s">
        <v>54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2797542</v>
      </c>
      <c r="N28" s="43">
        <f t="shared" si="6"/>
        <v>2797542</v>
      </c>
      <c r="O28" s="44">
        <f t="shared" si="2"/>
        <v>1708.9444105070249</v>
      </c>
      <c r="P28" s="9"/>
    </row>
    <row r="29" spans="1:16">
      <c r="A29" s="12"/>
      <c r="B29" s="23">
        <v>347.3</v>
      </c>
      <c r="C29" s="19" t="s">
        <v>32</v>
      </c>
      <c r="D29" s="43">
        <v>25712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25712</v>
      </c>
      <c r="O29" s="44">
        <f t="shared" si="2"/>
        <v>15.706780696395846</v>
      </c>
      <c r="P29" s="9"/>
    </row>
    <row r="30" spans="1:16" ht="15.75">
      <c r="A30" s="27" t="s">
        <v>3</v>
      </c>
      <c r="B30" s="28"/>
      <c r="C30" s="29"/>
      <c r="D30" s="30">
        <f t="shared" ref="D30:M30" si="7">SUM(D31:D32)</f>
        <v>90512</v>
      </c>
      <c r="E30" s="30">
        <f t="shared" si="7"/>
        <v>217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26552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409052</v>
      </c>
      <c r="N30" s="30">
        <f t="shared" ref="N30:N36" si="8">SUM(D30:M30)</f>
        <v>526333</v>
      </c>
      <c r="O30" s="42">
        <f t="shared" si="2"/>
        <v>321.52290775809405</v>
      </c>
      <c r="P30" s="10"/>
    </row>
    <row r="31" spans="1:16">
      <c r="A31" s="12"/>
      <c r="B31" s="23">
        <v>361.1</v>
      </c>
      <c r="C31" s="19" t="s">
        <v>35</v>
      </c>
      <c r="D31" s="43">
        <v>1554</v>
      </c>
      <c r="E31" s="43">
        <v>217</v>
      </c>
      <c r="F31" s="43">
        <v>0</v>
      </c>
      <c r="G31" s="43">
        <v>0</v>
      </c>
      <c r="H31" s="43">
        <v>0</v>
      </c>
      <c r="I31" s="43">
        <v>14630</v>
      </c>
      <c r="J31" s="43">
        <v>0</v>
      </c>
      <c r="K31" s="43">
        <v>0</v>
      </c>
      <c r="L31" s="43">
        <v>0</v>
      </c>
      <c r="M31" s="43">
        <v>409052</v>
      </c>
      <c r="N31" s="43">
        <f t="shared" si="8"/>
        <v>425453</v>
      </c>
      <c r="O31" s="44">
        <f t="shared" si="2"/>
        <v>259.89798411728771</v>
      </c>
      <c r="P31" s="9"/>
    </row>
    <row r="32" spans="1:16">
      <c r="A32" s="12"/>
      <c r="B32" s="23">
        <v>369.9</v>
      </c>
      <c r="C32" s="19" t="s">
        <v>37</v>
      </c>
      <c r="D32" s="43">
        <v>88958</v>
      </c>
      <c r="E32" s="43">
        <v>0</v>
      </c>
      <c r="F32" s="43">
        <v>0</v>
      </c>
      <c r="G32" s="43">
        <v>0</v>
      </c>
      <c r="H32" s="43">
        <v>0</v>
      </c>
      <c r="I32" s="43">
        <v>11922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100880</v>
      </c>
      <c r="O32" s="44">
        <f t="shared" si="2"/>
        <v>61.624923640806351</v>
      </c>
      <c r="P32" s="9"/>
    </row>
    <row r="33" spans="1:119" ht="15.75">
      <c r="A33" s="27" t="s">
        <v>25</v>
      </c>
      <c r="B33" s="28"/>
      <c r="C33" s="29"/>
      <c r="D33" s="30">
        <f t="shared" ref="D33:M33" si="9">SUM(D34:D35)</f>
        <v>523040</v>
      </c>
      <c r="E33" s="30">
        <f t="shared" si="9"/>
        <v>4659</v>
      </c>
      <c r="F33" s="30">
        <f t="shared" si="9"/>
        <v>0</v>
      </c>
      <c r="G33" s="30">
        <f t="shared" si="9"/>
        <v>0</v>
      </c>
      <c r="H33" s="30">
        <f t="shared" si="9"/>
        <v>0</v>
      </c>
      <c r="I33" s="30">
        <f t="shared" si="9"/>
        <v>138735</v>
      </c>
      <c r="J33" s="30">
        <f t="shared" si="9"/>
        <v>0</v>
      </c>
      <c r="K33" s="30">
        <f t="shared" si="9"/>
        <v>0</v>
      </c>
      <c r="L33" s="30">
        <f t="shared" si="9"/>
        <v>0</v>
      </c>
      <c r="M33" s="30">
        <f t="shared" si="9"/>
        <v>0</v>
      </c>
      <c r="N33" s="30">
        <f t="shared" si="8"/>
        <v>666434</v>
      </c>
      <c r="O33" s="42">
        <f t="shared" si="2"/>
        <v>407.10690287110566</v>
      </c>
      <c r="P33" s="9"/>
    </row>
    <row r="34" spans="1:119">
      <c r="A34" s="12"/>
      <c r="B34" s="23">
        <v>381</v>
      </c>
      <c r="C34" s="19" t="s">
        <v>38</v>
      </c>
      <c r="D34" s="43">
        <v>523040</v>
      </c>
      <c r="E34" s="43">
        <v>4659</v>
      </c>
      <c r="F34" s="43">
        <v>0</v>
      </c>
      <c r="G34" s="43">
        <v>0</v>
      </c>
      <c r="H34" s="43">
        <v>0</v>
      </c>
      <c r="I34" s="43">
        <v>22735</v>
      </c>
      <c r="J34" s="43">
        <v>0</v>
      </c>
      <c r="K34" s="43">
        <v>0</v>
      </c>
      <c r="L34" s="43">
        <v>0</v>
      </c>
      <c r="M34" s="43">
        <v>0</v>
      </c>
      <c r="N34" s="43">
        <f t="shared" si="8"/>
        <v>550434</v>
      </c>
      <c r="O34" s="44">
        <f t="shared" si="2"/>
        <v>336.24557116676846</v>
      </c>
      <c r="P34" s="9"/>
    </row>
    <row r="35" spans="1:119" ht="15.75" thickBot="1">
      <c r="A35" s="12"/>
      <c r="B35" s="23">
        <v>389.4</v>
      </c>
      <c r="C35" s="19" t="s">
        <v>55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116000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8"/>
        <v>116000</v>
      </c>
      <c r="O35" s="44">
        <f t="shared" si="2"/>
        <v>70.861331704337204</v>
      </c>
      <c r="P35" s="9"/>
    </row>
    <row r="36" spans="1:119" ht="16.5" thickBot="1">
      <c r="A36" s="13" t="s">
        <v>33</v>
      </c>
      <c r="B36" s="21"/>
      <c r="C36" s="20"/>
      <c r="D36" s="14">
        <f>SUM(D5,D10,D13,D21,D30,D33)</f>
        <v>2617109</v>
      </c>
      <c r="E36" s="14">
        <f t="shared" ref="E36:M36" si="10">SUM(E5,E10,E13,E21,E30,E33)</f>
        <v>13656</v>
      </c>
      <c r="F36" s="14">
        <f t="shared" si="10"/>
        <v>0</v>
      </c>
      <c r="G36" s="14">
        <f t="shared" si="10"/>
        <v>0</v>
      </c>
      <c r="H36" s="14">
        <f t="shared" si="10"/>
        <v>0</v>
      </c>
      <c r="I36" s="14">
        <f t="shared" si="10"/>
        <v>3560233</v>
      </c>
      <c r="J36" s="14">
        <f t="shared" si="10"/>
        <v>0</v>
      </c>
      <c r="K36" s="14">
        <f t="shared" si="10"/>
        <v>0</v>
      </c>
      <c r="L36" s="14">
        <f t="shared" si="10"/>
        <v>0</v>
      </c>
      <c r="M36" s="14">
        <f t="shared" si="10"/>
        <v>21071760</v>
      </c>
      <c r="N36" s="14">
        <f t="shared" si="8"/>
        <v>27262758</v>
      </c>
      <c r="O36" s="36">
        <f t="shared" si="2"/>
        <v>16654.097739767869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7"/>
      <c r="B38" s="38"/>
      <c r="C38" s="38"/>
      <c r="D38" s="39"/>
      <c r="E38" s="39"/>
      <c r="F38" s="39"/>
      <c r="G38" s="39"/>
      <c r="H38" s="39"/>
      <c r="I38" s="39"/>
      <c r="J38" s="39"/>
      <c r="K38" s="39"/>
      <c r="L38" s="45" t="s">
        <v>56</v>
      </c>
      <c r="M38" s="45"/>
      <c r="N38" s="45"/>
      <c r="O38" s="40">
        <v>1637</v>
      </c>
    </row>
    <row r="39" spans="1:119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8"/>
    </row>
    <row r="40" spans="1:119" ht="15.75" customHeight="1" thickBot="1">
      <c r="A40" s="49" t="s">
        <v>49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47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39</v>
      </c>
      <c r="B3" s="59"/>
      <c r="C3" s="60"/>
      <c r="D3" s="64" t="s">
        <v>20</v>
      </c>
      <c r="E3" s="65"/>
      <c r="F3" s="65"/>
      <c r="G3" s="65"/>
      <c r="H3" s="66"/>
      <c r="I3" s="64" t="s">
        <v>21</v>
      </c>
      <c r="J3" s="66"/>
      <c r="K3" s="64" t="s">
        <v>23</v>
      </c>
      <c r="L3" s="66"/>
      <c r="M3" s="34"/>
      <c r="N3" s="35"/>
      <c r="O3" s="67" t="s">
        <v>44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22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308434</v>
      </c>
      <c r="E5" s="25">
        <f t="shared" si="0"/>
        <v>24909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8" si="1">SUM(D5:M5)</f>
        <v>333343</v>
      </c>
      <c r="O5" s="31">
        <f t="shared" ref="O5:O32" si="2">(N5/O$34)</f>
        <v>198.41845238095237</v>
      </c>
      <c r="P5" s="6"/>
    </row>
    <row r="6" spans="1:133">
      <c r="A6" s="12"/>
      <c r="B6" s="23">
        <v>311</v>
      </c>
      <c r="C6" s="19" t="s">
        <v>2</v>
      </c>
      <c r="D6" s="43">
        <v>192245</v>
      </c>
      <c r="E6" s="43">
        <v>24909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217154</v>
      </c>
      <c r="O6" s="44">
        <f t="shared" si="2"/>
        <v>129.25833333333333</v>
      </c>
      <c r="P6" s="9"/>
    </row>
    <row r="7" spans="1:133">
      <c r="A7" s="12"/>
      <c r="B7" s="23">
        <v>312.10000000000002</v>
      </c>
      <c r="C7" s="19" t="s">
        <v>10</v>
      </c>
      <c r="D7" s="43">
        <v>61564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61564</v>
      </c>
      <c r="O7" s="44">
        <f t="shared" si="2"/>
        <v>36.645238095238092</v>
      </c>
      <c r="P7" s="9"/>
    </row>
    <row r="8" spans="1:133">
      <c r="A8" s="12"/>
      <c r="B8" s="23">
        <v>312.60000000000002</v>
      </c>
      <c r="C8" s="19" t="s">
        <v>11</v>
      </c>
      <c r="D8" s="43">
        <v>51045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51045</v>
      </c>
      <c r="O8" s="44">
        <f t="shared" si="2"/>
        <v>30.383928571428573</v>
      </c>
      <c r="P8" s="9"/>
    </row>
    <row r="9" spans="1:133">
      <c r="A9" s="12"/>
      <c r="B9" s="23">
        <v>316</v>
      </c>
      <c r="C9" s="19" t="s">
        <v>12</v>
      </c>
      <c r="D9" s="43">
        <v>3580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3580</v>
      </c>
      <c r="O9" s="44">
        <f t="shared" si="2"/>
        <v>2.1309523809523809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10285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10285</v>
      </c>
      <c r="O10" s="42">
        <f t="shared" si="2"/>
        <v>6.1220238095238093</v>
      </c>
      <c r="P10" s="10"/>
    </row>
    <row r="11" spans="1:133">
      <c r="A11" s="12"/>
      <c r="B11" s="23">
        <v>322</v>
      </c>
      <c r="C11" s="19" t="s">
        <v>0</v>
      </c>
      <c r="D11" s="43">
        <v>125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125</v>
      </c>
      <c r="O11" s="44">
        <f t="shared" si="2"/>
        <v>7.4404761904761904E-2</v>
      </c>
      <c r="P11" s="9"/>
    </row>
    <row r="12" spans="1:133">
      <c r="A12" s="12"/>
      <c r="B12" s="23">
        <v>323.2</v>
      </c>
      <c r="C12" s="19" t="s">
        <v>14</v>
      </c>
      <c r="D12" s="43">
        <v>10160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10160</v>
      </c>
      <c r="O12" s="44">
        <f t="shared" si="2"/>
        <v>6.0476190476190474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SUM(D14:D17)</f>
        <v>68878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68878</v>
      </c>
      <c r="O13" s="42">
        <f t="shared" si="2"/>
        <v>40.998809523809527</v>
      </c>
      <c r="P13" s="10"/>
    </row>
    <row r="14" spans="1:133">
      <c r="A14" s="12"/>
      <c r="B14" s="23">
        <v>335.12</v>
      </c>
      <c r="C14" s="19" t="s">
        <v>16</v>
      </c>
      <c r="D14" s="43">
        <v>46195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46195</v>
      </c>
      <c r="O14" s="44">
        <f t="shared" si="2"/>
        <v>27.49702380952381</v>
      </c>
      <c r="P14" s="9"/>
    </row>
    <row r="15" spans="1:133">
      <c r="A15" s="12"/>
      <c r="B15" s="23">
        <v>335.14</v>
      </c>
      <c r="C15" s="19" t="s">
        <v>17</v>
      </c>
      <c r="D15" s="43">
        <v>699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699</v>
      </c>
      <c r="O15" s="44">
        <f t="shared" si="2"/>
        <v>0.41607142857142859</v>
      </c>
      <c r="P15" s="9"/>
    </row>
    <row r="16" spans="1:133">
      <c r="A16" s="12"/>
      <c r="B16" s="23">
        <v>335.15</v>
      </c>
      <c r="C16" s="19" t="s">
        <v>18</v>
      </c>
      <c r="D16" s="43">
        <v>287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287</v>
      </c>
      <c r="O16" s="44">
        <f t="shared" si="2"/>
        <v>0.17083333333333334</v>
      </c>
      <c r="P16" s="9"/>
    </row>
    <row r="17" spans="1:119">
      <c r="A17" s="12"/>
      <c r="B17" s="23">
        <v>335.18</v>
      </c>
      <c r="C17" s="19" t="s">
        <v>19</v>
      </c>
      <c r="D17" s="43">
        <v>21697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21697</v>
      </c>
      <c r="O17" s="44">
        <f t="shared" si="2"/>
        <v>12.914880952380953</v>
      </c>
      <c r="P17" s="9"/>
    </row>
    <row r="18" spans="1:119" ht="15.75">
      <c r="A18" s="27" t="s">
        <v>24</v>
      </c>
      <c r="B18" s="28"/>
      <c r="C18" s="29"/>
      <c r="D18" s="30">
        <f t="shared" ref="D18:M18" si="5">SUM(D19:D25)</f>
        <v>374173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3333343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22418724</v>
      </c>
      <c r="N18" s="30">
        <f t="shared" si="1"/>
        <v>26126240</v>
      </c>
      <c r="O18" s="42">
        <f t="shared" si="2"/>
        <v>15551.333333333334</v>
      </c>
      <c r="P18" s="10"/>
    </row>
    <row r="19" spans="1:119">
      <c r="A19" s="12"/>
      <c r="B19" s="23">
        <v>341.9</v>
      </c>
      <c r="C19" s="19" t="s">
        <v>26</v>
      </c>
      <c r="D19" s="43">
        <v>28000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ref="N19:N25" si="6">SUM(D19:M19)</f>
        <v>28000</v>
      </c>
      <c r="O19" s="44">
        <f t="shared" si="2"/>
        <v>16.666666666666668</v>
      </c>
      <c r="P19" s="9"/>
    </row>
    <row r="20" spans="1:119">
      <c r="A20" s="12"/>
      <c r="B20" s="23">
        <v>343.1</v>
      </c>
      <c r="C20" s="19" t="s">
        <v>27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2135779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2135779</v>
      </c>
      <c r="O20" s="44">
        <f t="shared" si="2"/>
        <v>1271.2970238095238</v>
      </c>
      <c r="P20" s="9"/>
    </row>
    <row r="21" spans="1:119">
      <c r="A21" s="12"/>
      <c r="B21" s="23">
        <v>343.3</v>
      </c>
      <c r="C21" s="19" t="s">
        <v>28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1197564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1197564</v>
      </c>
      <c r="O21" s="44">
        <f t="shared" si="2"/>
        <v>712.83571428571429</v>
      </c>
      <c r="P21" s="9"/>
    </row>
    <row r="22" spans="1:119">
      <c r="A22" s="12"/>
      <c r="B22" s="23">
        <v>343.4</v>
      </c>
      <c r="C22" s="19" t="s">
        <v>29</v>
      </c>
      <c r="D22" s="43">
        <v>308613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308613</v>
      </c>
      <c r="O22" s="44">
        <f t="shared" si="2"/>
        <v>183.69821428571427</v>
      </c>
      <c r="P22" s="9"/>
    </row>
    <row r="23" spans="1:119">
      <c r="A23" s="12"/>
      <c r="B23" s="23">
        <v>344.2</v>
      </c>
      <c r="C23" s="19" t="s">
        <v>30</v>
      </c>
      <c r="D23" s="43">
        <v>16879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16879</v>
      </c>
      <c r="O23" s="44">
        <f t="shared" si="2"/>
        <v>10.047023809523809</v>
      </c>
      <c r="P23" s="9"/>
    </row>
    <row r="24" spans="1:119">
      <c r="A24" s="12"/>
      <c r="B24" s="23">
        <v>345.1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22418724</v>
      </c>
      <c r="N24" s="43">
        <f t="shared" si="6"/>
        <v>22418724</v>
      </c>
      <c r="O24" s="44">
        <f t="shared" si="2"/>
        <v>13344.478571428572</v>
      </c>
      <c r="P24" s="9"/>
    </row>
    <row r="25" spans="1:119">
      <c r="A25" s="12"/>
      <c r="B25" s="23">
        <v>347.3</v>
      </c>
      <c r="C25" s="19" t="s">
        <v>32</v>
      </c>
      <c r="D25" s="43">
        <v>20681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20681</v>
      </c>
      <c r="O25" s="44">
        <f t="shared" si="2"/>
        <v>12.310119047619047</v>
      </c>
      <c r="P25" s="9"/>
    </row>
    <row r="26" spans="1:119" ht="15.75">
      <c r="A26" s="27" t="s">
        <v>3</v>
      </c>
      <c r="B26" s="28"/>
      <c r="C26" s="29"/>
      <c r="D26" s="30">
        <f t="shared" ref="D26:M26" si="7">SUM(D27:D29)</f>
        <v>752930</v>
      </c>
      <c r="E26" s="30">
        <f t="shared" si="7"/>
        <v>306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30">
        <f t="shared" si="7"/>
        <v>36659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399740</v>
      </c>
      <c r="N26" s="30">
        <f t="shared" ref="N26:N32" si="8">SUM(D26:M26)</f>
        <v>1189635</v>
      </c>
      <c r="O26" s="42">
        <f t="shared" si="2"/>
        <v>708.11607142857144</v>
      </c>
      <c r="P26" s="10"/>
    </row>
    <row r="27" spans="1:119">
      <c r="A27" s="12"/>
      <c r="B27" s="23">
        <v>361.1</v>
      </c>
      <c r="C27" s="19" t="s">
        <v>35</v>
      </c>
      <c r="D27" s="43">
        <v>11387</v>
      </c>
      <c r="E27" s="43">
        <v>306</v>
      </c>
      <c r="F27" s="43">
        <v>0</v>
      </c>
      <c r="G27" s="43">
        <v>0</v>
      </c>
      <c r="H27" s="43">
        <v>0</v>
      </c>
      <c r="I27" s="43">
        <v>23971</v>
      </c>
      <c r="J27" s="43">
        <v>0</v>
      </c>
      <c r="K27" s="43">
        <v>0</v>
      </c>
      <c r="L27" s="43">
        <v>0</v>
      </c>
      <c r="M27" s="43">
        <v>399740</v>
      </c>
      <c r="N27" s="43">
        <f t="shared" si="8"/>
        <v>435404</v>
      </c>
      <c r="O27" s="44">
        <f t="shared" si="2"/>
        <v>259.1690476190476</v>
      </c>
      <c r="P27" s="9"/>
    </row>
    <row r="28" spans="1:119">
      <c r="A28" s="12"/>
      <c r="B28" s="23">
        <v>366</v>
      </c>
      <c r="C28" s="19" t="s">
        <v>36</v>
      </c>
      <c r="D28" s="43">
        <v>646147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8"/>
        <v>646147</v>
      </c>
      <c r="O28" s="44">
        <f t="shared" si="2"/>
        <v>384.6113095238095</v>
      </c>
      <c r="P28" s="9"/>
    </row>
    <row r="29" spans="1:119">
      <c r="A29" s="12"/>
      <c r="B29" s="23">
        <v>369.9</v>
      </c>
      <c r="C29" s="19" t="s">
        <v>37</v>
      </c>
      <c r="D29" s="43">
        <v>95396</v>
      </c>
      <c r="E29" s="43">
        <v>0</v>
      </c>
      <c r="F29" s="43">
        <v>0</v>
      </c>
      <c r="G29" s="43">
        <v>0</v>
      </c>
      <c r="H29" s="43">
        <v>0</v>
      </c>
      <c r="I29" s="43">
        <v>12688</v>
      </c>
      <c r="J29" s="43">
        <v>0</v>
      </c>
      <c r="K29" s="43">
        <v>0</v>
      </c>
      <c r="L29" s="43">
        <v>0</v>
      </c>
      <c r="M29" s="43">
        <v>0</v>
      </c>
      <c r="N29" s="43">
        <f t="shared" si="8"/>
        <v>108084</v>
      </c>
      <c r="O29" s="44">
        <f t="shared" si="2"/>
        <v>64.335714285714289</v>
      </c>
      <c r="P29" s="9"/>
    </row>
    <row r="30" spans="1:119" ht="15.75">
      <c r="A30" s="27" t="s">
        <v>25</v>
      </c>
      <c r="B30" s="28"/>
      <c r="C30" s="29"/>
      <c r="D30" s="30">
        <f t="shared" ref="D30:M30" si="9">SUM(D31:D31)</f>
        <v>772825</v>
      </c>
      <c r="E30" s="30">
        <f t="shared" si="9"/>
        <v>11424</v>
      </c>
      <c r="F30" s="30">
        <f t="shared" si="9"/>
        <v>0</v>
      </c>
      <c r="G30" s="30">
        <f t="shared" si="9"/>
        <v>0</v>
      </c>
      <c r="H30" s="30">
        <f t="shared" si="9"/>
        <v>0</v>
      </c>
      <c r="I30" s="30">
        <f t="shared" si="9"/>
        <v>0</v>
      </c>
      <c r="J30" s="30">
        <f t="shared" si="9"/>
        <v>0</v>
      </c>
      <c r="K30" s="30">
        <f t="shared" si="9"/>
        <v>0</v>
      </c>
      <c r="L30" s="30">
        <f t="shared" si="9"/>
        <v>0</v>
      </c>
      <c r="M30" s="30">
        <f t="shared" si="9"/>
        <v>0</v>
      </c>
      <c r="N30" s="30">
        <f t="shared" si="8"/>
        <v>784249</v>
      </c>
      <c r="O30" s="42">
        <f t="shared" si="2"/>
        <v>466.81488095238097</v>
      </c>
      <c r="P30" s="9"/>
    </row>
    <row r="31" spans="1:119" ht="15.75" thickBot="1">
      <c r="A31" s="12"/>
      <c r="B31" s="23">
        <v>381</v>
      </c>
      <c r="C31" s="19" t="s">
        <v>38</v>
      </c>
      <c r="D31" s="43">
        <v>772825</v>
      </c>
      <c r="E31" s="43">
        <v>11424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784249</v>
      </c>
      <c r="O31" s="44">
        <f t="shared" si="2"/>
        <v>466.81488095238097</v>
      </c>
      <c r="P31" s="9"/>
    </row>
    <row r="32" spans="1:119" ht="16.5" thickBot="1">
      <c r="A32" s="13" t="s">
        <v>33</v>
      </c>
      <c r="B32" s="21"/>
      <c r="C32" s="20"/>
      <c r="D32" s="14">
        <f>SUM(D5,D10,D13,D18,D26,D30)</f>
        <v>2287525</v>
      </c>
      <c r="E32" s="14">
        <f t="shared" ref="E32:M32" si="10">SUM(E5,E10,E13,E18,E26,E30)</f>
        <v>36639</v>
      </c>
      <c r="F32" s="14">
        <f t="shared" si="10"/>
        <v>0</v>
      </c>
      <c r="G32" s="14">
        <f t="shared" si="10"/>
        <v>0</v>
      </c>
      <c r="H32" s="14">
        <f t="shared" si="10"/>
        <v>0</v>
      </c>
      <c r="I32" s="14">
        <f t="shared" si="10"/>
        <v>3370002</v>
      </c>
      <c r="J32" s="14">
        <f t="shared" si="10"/>
        <v>0</v>
      </c>
      <c r="K32" s="14">
        <f t="shared" si="10"/>
        <v>0</v>
      </c>
      <c r="L32" s="14">
        <f t="shared" si="10"/>
        <v>0</v>
      </c>
      <c r="M32" s="14">
        <f t="shared" si="10"/>
        <v>22818464</v>
      </c>
      <c r="N32" s="14">
        <f t="shared" si="8"/>
        <v>28512630</v>
      </c>
      <c r="O32" s="36">
        <f t="shared" si="2"/>
        <v>16971.803571428572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45" t="s">
        <v>48</v>
      </c>
      <c r="M34" s="45"/>
      <c r="N34" s="45"/>
      <c r="O34" s="40">
        <v>1680</v>
      </c>
    </row>
    <row r="35" spans="1:15">
      <c r="A35" s="46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8"/>
    </row>
    <row r="36" spans="1:15" ht="15.75" thickBot="1">
      <c r="A36" s="49" t="s">
        <v>49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</row>
  </sheetData>
  <mergeCells count="10">
    <mergeCell ref="A36:O36"/>
    <mergeCell ref="L34:N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34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39</v>
      </c>
      <c r="B3" s="59"/>
      <c r="C3" s="60"/>
      <c r="D3" s="64" t="s">
        <v>20</v>
      </c>
      <c r="E3" s="65"/>
      <c r="F3" s="65"/>
      <c r="G3" s="65"/>
      <c r="H3" s="66"/>
      <c r="I3" s="64" t="s">
        <v>21</v>
      </c>
      <c r="J3" s="66"/>
      <c r="K3" s="64" t="s">
        <v>23</v>
      </c>
      <c r="L3" s="66"/>
      <c r="M3" s="34"/>
      <c r="N3" s="35"/>
      <c r="O3" s="67" t="s">
        <v>44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22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294548</v>
      </c>
      <c r="E5" s="25">
        <f t="shared" si="0"/>
        <v>48263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8" si="1">SUM(D5:M5)</f>
        <v>342811</v>
      </c>
      <c r="O5" s="31">
        <f t="shared" ref="O5:O32" si="2">(N5/O$34)</f>
        <v>207.13655589123866</v>
      </c>
      <c r="P5" s="6"/>
    </row>
    <row r="6" spans="1:133">
      <c r="A6" s="12"/>
      <c r="B6" s="23">
        <v>311</v>
      </c>
      <c r="C6" s="19" t="s">
        <v>2</v>
      </c>
      <c r="D6" s="43">
        <v>183902</v>
      </c>
      <c r="E6" s="43">
        <v>48263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232165</v>
      </c>
      <c r="O6" s="44">
        <f t="shared" si="2"/>
        <v>140.28096676737161</v>
      </c>
      <c r="P6" s="9"/>
    </row>
    <row r="7" spans="1:133">
      <c r="A7" s="12"/>
      <c r="B7" s="23">
        <v>312.10000000000002</v>
      </c>
      <c r="C7" s="19" t="s">
        <v>10</v>
      </c>
      <c r="D7" s="43">
        <v>53433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53433</v>
      </c>
      <c r="O7" s="44">
        <f t="shared" si="2"/>
        <v>32.285800604229607</v>
      </c>
      <c r="P7" s="9"/>
    </row>
    <row r="8" spans="1:133">
      <c r="A8" s="12"/>
      <c r="B8" s="23">
        <v>312.60000000000002</v>
      </c>
      <c r="C8" s="19" t="s">
        <v>11</v>
      </c>
      <c r="D8" s="43">
        <v>51604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51604</v>
      </c>
      <c r="O8" s="44">
        <f t="shared" si="2"/>
        <v>31.180664652567977</v>
      </c>
      <c r="P8" s="9"/>
    </row>
    <row r="9" spans="1:133">
      <c r="A9" s="12"/>
      <c r="B9" s="23">
        <v>316</v>
      </c>
      <c r="C9" s="19" t="s">
        <v>12</v>
      </c>
      <c r="D9" s="43">
        <v>5609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5609</v>
      </c>
      <c r="O9" s="44">
        <f t="shared" si="2"/>
        <v>3.3891238670694865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13238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13238</v>
      </c>
      <c r="O10" s="42">
        <f t="shared" si="2"/>
        <v>7.9987915407854988</v>
      </c>
      <c r="P10" s="10"/>
    </row>
    <row r="11" spans="1:133">
      <c r="A11" s="12"/>
      <c r="B11" s="23">
        <v>322</v>
      </c>
      <c r="C11" s="19" t="s">
        <v>0</v>
      </c>
      <c r="D11" s="43">
        <v>450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450</v>
      </c>
      <c r="O11" s="44">
        <f t="shared" si="2"/>
        <v>0.27190332326283989</v>
      </c>
      <c r="P11" s="9"/>
    </row>
    <row r="12" spans="1:133">
      <c r="A12" s="12"/>
      <c r="B12" s="23">
        <v>323.2</v>
      </c>
      <c r="C12" s="19" t="s">
        <v>14</v>
      </c>
      <c r="D12" s="43">
        <v>12788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12788</v>
      </c>
      <c r="O12" s="44">
        <f t="shared" si="2"/>
        <v>7.7268882175226583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SUM(D14:D17)</f>
        <v>70296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70296</v>
      </c>
      <c r="O13" s="42">
        <f t="shared" si="2"/>
        <v>42.474924471299097</v>
      </c>
      <c r="P13" s="10"/>
    </row>
    <row r="14" spans="1:133">
      <c r="A14" s="12"/>
      <c r="B14" s="23">
        <v>335.12</v>
      </c>
      <c r="C14" s="19" t="s">
        <v>16</v>
      </c>
      <c r="D14" s="43">
        <v>46389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46389</v>
      </c>
      <c r="O14" s="44">
        <f t="shared" si="2"/>
        <v>28.029607250755287</v>
      </c>
      <c r="P14" s="9"/>
    </row>
    <row r="15" spans="1:133">
      <c r="A15" s="12"/>
      <c r="B15" s="23">
        <v>335.14</v>
      </c>
      <c r="C15" s="19" t="s">
        <v>17</v>
      </c>
      <c r="D15" s="43">
        <v>682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682</v>
      </c>
      <c r="O15" s="44">
        <f t="shared" si="2"/>
        <v>0.41208459214501508</v>
      </c>
      <c r="P15" s="9"/>
    </row>
    <row r="16" spans="1:133">
      <c r="A16" s="12"/>
      <c r="B16" s="23">
        <v>335.15</v>
      </c>
      <c r="C16" s="19" t="s">
        <v>18</v>
      </c>
      <c r="D16" s="43">
        <v>211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211</v>
      </c>
      <c r="O16" s="44">
        <f t="shared" si="2"/>
        <v>0.12749244712990937</v>
      </c>
      <c r="P16" s="9"/>
    </row>
    <row r="17" spans="1:119">
      <c r="A17" s="12"/>
      <c r="B17" s="23">
        <v>335.18</v>
      </c>
      <c r="C17" s="19" t="s">
        <v>19</v>
      </c>
      <c r="D17" s="43">
        <v>23014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23014</v>
      </c>
      <c r="O17" s="44">
        <f t="shared" si="2"/>
        <v>13.905740181268882</v>
      </c>
      <c r="P17" s="9"/>
    </row>
    <row r="18" spans="1:119" ht="15.75">
      <c r="A18" s="27" t="s">
        <v>24</v>
      </c>
      <c r="B18" s="28"/>
      <c r="C18" s="29"/>
      <c r="D18" s="30">
        <f t="shared" ref="D18:M18" si="5">SUM(D19:D25)</f>
        <v>383040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3267611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23510126</v>
      </c>
      <c r="N18" s="30">
        <f t="shared" si="1"/>
        <v>27160777</v>
      </c>
      <c r="O18" s="42">
        <f t="shared" si="2"/>
        <v>16411.345619335349</v>
      </c>
      <c r="P18" s="10"/>
    </row>
    <row r="19" spans="1:119">
      <c r="A19" s="12"/>
      <c r="B19" s="23">
        <v>341.9</v>
      </c>
      <c r="C19" s="19" t="s">
        <v>26</v>
      </c>
      <c r="D19" s="43">
        <v>28000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ref="N19:N25" si="6">SUM(D19:M19)</f>
        <v>28000</v>
      </c>
      <c r="O19" s="44">
        <f t="shared" si="2"/>
        <v>16.918429003021149</v>
      </c>
      <c r="P19" s="9"/>
    </row>
    <row r="20" spans="1:119">
      <c r="A20" s="12"/>
      <c r="B20" s="23">
        <v>343.1</v>
      </c>
      <c r="C20" s="19" t="s">
        <v>27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2062286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2062286</v>
      </c>
      <c r="O20" s="44">
        <f t="shared" si="2"/>
        <v>1246.0942598187312</v>
      </c>
      <c r="P20" s="9"/>
    </row>
    <row r="21" spans="1:119">
      <c r="A21" s="12"/>
      <c r="B21" s="23">
        <v>343.3</v>
      </c>
      <c r="C21" s="19" t="s">
        <v>28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1205325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1205325</v>
      </c>
      <c r="O21" s="44">
        <f t="shared" si="2"/>
        <v>728.29305135951665</v>
      </c>
      <c r="P21" s="9"/>
    </row>
    <row r="22" spans="1:119">
      <c r="A22" s="12"/>
      <c r="B22" s="23">
        <v>343.4</v>
      </c>
      <c r="C22" s="19" t="s">
        <v>29</v>
      </c>
      <c r="D22" s="43">
        <v>288293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288293</v>
      </c>
      <c r="O22" s="44">
        <f t="shared" si="2"/>
        <v>174.19516616314201</v>
      </c>
      <c r="P22" s="9"/>
    </row>
    <row r="23" spans="1:119">
      <c r="A23" s="12"/>
      <c r="B23" s="23">
        <v>344.2</v>
      </c>
      <c r="C23" s="19" t="s">
        <v>30</v>
      </c>
      <c r="D23" s="43">
        <v>12655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12655</v>
      </c>
      <c r="O23" s="44">
        <f t="shared" si="2"/>
        <v>7.6465256797583079</v>
      </c>
      <c r="P23" s="9"/>
    </row>
    <row r="24" spans="1:119">
      <c r="A24" s="12"/>
      <c r="B24" s="23">
        <v>345.1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23510126</v>
      </c>
      <c r="N24" s="43">
        <f t="shared" si="6"/>
        <v>23510126</v>
      </c>
      <c r="O24" s="44">
        <f t="shared" si="2"/>
        <v>14205.51419939577</v>
      </c>
      <c r="P24" s="9"/>
    </row>
    <row r="25" spans="1:119">
      <c r="A25" s="12"/>
      <c r="B25" s="23">
        <v>347.3</v>
      </c>
      <c r="C25" s="19" t="s">
        <v>32</v>
      </c>
      <c r="D25" s="43">
        <v>54092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54092</v>
      </c>
      <c r="O25" s="44">
        <f t="shared" si="2"/>
        <v>32.683987915407855</v>
      </c>
      <c r="P25" s="9"/>
    </row>
    <row r="26" spans="1:119" ht="15.75">
      <c r="A26" s="27" t="s">
        <v>3</v>
      </c>
      <c r="B26" s="28"/>
      <c r="C26" s="29"/>
      <c r="D26" s="30">
        <f t="shared" ref="D26:M26" si="7">SUM(D27:D29)</f>
        <v>596500</v>
      </c>
      <c r="E26" s="30">
        <f t="shared" si="7"/>
        <v>265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30">
        <f t="shared" si="7"/>
        <v>59026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414377</v>
      </c>
      <c r="N26" s="30">
        <f t="shared" ref="N26:N32" si="8">SUM(D26:M26)</f>
        <v>1070168</v>
      </c>
      <c r="O26" s="42">
        <f t="shared" si="2"/>
        <v>646.62719033232634</v>
      </c>
      <c r="P26" s="10"/>
    </row>
    <row r="27" spans="1:119">
      <c r="A27" s="12"/>
      <c r="B27" s="23">
        <v>361.1</v>
      </c>
      <c r="C27" s="19" t="s">
        <v>35</v>
      </c>
      <c r="D27" s="43">
        <v>7486</v>
      </c>
      <c r="E27" s="43">
        <v>265</v>
      </c>
      <c r="F27" s="43">
        <v>0</v>
      </c>
      <c r="G27" s="43">
        <v>0</v>
      </c>
      <c r="H27" s="43">
        <v>0</v>
      </c>
      <c r="I27" s="43">
        <v>36721</v>
      </c>
      <c r="J27" s="43">
        <v>0</v>
      </c>
      <c r="K27" s="43">
        <v>0</v>
      </c>
      <c r="L27" s="43">
        <v>0</v>
      </c>
      <c r="M27" s="43">
        <v>414377</v>
      </c>
      <c r="N27" s="43">
        <f t="shared" si="8"/>
        <v>458849</v>
      </c>
      <c r="O27" s="44">
        <f t="shared" si="2"/>
        <v>277.25015105740181</v>
      </c>
      <c r="P27" s="9"/>
    </row>
    <row r="28" spans="1:119">
      <c r="A28" s="12"/>
      <c r="B28" s="23">
        <v>366</v>
      </c>
      <c r="C28" s="19" t="s">
        <v>36</v>
      </c>
      <c r="D28" s="43">
        <v>480446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8"/>
        <v>480446</v>
      </c>
      <c r="O28" s="44">
        <f t="shared" si="2"/>
        <v>290.29969788519639</v>
      </c>
      <c r="P28" s="9"/>
    </row>
    <row r="29" spans="1:119">
      <c r="A29" s="12"/>
      <c r="B29" s="23">
        <v>369.9</v>
      </c>
      <c r="C29" s="19" t="s">
        <v>37</v>
      </c>
      <c r="D29" s="43">
        <v>108568</v>
      </c>
      <c r="E29" s="43">
        <v>0</v>
      </c>
      <c r="F29" s="43">
        <v>0</v>
      </c>
      <c r="G29" s="43">
        <v>0</v>
      </c>
      <c r="H29" s="43">
        <v>0</v>
      </c>
      <c r="I29" s="43">
        <v>22305</v>
      </c>
      <c r="J29" s="43">
        <v>0</v>
      </c>
      <c r="K29" s="43">
        <v>0</v>
      </c>
      <c r="L29" s="43">
        <v>0</v>
      </c>
      <c r="M29" s="43">
        <v>0</v>
      </c>
      <c r="N29" s="43">
        <f t="shared" si="8"/>
        <v>130873</v>
      </c>
      <c r="O29" s="44">
        <f t="shared" si="2"/>
        <v>79.07734138972809</v>
      </c>
      <c r="P29" s="9"/>
    </row>
    <row r="30" spans="1:119" ht="15.75">
      <c r="A30" s="27" t="s">
        <v>25</v>
      </c>
      <c r="B30" s="28"/>
      <c r="C30" s="29"/>
      <c r="D30" s="30">
        <f t="shared" ref="D30:M30" si="9">SUM(D31:D31)</f>
        <v>487187</v>
      </c>
      <c r="E30" s="30">
        <f t="shared" si="9"/>
        <v>0</v>
      </c>
      <c r="F30" s="30">
        <f t="shared" si="9"/>
        <v>0</v>
      </c>
      <c r="G30" s="30">
        <f t="shared" si="9"/>
        <v>0</v>
      </c>
      <c r="H30" s="30">
        <f t="shared" si="9"/>
        <v>0</v>
      </c>
      <c r="I30" s="30">
        <f t="shared" si="9"/>
        <v>0</v>
      </c>
      <c r="J30" s="30">
        <f t="shared" si="9"/>
        <v>0</v>
      </c>
      <c r="K30" s="30">
        <f t="shared" si="9"/>
        <v>0</v>
      </c>
      <c r="L30" s="30">
        <f t="shared" si="9"/>
        <v>0</v>
      </c>
      <c r="M30" s="30">
        <f t="shared" si="9"/>
        <v>0</v>
      </c>
      <c r="N30" s="30">
        <f t="shared" si="8"/>
        <v>487187</v>
      </c>
      <c r="O30" s="42">
        <f t="shared" si="2"/>
        <v>294.37280966767372</v>
      </c>
      <c r="P30" s="9"/>
    </row>
    <row r="31" spans="1:119" ht="15.75" thickBot="1">
      <c r="A31" s="12"/>
      <c r="B31" s="23">
        <v>381</v>
      </c>
      <c r="C31" s="19" t="s">
        <v>38</v>
      </c>
      <c r="D31" s="43">
        <v>487187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487187</v>
      </c>
      <c r="O31" s="44">
        <f t="shared" si="2"/>
        <v>294.37280966767372</v>
      </c>
      <c r="P31" s="9"/>
    </row>
    <row r="32" spans="1:119" ht="16.5" thickBot="1">
      <c r="A32" s="13" t="s">
        <v>33</v>
      </c>
      <c r="B32" s="21"/>
      <c r="C32" s="20"/>
      <c r="D32" s="14">
        <f>SUM(D5,D10,D13,D18,D26,D30)</f>
        <v>1844809</v>
      </c>
      <c r="E32" s="14">
        <f t="shared" ref="E32:M32" si="10">SUM(E5,E10,E13,E18,E26,E30)</f>
        <v>48528</v>
      </c>
      <c r="F32" s="14">
        <f t="shared" si="10"/>
        <v>0</v>
      </c>
      <c r="G32" s="14">
        <f t="shared" si="10"/>
        <v>0</v>
      </c>
      <c r="H32" s="14">
        <f t="shared" si="10"/>
        <v>0</v>
      </c>
      <c r="I32" s="14">
        <f t="shared" si="10"/>
        <v>3326637</v>
      </c>
      <c r="J32" s="14">
        <f t="shared" si="10"/>
        <v>0</v>
      </c>
      <c r="K32" s="14">
        <f t="shared" si="10"/>
        <v>0</v>
      </c>
      <c r="L32" s="14">
        <f t="shared" si="10"/>
        <v>0</v>
      </c>
      <c r="M32" s="14">
        <f t="shared" si="10"/>
        <v>23924503</v>
      </c>
      <c r="N32" s="14">
        <f t="shared" si="8"/>
        <v>29144477</v>
      </c>
      <c r="O32" s="36">
        <f t="shared" si="2"/>
        <v>17609.955891238671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45" t="s">
        <v>45</v>
      </c>
      <c r="M34" s="45"/>
      <c r="N34" s="45"/>
      <c r="O34" s="40">
        <v>1655</v>
      </c>
    </row>
    <row r="35" spans="1:15">
      <c r="A35" s="46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8"/>
    </row>
    <row r="36" spans="1:15" ht="15.75" thickBot="1">
      <c r="A36" s="49" t="s">
        <v>49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72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39</v>
      </c>
      <c r="B3" s="59"/>
      <c r="C3" s="60"/>
      <c r="D3" s="64" t="s">
        <v>20</v>
      </c>
      <c r="E3" s="65"/>
      <c r="F3" s="65"/>
      <c r="G3" s="65"/>
      <c r="H3" s="66"/>
      <c r="I3" s="64" t="s">
        <v>21</v>
      </c>
      <c r="J3" s="66"/>
      <c r="K3" s="64" t="s">
        <v>23</v>
      </c>
      <c r="L3" s="66"/>
      <c r="M3" s="34"/>
      <c r="N3" s="35"/>
      <c r="O3" s="67" t="s">
        <v>44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22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319258</v>
      </c>
      <c r="E5" s="25">
        <f t="shared" si="0"/>
        <v>53500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9" si="1">SUM(D5:M5)</f>
        <v>372758</v>
      </c>
      <c r="O5" s="31">
        <f t="shared" ref="O5:O35" si="2">(N5/O$37)</f>
        <v>225.23141993957705</v>
      </c>
      <c r="P5" s="6"/>
    </row>
    <row r="6" spans="1:133">
      <c r="A6" s="12"/>
      <c r="B6" s="23">
        <v>311</v>
      </c>
      <c r="C6" s="19" t="s">
        <v>2</v>
      </c>
      <c r="D6" s="43">
        <v>193747</v>
      </c>
      <c r="E6" s="43">
        <v>53500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247247</v>
      </c>
      <c r="O6" s="44">
        <f t="shared" si="2"/>
        <v>149.3939577039275</v>
      </c>
      <c r="P6" s="9"/>
    </row>
    <row r="7" spans="1:133">
      <c r="A7" s="12"/>
      <c r="B7" s="23">
        <v>312.10000000000002</v>
      </c>
      <c r="C7" s="19" t="s">
        <v>10</v>
      </c>
      <c r="D7" s="43">
        <v>58396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58396</v>
      </c>
      <c r="O7" s="44">
        <f t="shared" si="2"/>
        <v>35.284592145015104</v>
      </c>
      <c r="P7" s="9"/>
    </row>
    <row r="8" spans="1:133">
      <c r="A8" s="12"/>
      <c r="B8" s="23">
        <v>312.60000000000002</v>
      </c>
      <c r="C8" s="19" t="s">
        <v>11</v>
      </c>
      <c r="D8" s="43">
        <v>60744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60744</v>
      </c>
      <c r="O8" s="44">
        <f t="shared" si="2"/>
        <v>36.703323262839881</v>
      </c>
      <c r="P8" s="9"/>
    </row>
    <row r="9" spans="1:133">
      <c r="A9" s="12"/>
      <c r="B9" s="23">
        <v>316</v>
      </c>
      <c r="C9" s="19" t="s">
        <v>12</v>
      </c>
      <c r="D9" s="43">
        <v>6371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6371</v>
      </c>
      <c r="O9" s="44">
        <f t="shared" si="2"/>
        <v>3.8495468277945619</v>
      </c>
      <c r="P9" s="9"/>
    </row>
    <row r="10" spans="1:133" ht="15.75">
      <c r="A10" s="27" t="s">
        <v>73</v>
      </c>
      <c r="B10" s="28"/>
      <c r="C10" s="29"/>
      <c r="D10" s="30">
        <f t="shared" ref="D10:M10" si="3">SUM(D11:D12)</f>
        <v>10211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10211</v>
      </c>
      <c r="O10" s="42">
        <f t="shared" si="2"/>
        <v>6.1697885196374624</v>
      </c>
      <c r="P10" s="10"/>
    </row>
    <row r="11" spans="1:133">
      <c r="A11" s="12"/>
      <c r="B11" s="23">
        <v>322</v>
      </c>
      <c r="C11" s="19" t="s">
        <v>0</v>
      </c>
      <c r="D11" s="43">
        <v>600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600</v>
      </c>
      <c r="O11" s="44">
        <f t="shared" si="2"/>
        <v>0.36253776435045315</v>
      </c>
      <c r="P11" s="9"/>
    </row>
    <row r="12" spans="1:133">
      <c r="A12" s="12"/>
      <c r="B12" s="23">
        <v>323.2</v>
      </c>
      <c r="C12" s="19" t="s">
        <v>14</v>
      </c>
      <c r="D12" s="43">
        <v>9611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9611</v>
      </c>
      <c r="O12" s="44">
        <f t="shared" si="2"/>
        <v>5.8072507552870087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SUM(D14:D18)</f>
        <v>225883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225883</v>
      </c>
      <c r="O13" s="42">
        <f t="shared" si="2"/>
        <v>136.48519637462235</v>
      </c>
      <c r="P13" s="10"/>
    </row>
    <row r="14" spans="1:133">
      <c r="A14" s="12"/>
      <c r="B14" s="23">
        <v>334.7</v>
      </c>
      <c r="C14" s="19" t="s">
        <v>74</v>
      </c>
      <c r="D14" s="43">
        <v>145408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145408</v>
      </c>
      <c r="O14" s="44">
        <f t="shared" si="2"/>
        <v>87.859818731117826</v>
      </c>
      <c r="P14" s="9"/>
    </row>
    <row r="15" spans="1:133">
      <c r="A15" s="12"/>
      <c r="B15" s="23">
        <v>335.12</v>
      </c>
      <c r="C15" s="19" t="s">
        <v>16</v>
      </c>
      <c r="D15" s="43">
        <v>52549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52549</v>
      </c>
      <c r="O15" s="44">
        <f t="shared" si="2"/>
        <v>31.751661631419939</v>
      </c>
      <c r="P15" s="9"/>
    </row>
    <row r="16" spans="1:133">
      <c r="A16" s="12"/>
      <c r="B16" s="23">
        <v>335.14</v>
      </c>
      <c r="C16" s="19" t="s">
        <v>17</v>
      </c>
      <c r="D16" s="43">
        <v>705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705</v>
      </c>
      <c r="O16" s="44">
        <f t="shared" si="2"/>
        <v>0.42598187311178248</v>
      </c>
      <c r="P16" s="9"/>
    </row>
    <row r="17" spans="1:16">
      <c r="A17" s="12"/>
      <c r="B17" s="23">
        <v>335.15</v>
      </c>
      <c r="C17" s="19" t="s">
        <v>18</v>
      </c>
      <c r="D17" s="43">
        <v>127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127</v>
      </c>
      <c r="O17" s="44">
        <f t="shared" si="2"/>
        <v>7.6737160120845915E-2</v>
      </c>
      <c r="P17" s="9"/>
    </row>
    <row r="18" spans="1:16">
      <c r="A18" s="12"/>
      <c r="B18" s="23">
        <v>335.18</v>
      </c>
      <c r="C18" s="19" t="s">
        <v>19</v>
      </c>
      <c r="D18" s="43">
        <v>27094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27094</v>
      </c>
      <c r="O18" s="44">
        <f t="shared" si="2"/>
        <v>16.370996978851963</v>
      </c>
      <c r="P18" s="9"/>
    </row>
    <row r="19" spans="1:16" ht="15.75">
      <c r="A19" s="27" t="s">
        <v>24</v>
      </c>
      <c r="B19" s="28"/>
      <c r="C19" s="29"/>
      <c r="D19" s="30">
        <f t="shared" ref="D19:M19" si="5">SUM(D20:D26)</f>
        <v>361029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3225113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22648460</v>
      </c>
      <c r="N19" s="30">
        <f t="shared" si="1"/>
        <v>26234602</v>
      </c>
      <c r="O19" s="42">
        <f t="shared" si="2"/>
        <v>15851.72326283988</v>
      </c>
      <c r="P19" s="10"/>
    </row>
    <row r="20" spans="1:16">
      <c r="A20" s="12"/>
      <c r="B20" s="23">
        <v>341.9</v>
      </c>
      <c r="C20" s="19" t="s">
        <v>26</v>
      </c>
      <c r="D20" s="43">
        <v>24000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ref="N20:N26" si="6">SUM(D20:M20)</f>
        <v>24000</v>
      </c>
      <c r="O20" s="44">
        <f t="shared" si="2"/>
        <v>14.501510574018127</v>
      </c>
      <c r="P20" s="9"/>
    </row>
    <row r="21" spans="1:16">
      <c r="A21" s="12"/>
      <c r="B21" s="23">
        <v>343.1</v>
      </c>
      <c r="C21" s="19" t="s">
        <v>27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2036768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2036768</v>
      </c>
      <c r="O21" s="44">
        <f t="shared" si="2"/>
        <v>1230.6755287009064</v>
      </c>
      <c r="P21" s="9"/>
    </row>
    <row r="22" spans="1:16">
      <c r="A22" s="12"/>
      <c r="B22" s="23">
        <v>343.3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1188345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1188345</v>
      </c>
      <c r="O22" s="44">
        <f t="shared" si="2"/>
        <v>718.03323262839876</v>
      </c>
      <c r="P22" s="9"/>
    </row>
    <row r="23" spans="1:16">
      <c r="A23" s="12"/>
      <c r="B23" s="23">
        <v>343.4</v>
      </c>
      <c r="C23" s="19" t="s">
        <v>29</v>
      </c>
      <c r="D23" s="43">
        <v>294342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294342</v>
      </c>
      <c r="O23" s="44">
        <f t="shared" si="2"/>
        <v>177.8501510574018</v>
      </c>
      <c r="P23" s="9"/>
    </row>
    <row r="24" spans="1:16">
      <c r="A24" s="12"/>
      <c r="B24" s="23">
        <v>344.2</v>
      </c>
      <c r="C24" s="19" t="s">
        <v>30</v>
      </c>
      <c r="D24" s="43">
        <v>3899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3899</v>
      </c>
      <c r="O24" s="44">
        <f t="shared" si="2"/>
        <v>2.3558912386706949</v>
      </c>
      <c r="P24" s="9"/>
    </row>
    <row r="25" spans="1:16">
      <c r="A25" s="12"/>
      <c r="B25" s="23">
        <v>345.1</v>
      </c>
      <c r="C25" s="19" t="s">
        <v>31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22648460</v>
      </c>
      <c r="N25" s="43">
        <f t="shared" si="6"/>
        <v>22648460</v>
      </c>
      <c r="O25" s="44">
        <f t="shared" si="2"/>
        <v>13684.87009063444</v>
      </c>
      <c r="P25" s="9"/>
    </row>
    <row r="26" spans="1:16">
      <c r="A26" s="12"/>
      <c r="B26" s="23">
        <v>347.3</v>
      </c>
      <c r="C26" s="19" t="s">
        <v>32</v>
      </c>
      <c r="D26" s="43">
        <v>38788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38788</v>
      </c>
      <c r="O26" s="44">
        <f t="shared" si="2"/>
        <v>23.436858006042296</v>
      </c>
      <c r="P26" s="9"/>
    </row>
    <row r="27" spans="1:16" ht="15.75">
      <c r="A27" s="27" t="s">
        <v>3</v>
      </c>
      <c r="B27" s="28"/>
      <c r="C27" s="29"/>
      <c r="D27" s="30">
        <f t="shared" ref="D27:M27" si="7">SUM(D28:D31)</f>
        <v>146222</v>
      </c>
      <c r="E27" s="30">
        <f t="shared" si="7"/>
        <v>293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37842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644922</v>
      </c>
      <c r="N27" s="30">
        <f t="shared" ref="N27:N35" si="8">SUM(D27:M27)</f>
        <v>829279</v>
      </c>
      <c r="O27" s="42">
        <f t="shared" si="2"/>
        <v>501.07492447129908</v>
      </c>
      <c r="P27" s="10"/>
    </row>
    <row r="28" spans="1:16">
      <c r="A28" s="12"/>
      <c r="B28" s="23">
        <v>361.1</v>
      </c>
      <c r="C28" s="19" t="s">
        <v>35</v>
      </c>
      <c r="D28" s="43">
        <v>18412</v>
      </c>
      <c r="E28" s="43">
        <v>293</v>
      </c>
      <c r="F28" s="43">
        <v>0</v>
      </c>
      <c r="G28" s="43">
        <v>0</v>
      </c>
      <c r="H28" s="43">
        <v>0</v>
      </c>
      <c r="I28" s="43">
        <v>33077</v>
      </c>
      <c r="J28" s="43">
        <v>0</v>
      </c>
      <c r="K28" s="43">
        <v>0</v>
      </c>
      <c r="L28" s="43">
        <v>0</v>
      </c>
      <c r="M28" s="43">
        <v>633276</v>
      </c>
      <c r="N28" s="43">
        <f t="shared" si="8"/>
        <v>685058</v>
      </c>
      <c r="O28" s="44">
        <f t="shared" si="2"/>
        <v>413.93232628398789</v>
      </c>
      <c r="P28" s="9"/>
    </row>
    <row r="29" spans="1:16">
      <c r="A29" s="12"/>
      <c r="B29" s="23">
        <v>364</v>
      </c>
      <c r="C29" s="19" t="s">
        <v>58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449</v>
      </c>
      <c r="N29" s="43">
        <f t="shared" si="8"/>
        <v>449</v>
      </c>
      <c r="O29" s="44">
        <f t="shared" si="2"/>
        <v>0.27129909365558913</v>
      </c>
      <c r="P29" s="9"/>
    </row>
    <row r="30" spans="1:16">
      <c r="A30" s="12"/>
      <c r="B30" s="23">
        <v>366</v>
      </c>
      <c r="C30" s="19" t="s">
        <v>36</v>
      </c>
      <c r="D30" s="43">
        <v>30000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30000</v>
      </c>
      <c r="O30" s="44">
        <f t="shared" si="2"/>
        <v>18.126888217522659</v>
      </c>
      <c r="P30" s="9"/>
    </row>
    <row r="31" spans="1:16">
      <c r="A31" s="12"/>
      <c r="B31" s="23">
        <v>369.9</v>
      </c>
      <c r="C31" s="19" t="s">
        <v>37</v>
      </c>
      <c r="D31" s="43">
        <v>97810</v>
      </c>
      <c r="E31" s="43">
        <v>0</v>
      </c>
      <c r="F31" s="43">
        <v>0</v>
      </c>
      <c r="G31" s="43">
        <v>0</v>
      </c>
      <c r="H31" s="43">
        <v>0</v>
      </c>
      <c r="I31" s="43">
        <v>4765</v>
      </c>
      <c r="J31" s="43">
        <v>0</v>
      </c>
      <c r="K31" s="43">
        <v>0</v>
      </c>
      <c r="L31" s="43">
        <v>0</v>
      </c>
      <c r="M31" s="43">
        <v>11197</v>
      </c>
      <c r="N31" s="43">
        <f t="shared" si="8"/>
        <v>113772</v>
      </c>
      <c r="O31" s="44">
        <f t="shared" si="2"/>
        <v>68.744410876132932</v>
      </c>
      <c r="P31" s="9"/>
    </row>
    <row r="32" spans="1:16" ht="15.75">
      <c r="A32" s="27" t="s">
        <v>25</v>
      </c>
      <c r="B32" s="28"/>
      <c r="C32" s="29"/>
      <c r="D32" s="30">
        <f t="shared" ref="D32:M32" si="9">SUM(D33:D34)</f>
        <v>722230</v>
      </c>
      <c r="E32" s="30">
        <f t="shared" si="9"/>
        <v>0</v>
      </c>
      <c r="F32" s="30">
        <f t="shared" si="9"/>
        <v>0</v>
      </c>
      <c r="G32" s="30">
        <f t="shared" si="9"/>
        <v>0</v>
      </c>
      <c r="H32" s="30">
        <f t="shared" si="9"/>
        <v>0</v>
      </c>
      <c r="I32" s="30">
        <f t="shared" si="9"/>
        <v>0</v>
      </c>
      <c r="J32" s="30">
        <f t="shared" si="9"/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si="8"/>
        <v>722230</v>
      </c>
      <c r="O32" s="42">
        <f t="shared" si="2"/>
        <v>436.392749244713</v>
      </c>
      <c r="P32" s="9"/>
    </row>
    <row r="33" spans="1:119">
      <c r="A33" s="12"/>
      <c r="B33" s="23">
        <v>381</v>
      </c>
      <c r="C33" s="19" t="s">
        <v>38</v>
      </c>
      <c r="D33" s="43">
        <v>667230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667230</v>
      </c>
      <c r="O33" s="44">
        <f t="shared" si="2"/>
        <v>403.16012084592143</v>
      </c>
      <c r="P33" s="9"/>
    </row>
    <row r="34" spans="1:119" ht="15.75" thickBot="1">
      <c r="A34" s="12"/>
      <c r="B34" s="23">
        <v>388.2</v>
      </c>
      <c r="C34" s="19" t="s">
        <v>75</v>
      </c>
      <c r="D34" s="43">
        <v>55000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8"/>
        <v>55000</v>
      </c>
      <c r="O34" s="44">
        <f t="shared" si="2"/>
        <v>33.23262839879154</v>
      </c>
      <c r="P34" s="9"/>
    </row>
    <row r="35" spans="1:119" ht="16.5" thickBot="1">
      <c r="A35" s="13" t="s">
        <v>33</v>
      </c>
      <c r="B35" s="21"/>
      <c r="C35" s="20"/>
      <c r="D35" s="14">
        <f>SUM(D5,D10,D13,D19,D27,D32)</f>
        <v>1784833</v>
      </c>
      <c r="E35" s="14">
        <f t="shared" ref="E35:M35" si="10">SUM(E5,E10,E13,E19,E27,E32)</f>
        <v>53793</v>
      </c>
      <c r="F35" s="14">
        <f t="shared" si="10"/>
        <v>0</v>
      </c>
      <c r="G35" s="14">
        <f t="shared" si="10"/>
        <v>0</v>
      </c>
      <c r="H35" s="14">
        <f t="shared" si="10"/>
        <v>0</v>
      </c>
      <c r="I35" s="14">
        <f t="shared" si="10"/>
        <v>3262955</v>
      </c>
      <c r="J35" s="14">
        <f t="shared" si="10"/>
        <v>0</v>
      </c>
      <c r="K35" s="14">
        <f t="shared" si="10"/>
        <v>0</v>
      </c>
      <c r="L35" s="14">
        <f t="shared" si="10"/>
        <v>0</v>
      </c>
      <c r="M35" s="14">
        <f t="shared" si="10"/>
        <v>23293382</v>
      </c>
      <c r="N35" s="14">
        <f t="shared" si="8"/>
        <v>28394963</v>
      </c>
      <c r="O35" s="36">
        <f t="shared" si="2"/>
        <v>17157.07734138973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7"/>
      <c r="B37" s="38"/>
      <c r="C37" s="38"/>
      <c r="D37" s="39"/>
      <c r="E37" s="39"/>
      <c r="F37" s="39"/>
      <c r="G37" s="39"/>
      <c r="H37" s="39"/>
      <c r="I37" s="39"/>
      <c r="J37" s="39"/>
      <c r="K37" s="39"/>
      <c r="L37" s="45" t="s">
        <v>76</v>
      </c>
      <c r="M37" s="45"/>
      <c r="N37" s="45"/>
      <c r="O37" s="40">
        <v>1655</v>
      </c>
    </row>
    <row r="38" spans="1:119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8"/>
    </row>
    <row r="39" spans="1:119" ht="15.75" customHeight="1" thickBot="1">
      <c r="A39" s="49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1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2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  <c r="Q1" s="7"/>
      <c r="R1"/>
    </row>
    <row r="2" spans="1:134" ht="24" thickBot="1">
      <c r="A2" s="55" t="s">
        <v>97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  <c r="Q2" s="7"/>
      <c r="R2"/>
    </row>
    <row r="3" spans="1:134" ht="18" customHeight="1">
      <c r="A3" s="58" t="s">
        <v>39</v>
      </c>
      <c r="B3" s="59"/>
      <c r="C3" s="60"/>
      <c r="D3" s="64" t="s">
        <v>20</v>
      </c>
      <c r="E3" s="65"/>
      <c r="F3" s="65"/>
      <c r="G3" s="65"/>
      <c r="H3" s="66"/>
      <c r="I3" s="64" t="s">
        <v>21</v>
      </c>
      <c r="J3" s="66"/>
      <c r="K3" s="64" t="s">
        <v>23</v>
      </c>
      <c r="L3" s="65"/>
      <c r="M3" s="66"/>
      <c r="N3" s="34"/>
      <c r="O3" s="35"/>
      <c r="P3" s="67" t="s">
        <v>98</v>
      </c>
      <c r="Q3" s="11"/>
      <c r="R3"/>
    </row>
    <row r="4" spans="1:134" ht="32.25" customHeight="1" thickBot="1">
      <c r="A4" s="61"/>
      <c r="B4" s="62"/>
      <c r="C4" s="63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99</v>
      </c>
      <c r="N4" s="33" t="s">
        <v>9</v>
      </c>
      <c r="O4" s="33" t="s">
        <v>100</v>
      </c>
      <c r="P4" s="6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101</v>
      </c>
      <c r="B5" s="24"/>
      <c r="C5" s="24"/>
      <c r="D5" s="25">
        <f t="shared" ref="D5:N5" si="0">SUM(D6:D9)</f>
        <v>476742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18" si="1">SUM(D5:N5)</f>
        <v>476742</v>
      </c>
      <c r="P5" s="31">
        <f t="shared" ref="P5:P33" si="2">(O5/P$35)</f>
        <v>311.59607843137258</v>
      </c>
      <c r="Q5" s="6"/>
    </row>
    <row r="6" spans="1:134">
      <c r="A6" s="12"/>
      <c r="B6" s="23">
        <v>311</v>
      </c>
      <c r="C6" s="19" t="s">
        <v>2</v>
      </c>
      <c r="D6" s="43">
        <v>200429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200429</v>
      </c>
      <c r="P6" s="44">
        <f t="shared" si="2"/>
        <v>130.99934640522875</v>
      </c>
      <c r="Q6" s="9"/>
    </row>
    <row r="7" spans="1:134">
      <c r="A7" s="12"/>
      <c r="B7" s="23">
        <v>312.41000000000003</v>
      </c>
      <c r="C7" s="19" t="s">
        <v>102</v>
      </c>
      <c r="D7" s="43">
        <v>145605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145605</v>
      </c>
      <c r="P7" s="44">
        <f t="shared" si="2"/>
        <v>95.166666666666671</v>
      </c>
      <c r="Q7" s="9"/>
    </row>
    <row r="8" spans="1:134">
      <c r="A8" s="12"/>
      <c r="B8" s="23">
        <v>315.2</v>
      </c>
      <c r="C8" s="19" t="s">
        <v>103</v>
      </c>
      <c r="D8" s="43">
        <v>128011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128011</v>
      </c>
      <c r="P8" s="44">
        <f t="shared" si="2"/>
        <v>83.667320261437908</v>
      </c>
      <c r="Q8" s="9"/>
    </row>
    <row r="9" spans="1:134">
      <c r="A9" s="12"/>
      <c r="B9" s="23">
        <v>316</v>
      </c>
      <c r="C9" s="19" t="s">
        <v>62</v>
      </c>
      <c r="D9" s="43">
        <v>2697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2697</v>
      </c>
      <c r="P9" s="44">
        <f t="shared" si="2"/>
        <v>1.7627450980392156</v>
      </c>
      <c r="Q9" s="9"/>
    </row>
    <row r="10" spans="1:134" ht="15.75">
      <c r="A10" s="27" t="s">
        <v>13</v>
      </c>
      <c r="B10" s="28"/>
      <c r="C10" s="29"/>
      <c r="D10" s="30">
        <f t="shared" ref="D10:N10" si="3">SUM(D11:D12)</f>
        <v>11952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30">
        <f t="shared" si="3"/>
        <v>0</v>
      </c>
      <c r="O10" s="41">
        <f t="shared" si="1"/>
        <v>11952</v>
      </c>
      <c r="P10" s="42">
        <f t="shared" si="2"/>
        <v>7.8117647058823527</v>
      </c>
      <c r="Q10" s="10"/>
    </row>
    <row r="11" spans="1:134">
      <c r="A11" s="12"/>
      <c r="B11" s="23">
        <v>322</v>
      </c>
      <c r="C11" s="19" t="s">
        <v>104</v>
      </c>
      <c r="D11" s="43">
        <v>100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100</v>
      </c>
      <c r="P11" s="44">
        <f t="shared" si="2"/>
        <v>6.535947712418301E-2</v>
      </c>
      <c r="Q11" s="9"/>
    </row>
    <row r="12" spans="1:134">
      <c r="A12" s="12"/>
      <c r="B12" s="23">
        <v>323.2</v>
      </c>
      <c r="C12" s="19" t="s">
        <v>14</v>
      </c>
      <c r="D12" s="43">
        <v>11852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11852</v>
      </c>
      <c r="P12" s="44">
        <f t="shared" si="2"/>
        <v>7.7464052287581699</v>
      </c>
      <c r="Q12" s="9"/>
    </row>
    <row r="13" spans="1:134" ht="15.75">
      <c r="A13" s="27" t="s">
        <v>105</v>
      </c>
      <c r="B13" s="28"/>
      <c r="C13" s="29"/>
      <c r="D13" s="30">
        <f t="shared" ref="D13:N13" si="4">SUM(D14:D17)</f>
        <v>128576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30">
        <f t="shared" si="4"/>
        <v>0</v>
      </c>
      <c r="O13" s="41">
        <f t="shared" si="1"/>
        <v>128576</v>
      </c>
      <c r="P13" s="42">
        <f t="shared" si="2"/>
        <v>84.036601307189542</v>
      </c>
      <c r="Q13" s="10"/>
    </row>
    <row r="14" spans="1:134">
      <c r="A14" s="12"/>
      <c r="B14" s="23">
        <v>335.14</v>
      </c>
      <c r="C14" s="19" t="s">
        <v>65</v>
      </c>
      <c r="D14" s="43">
        <v>615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615</v>
      </c>
      <c r="P14" s="44">
        <f t="shared" si="2"/>
        <v>0.40196078431372551</v>
      </c>
      <c r="Q14" s="9"/>
    </row>
    <row r="15" spans="1:134">
      <c r="A15" s="12"/>
      <c r="B15" s="23">
        <v>335.15</v>
      </c>
      <c r="C15" s="19" t="s">
        <v>66</v>
      </c>
      <c r="D15" s="43">
        <v>547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547</v>
      </c>
      <c r="P15" s="44">
        <f t="shared" si="2"/>
        <v>0.35751633986928105</v>
      </c>
      <c r="Q15" s="9"/>
    </row>
    <row r="16" spans="1:134">
      <c r="A16" s="12"/>
      <c r="B16" s="23">
        <v>335.18</v>
      </c>
      <c r="C16" s="19" t="s">
        <v>106</v>
      </c>
      <c r="D16" s="43">
        <v>47247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47247</v>
      </c>
      <c r="P16" s="44">
        <f t="shared" si="2"/>
        <v>30.880392156862744</v>
      </c>
      <c r="Q16" s="9"/>
    </row>
    <row r="17" spans="1:17">
      <c r="A17" s="12"/>
      <c r="B17" s="23">
        <v>335.19</v>
      </c>
      <c r="C17" s="19" t="s">
        <v>107</v>
      </c>
      <c r="D17" s="43">
        <v>80167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80167</v>
      </c>
      <c r="P17" s="44">
        <f t="shared" si="2"/>
        <v>52.396732026143788</v>
      </c>
      <c r="Q17" s="9"/>
    </row>
    <row r="18" spans="1:17" ht="15.75">
      <c r="A18" s="27" t="s">
        <v>24</v>
      </c>
      <c r="B18" s="28"/>
      <c r="C18" s="29"/>
      <c r="D18" s="30">
        <f t="shared" ref="D18:N18" si="5">SUM(D19:D26)</f>
        <v>547807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40052052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5"/>
        <v>0</v>
      </c>
      <c r="O18" s="30">
        <f t="shared" si="1"/>
        <v>40599859</v>
      </c>
      <c r="P18" s="42">
        <f t="shared" si="2"/>
        <v>26535.855555555554</v>
      </c>
      <c r="Q18" s="10"/>
    </row>
    <row r="19" spans="1:17">
      <c r="A19" s="12"/>
      <c r="B19" s="23">
        <v>341.9</v>
      </c>
      <c r="C19" s="19" t="s">
        <v>68</v>
      </c>
      <c r="D19" s="43">
        <v>38500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6" si="6">SUM(D19:N19)</f>
        <v>38500</v>
      </c>
      <c r="P19" s="44">
        <f t="shared" si="2"/>
        <v>25.163398692810457</v>
      </c>
      <c r="Q19" s="9"/>
    </row>
    <row r="20" spans="1:17">
      <c r="A20" s="12"/>
      <c r="B20" s="23">
        <v>343.1</v>
      </c>
      <c r="C20" s="19" t="s">
        <v>27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1868901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1868901</v>
      </c>
      <c r="P20" s="44">
        <f t="shared" si="2"/>
        <v>1221.5039215686274</v>
      </c>
      <c r="Q20" s="9"/>
    </row>
    <row r="21" spans="1:17">
      <c r="A21" s="12"/>
      <c r="B21" s="23">
        <v>343.3</v>
      </c>
      <c r="C21" s="19" t="s">
        <v>28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1406039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1406039</v>
      </c>
      <c r="P21" s="44">
        <f t="shared" si="2"/>
        <v>918.97973856209148</v>
      </c>
      <c r="Q21" s="9"/>
    </row>
    <row r="22" spans="1:17">
      <c r="A22" s="12"/>
      <c r="B22" s="23">
        <v>343.4</v>
      </c>
      <c r="C22" s="19" t="s">
        <v>29</v>
      </c>
      <c r="D22" s="43">
        <v>451746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451746</v>
      </c>
      <c r="P22" s="44">
        <f t="shared" si="2"/>
        <v>295.25882352941176</v>
      </c>
      <c r="Q22" s="9"/>
    </row>
    <row r="23" spans="1:17">
      <c r="A23" s="12"/>
      <c r="B23" s="23">
        <v>344.2</v>
      </c>
      <c r="C23" s="19" t="s">
        <v>69</v>
      </c>
      <c r="D23" s="43">
        <v>20592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20592</v>
      </c>
      <c r="P23" s="44">
        <f t="shared" si="2"/>
        <v>13.458823529411765</v>
      </c>
      <c r="Q23" s="9"/>
    </row>
    <row r="24" spans="1:17">
      <c r="A24" s="12"/>
      <c r="B24" s="23">
        <v>345.1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33567270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33567270</v>
      </c>
      <c r="P24" s="44">
        <f t="shared" si="2"/>
        <v>21939.392156862745</v>
      </c>
      <c r="Q24" s="9"/>
    </row>
    <row r="25" spans="1:17">
      <c r="A25" s="12"/>
      <c r="B25" s="23">
        <v>345.9</v>
      </c>
      <c r="C25" s="19" t="s">
        <v>54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3209842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3209842</v>
      </c>
      <c r="P25" s="44">
        <f t="shared" si="2"/>
        <v>2097.9359477124185</v>
      </c>
      <c r="Q25" s="9"/>
    </row>
    <row r="26" spans="1:17">
      <c r="A26" s="12"/>
      <c r="B26" s="23">
        <v>347.3</v>
      </c>
      <c r="C26" s="19" t="s">
        <v>32</v>
      </c>
      <c r="D26" s="43">
        <v>36969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36969</v>
      </c>
      <c r="P26" s="44">
        <f t="shared" si="2"/>
        <v>24.162745098039217</v>
      </c>
      <c r="Q26" s="9"/>
    </row>
    <row r="27" spans="1:17" ht="15.75">
      <c r="A27" s="27" t="s">
        <v>3</v>
      </c>
      <c r="B27" s="28"/>
      <c r="C27" s="29"/>
      <c r="D27" s="30">
        <f t="shared" ref="D27:N27" si="7">SUM(D28:D30)</f>
        <v>127935</v>
      </c>
      <c r="E27" s="30">
        <f t="shared" si="7"/>
        <v>170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37777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7"/>
        <v>0</v>
      </c>
      <c r="O27" s="30">
        <f t="shared" ref="O27:O33" si="8">SUM(D27:N27)</f>
        <v>165882</v>
      </c>
      <c r="P27" s="42">
        <f t="shared" si="2"/>
        <v>108.41960784313726</v>
      </c>
      <c r="Q27" s="10"/>
    </row>
    <row r="28" spans="1:17">
      <c r="A28" s="12"/>
      <c r="B28" s="23">
        <v>361.1</v>
      </c>
      <c r="C28" s="19" t="s">
        <v>35</v>
      </c>
      <c r="D28" s="43">
        <v>1111</v>
      </c>
      <c r="E28" s="43">
        <v>170</v>
      </c>
      <c r="F28" s="43">
        <v>0</v>
      </c>
      <c r="G28" s="43">
        <v>0</v>
      </c>
      <c r="H28" s="43">
        <v>0</v>
      </c>
      <c r="I28" s="43">
        <v>13414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8"/>
        <v>14695</v>
      </c>
      <c r="P28" s="44">
        <f t="shared" si="2"/>
        <v>9.6045751633986924</v>
      </c>
      <c r="Q28" s="9"/>
    </row>
    <row r="29" spans="1:17">
      <c r="A29" s="12"/>
      <c r="B29" s="23">
        <v>364</v>
      </c>
      <c r="C29" s="19" t="s">
        <v>70</v>
      </c>
      <c r="D29" s="43">
        <v>62619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8"/>
        <v>62619</v>
      </c>
      <c r="P29" s="44">
        <f t="shared" si="2"/>
        <v>40.927450980392159</v>
      </c>
      <c r="Q29" s="9"/>
    </row>
    <row r="30" spans="1:17">
      <c r="A30" s="12"/>
      <c r="B30" s="23">
        <v>369.9</v>
      </c>
      <c r="C30" s="19" t="s">
        <v>37</v>
      </c>
      <c r="D30" s="43">
        <v>64205</v>
      </c>
      <c r="E30" s="43">
        <v>0</v>
      </c>
      <c r="F30" s="43">
        <v>0</v>
      </c>
      <c r="G30" s="43">
        <v>0</v>
      </c>
      <c r="H30" s="43">
        <v>0</v>
      </c>
      <c r="I30" s="43">
        <v>24363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8"/>
        <v>88568</v>
      </c>
      <c r="P30" s="44">
        <f t="shared" si="2"/>
        <v>57.887581699346406</v>
      </c>
      <c r="Q30" s="9"/>
    </row>
    <row r="31" spans="1:17" ht="15.75">
      <c r="A31" s="27" t="s">
        <v>25</v>
      </c>
      <c r="B31" s="28"/>
      <c r="C31" s="29"/>
      <c r="D31" s="30">
        <f t="shared" ref="D31:N31" si="9">SUM(D32:D32)</f>
        <v>735862</v>
      </c>
      <c r="E31" s="30">
        <f t="shared" si="9"/>
        <v>0</v>
      </c>
      <c r="F31" s="30">
        <f t="shared" si="9"/>
        <v>0</v>
      </c>
      <c r="G31" s="30">
        <f t="shared" si="9"/>
        <v>0</v>
      </c>
      <c r="H31" s="30">
        <f t="shared" si="9"/>
        <v>0</v>
      </c>
      <c r="I31" s="30">
        <f t="shared" si="9"/>
        <v>0</v>
      </c>
      <c r="J31" s="30">
        <f t="shared" si="9"/>
        <v>0</v>
      </c>
      <c r="K31" s="30">
        <f t="shared" si="9"/>
        <v>0</v>
      </c>
      <c r="L31" s="30">
        <f t="shared" si="9"/>
        <v>0</v>
      </c>
      <c r="M31" s="30">
        <f t="shared" si="9"/>
        <v>0</v>
      </c>
      <c r="N31" s="30">
        <f t="shared" si="9"/>
        <v>0</v>
      </c>
      <c r="O31" s="30">
        <f t="shared" si="8"/>
        <v>735862</v>
      </c>
      <c r="P31" s="42">
        <f t="shared" si="2"/>
        <v>480.95555555555558</v>
      </c>
      <c r="Q31" s="9"/>
    </row>
    <row r="32" spans="1:17" ht="15.75" thickBot="1">
      <c r="A32" s="12"/>
      <c r="B32" s="23">
        <v>381</v>
      </c>
      <c r="C32" s="19" t="s">
        <v>38</v>
      </c>
      <c r="D32" s="43">
        <v>735862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8"/>
        <v>735862</v>
      </c>
      <c r="P32" s="44">
        <f t="shared" si="2"/>
        <v>480.95555555555558</v>
      </c>
      <c r="Q32" s="9"/>
    </row>
    <row r="33" spans="1:120" ht="16.5" thickBot="1">
      <c r="A33" s="13" t="s">
        <v>33</v>
      </c>
      <c r="B33" s="21"/>
      <c r="C33" s="20"/>
      <c r="D33" s="14">
        <f>SUM(D5,D10,D13,D18,D27,D31)</f>
        <v>2028874</v>
      </c>
      <c r="E33" s="14">
        <f t="shared" ref="E33:N33" si="10">SUM(E5,E10,E13,E18,E27,E31)</f>
        <v>170</v>
      </c>
      <c r="F33" s="14">
        <f t="shared" si="10"/>
        <v>0</v>
      </c>
      <c r="G33" s="14">
        <f t="shared" si="10"/>
        <v>0</v>
      </c>
      <c r="H33" s="14">
        <f t="shared" si="10"/>
        <v>0</v>
      </c>
      <c r="I33" s="14">
        <f t="shared" si="10"/>
        <v>40089829</v>
      </c>
      <c r="J33" s="14">
        <f t="shared" si="10"/>
        <v>0</v>
      </c>
      <c r="K33" s="14">
        <f t="shared" si="10"/>
        <v>0</v>
      </c>
      <c r="L33" s="14">
        <f t="shared" si="10"/>
        <v>0</v>
      </c>
      <c r="M33" s="14">
        <f t="shared" si="10"/>
        <v>0</v>
      </c>
      <c r="N33" s="14">
        <f t="shared" si="10"/>
        <v>0</v>
      </c>
      <c r="O33" s="14">
        <f t="shared" si="8"/>
        <v>42118873</v>
      </c>
      <c r="P33" s="36">
        <f t="shared" si="2"/>
        <v>27528.675163398693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</row>
    <row r="35" spans="1:120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45" t="s">
        <v>108</v>
      </c>
      <c r="N35" s="45"/>
      <c r="O35" s="45"/>
      <c r="P35" s="40">
        <v>1530</v>
      </c>
    </row>
    <row r="36" spans="1:120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8"/>
    </row>
    <row r="37" spans="1:120" ht="15.75" customHeight="1" thickBot="1">
      <c r="A37" s="49" t="s">
        <v>49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1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93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39</v>
      </c>
      <c r="B3" s="59"/>
      <c r="C3" s="60"/>
      <c r="D3" s="64" t="s">
        <v>20</v>
      </c>
      <c r="E3" s="65"/>
      <c r="F3" s="65"/>
      <c r="G3" s="65"/>
      <c r="H3" s="66"/>
      <c r="I3" s="64" t="s">
        <v>21</v>
      </c>
      <c r="J3" s="66"/>
      <c r="K3" s="64" t="s">
        <v>23</v>
      </c>
      <c r="L3" s="66"/>
      <c r="M3" s="34"/>
      <c r="N3" s="35"/>
      <c r="O3" s="67" t="s">
        <v>44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22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459996</v>
      </c>
      <c r="E5" s="25">
        <f t="shared" si="0"/>
        <v>983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0" si="1">SUM(D5:M5)</f>
        <v>460979</v>
      </c>
      <c r="O5" s="31">
        <f t="shared" ref="O5:O37" si="2">(N5/O$39)</f>
        <v>259.26827896512935</v>
      </c>
      <c r="P5" s="6"/>
    </row>
    <row r="6" spans="1:133">
      <c r="A6" s="12"/>
      <c r="B6" s="23">
        <v>311</v>
      </c>
      <c r="C6" s="19" t="s">
        <v>2</v>
      </c>
      <c r="D6" s="43">
        <v>200476</v>
      </c>
      <c r="E6" s="43">
        <v>983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201459</v>
      </c>
      <c r="O6" s="44">
        <f t="shared" si="2"/>
        <v>113.30652418447694</v>
      </c>
      <c r="P6" s="9"/>
    </row>
    <row r="7" spans="1:133">
      <c r="A7" s="12"/>
      <c r="B7" s="23">
        <v>312.41000000000003</v>
      </c>
      <c r="C7" s="19" t="s">
        <v>94</v>
      </c>
      <c r="D7" s="43">
        <v>135129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135129</v>
      </c>
      <c r="O7" s="44">
        <f t="shared" si="2"/>
        <v>76.000562429696288</v>
      </c>
      <c r="P7" s="9"/>
    </row>
    <row r="8" spans="1:133">
      <c r="A8" s="12"/>
      <c r="B8" s="23">
        <v>312.60000000000002</v>
      </c>
      <c r="C8" s="19" t="s">
        <v>11</v>
      </c>
      <c r="D8" s="43">
        <v>120829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120829</v>
      </c>
      <c r="O8" s="44">
        <f t="shared" si="2"/>
        <v>67.957817772778398</v>
      </c>
      <c r="P8" s="9"/>
    </row>
    <row r="9" spans="1:133">
      <c r="A9" s="12"/>
      <c r="B9" s="23">
        <v>316</v>
      </c>
      <c r="C9" s="19" t="s">
        <v>62</v>
      </c>
      <c r="D9" s="43">
        <v>3562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3562</v>
      </c>
      <c r="O9" s="44">
        <f t="shared" si="2"/>
        <v>2.0033745781777279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8063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8063</v>
      </c>
      <c r="O10" s="42">
        <f t="shared" si="2"/>
        <v>4.5348706411698538</v>
      </c>
      <c r="P10" s="10"/>
    </row>
    <row r="11" spans="1:133">
      <c r="A11" s="12"/>
      <c r="B11" s="23">
        <v>322</v>
      </c>
      <c r="C11" s="19" t="s">
        <v>0</v>
      </c>
      <c r="D11" s="43">
        <v>650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650</v>
      </c>
      <c r="O11" s="44">
        <f t="shared" si="2"/>
        <v>0.36557930258717658</v>
      </c>
      <c r="P11" s="9"/>
    </row>
    <row r="12" spans="1:133">
      <c r="A12" s="12"/>
      <c r="B12" s="23">
        <v>323.2</v>
      </c>
      <c r="C12" s="19" t="s">
        <v>14</v>
      </c>
      <c r="D12" s="43">
        <v>7413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7413</v>
      </c>
      <c r="O12" s="44">
        <f t="shared" si="2"/>
        <v>4.1692913385826769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SUM(D14:D19)</f>
        <v>814988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814988</v>
      </c>
      <c r="O13" s="42">
        <f t="shared" si="2"/>
        <v>458.37345331833518</v>
      </c>
      <c r="P13" s="10"/>
    </row>
    <row r="14" spans="1:133">
      <c r="A14" s="12"/>
      <c r="B14" s="23">
        <v>331.2</v>
      </c>
      <c r="C14" s="19" t="s">
        <v>63</v>
      </c>
      <c r="D14" s="43">
        <v>16849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16849</v>
      </c>
      <c r="O14" s="44">
        <f t="shared" si="2"/>
        <v>9.4763779527559056</v>
      </c>
      <c r="P14" s="9"/>
    </row>
    <row r="15" spans="1:133">
      <c r="A15" s="12"/>
      <c r="B15" s="23">
        <v>331.39</v>
      </c>
      <c r="C15" s="19" t="s">
        <v>52</v>
      </c>
      <c r="D15" s="43">
        <v>684000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684000</v>
      </c>
      <c r="O15" s="44">
        <f t="shared" si="2"/>
        <v>384.70191226096739</v>
      </c>
      <c r="P15" s="9"/>
    </row>
    <row r="16" spans="1:133">
      <c r="A16" s="12"/>
      <c r="B16" s="23">
        <v>335.12</v>
      </c>
      <c r="C16" s="19" t="s">
        <v>64</v>
      </c>
      <c r="D16" s="43">
        <v>65530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65530</v>
      </c>
      <c r="O16" s="44">
        <f t="shared" si="2"/>
        <v>36.856017997750278</v>
      </c>
      <c r="P16" s="9"/>
    </row>
    <row r="17" spans="1:16">
      <c r="A17" s="12"/>
      <c r="B17" s="23">
        <v>335.14</v>
      </c>
      <c r="C17" s="19" t="s">
        <v>65</v>
      </c>
      <c r="D17" s="43">
        <v>695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695</v>
      </c>
      <c r="O17" s="44">
        <f t="shared" si="2"/>
        <v>0.39088863892013498</v>
      </c>
      <c r="P17" s="9"/>
    </row>
    <row r="18" spans="1:16">
      <c r="A18" s="12"/>
      <c r="B18" s="23">
        <v>335.15</v>
      </c>
      <c r="C18" s="19" t="s">
        <v>66</v>
      </c>
      <c r="D18" s="43">
        <v>537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537</v>
      </c>
      <c r="O18" s="44">
        <f t="shared" si="2"/>
        <v>0.30202474690663667</v>
      </c>
      <c r="P18" s="9"/>
    </row>
    <row r="19" spans="1:16">
      <c r="A19" s="12"/>
      <c r="B19" s="23">
        <v>335.18</v>
      </c>
      <c r="C19" s="19" t="s">
        <v>67</v>
      </c>
      <c r="D19" s="43">
        <v>47377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47377</v>
      </c>
      <c r="O19" s="44">
        <f t="shared" si="2"/>
        <v>26.646231721034869</v>
      </c>
      <c r="P19" s="9"/>
    </row>
    <row r="20" spans="1:16" ht="15.75">
      <c r="A20" s="27" t="s">
        <v>24</v>
      </c>
      <c r="B20" s="28"/>
      <c r="C20" s="29"/>
      <c r="D20" s="30">
        <f t="shared" ref="D20:M20" si="5">SUM(D21:D29)</f>
        <v>522748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42805286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43328034</v>
      </c>
      <c r="O20" s="42">
        <f t="shared" si="2"/>
        <v>24368.973003374576</v>
      </c>
      <c r="P20" s="10"/>
    </row>
    <row r="21" spans="1:16">
      <c r="A21" s="12"/>
      <c r="B21" s="23">
        <v>341.9</v>
      </c>
      <c r="C21" s="19" t="s">
        <v>68</v>
      </c>
      <c r="D21" s="43">
        <v>34500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ref="N21:N29" si="6">SUM(D21:M21)</f>
        <v>34500</v>
      </c>
      <c r="O21" s="44">
        <f t="shared" si="2"/>
        <v>19.403824521934759</v>
      </c>
      <c r="P21" s="9"/>
    </row>
    <row r="22" spans="1:16">
      <c r="A22" s="12"/>
      <c r="B22" s="23">
        <v>343.1</v>
      </c>
      <c r="C22" s="19" t="s">
        <v>27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1839060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1839060</v>
      </c>
      <c r="O22" s="44">
        <f t="shared" si="2"/>
        <v>1034.341957255343</v>
      </c>
      <c r="P22" s="9"/>
    </row>
    <row r="23" spans="1:16">
      <c r="A23" s="12"/>
      <c r="B23" s="23">
        <v>343.3</v>
      </c>
      <c r="C23" s="19" t="s">
        <v>28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1402172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1402172</v>
      </c>
      <c r="O23" s="44">
        <f t="shared" si="2"/>
        <v>788.62317210348704</v>
      </c>
      <c r="P23" s="9"/>
    </row>
    <row r="24" spans="1:16">
      <c r="A24" s="12"/>
      <c r="B24" s="23">
        <v>343.4</v>
      </c>
      <c r="C24" s="19" t="s">
        <v>29</v>
      </c>
      <c r="D24" s="43">
        <v>433713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433713</v>
      </c>
      <c r="O24" s="44">
        <f t="shared" si="2"/>
        <v>243.93307086614172</v>
      </c>
      <c r="P24" s="9"/>
    </row>
    <row r="25" spans="1:16">
      <c r="A25" s="12"/>
      <c r="B25" s="23">
        <v>344.2</v>
      </c>
      <c r="C25" s="19" t="s">
        <v>69</v>
      </c>
      <c r="D25" s="43">
        <v>23680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23680</v>
      </c>
      <c r="O25" s="44">
        <f t="shared" si="2"/>
        <v>13.318335208098988</v>
      </c>
      <c r="P25" s="9"/>
    </row>
    <row r="26" spans="1:16">
      <c r="A26" s="12"/>
      <c r="B26" s="23">
        <v>344.9</v>
      </c>
      <c r="C26" s="19" t="s">
        <v>95</v>
      </c>
      <c r="D26" s="43">
        <v>9178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9178</v>
      </c>
      <c r="O26" s="44">
        <f t="shared" si="2"/>
        <v>5.1619797525309332</v>
      </c>
      <c r="P26" s="9"/>
    </row>
    <row r="27" spans="1:16">
      <c r="A27" s="12"/>
      <c r="B27" s="23">
        <v>345.1</v>
      </c>
      <c r="C27" s="19" t="s">
        <v>31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32052733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32052733</v>
      </c>
      <c r="O27" s="44">
        <f t="shared" si="2"/>
        <v>18027.408886389203</v>
      </c>
      <c r="P27" s="9"/>
    </row>
    <row r="28" spans="1:16">
      <c r="A28" s="12"/>
      <c r="B28" s="23">
        <v>345.9</v>
      </c>
      <c r="C28" s="19" t="s">
        <v>54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7511321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7511321</v>
      </c>
      <c r="O28" s="44">
        <f t="shared" si="2"/>
        <v>4224.5899887514061</v>
      </c>
      <c r="P28" s="9"/>
    </row>
    <row r="29" spans="1:16">
      <c r="A29" s="12"/>
      <c r="B29" s="23">
        <v>347.3</v>
      </c>
      <c r="C29" s="19" t="s">
        <v>32</v>
      </c>
      <c r="D29" s="43">
        <v>21677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21677</v>
      </c>
      <c r="O29" s="44">
        <f t="shared" si="2"/>
        <v>12.191788526434197</v>
      </c>
      <c r="P29" s="9"/>
    </row>
    <row r="30" spans="1:16" ht="15.75">
      <c r="A30" s="27" t="s">
        <v>3</v>
      </c>
      <c r="B30" s="28"/>
      <c r="C30" s="29"/>
      <c r="D30" s="30">
        <f t="shared" ref="D30:M30" si="7">SUM(D31:D34)</f>
        <v>100397</v>
      </c>
      <c r="E30" s="30">
        <f t="shared" si="7"/>
        <v>164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124661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ref="N30:N37" si="8">SUM(D30:M30)</f>
        <v>225222</v>
      </c>
      <c r="O30" s="42">
        <f t="shared" si="2"/>
        <v>126.67154105736783</v>
      </c>
      <c r="P30" s="10"/>
    </row>
    <row r="31" spans="1:16">
      <c r="A31" s="12"/>
      <c r="B31" s="23">
        <v>361.1</v>
      </c>
      <c r="C31" s="19" t="s">
        <v>35</v>
      </c>
      <c r="D31" s="43">
        <v>3071</v>
      </c>
      <c r="E31" s="43">
        <v>164</v>
      </c>
      <c r="F31" s="43">
        <v>0</v>
      </c>
      <c r="G31" s="43">
        <v>0</v>
      </c>
      <c r="H31" s="43">
        <v>0</v>
      </c>
      <c r="I31" s="43">
        <v>108909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112144</v>
      </c>
      <c r="O31" s="44">
        <f t="shared" si="2"/>
        <v>63.073115860517433</v>
      </c>
      <c r="P31" s="9"/>
    </row>
    <row r="32" spans="1:16">
      <c r="A32" s="12"/>
      <c r="B32" s="23">
        <v>364</v>
      </c>
      <c r="C32" s="19" t="s">
        <v>70</v>
      </c>
      <c r="D32" s="43">
        <v>2150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2150</v>
      </c>
      <c r="O32" s="44">
        <f t="shared" si="2"/>
        <v>1.2092238470191226</v>
      </c>
      <c r="P32" s="9"/>
    </row>
    <row r="33" spans="1:119">
      <c r="A33" s="12"/>
      <c r="B33" s="23">
        <v>369.3</v>
      </c>
      <c r="C33" s="19" t="s">
        <v>59</v>
      </c>
      <c r="D33" s="43">
        <v>18352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18352</v>
      </c>
      <c r="O33" s="44">
        <f t="shared" si="2"/>
        <v>10.321709786276715</v>
      </c>
      <c r="P33" s="9"/>
    </row>
    <row r="34" spans="1:119">
      <c r="A34" s="12"/>
      <c r="B34" s="23">
        <v>369.9</v>
      </c>
      <c r="C34" s="19" t="s">
        <v>37</v>
      </c>
      <c r="D34" s="43">
        <v>76824</v>
      </c>
      <c r="E34" s="43">
        <v>0</v>
      </c>
      <c r="F34" s="43">
        <v>0</v>
      </c>
      <c r="G34" s="43">
        <v>0</v>
      </c>
      <c r="H34" s="43">
        <v>0</v>
      </c>
      <c r="I34" s="43">
        <v>15752</v>
      </c>
      <c r="J34" s="43">
        <v>0</v>
      </c>
      <c r="K34" s="43">
        <v>0</v>
      </c>
      <c r="L34" s="43">
        <v>0</v>
      </c>
      <c r="M34" s="43">
        <v>0</v>
      </c>
      <c r="N34" s="43">
        <f t="shared" si="8"/>
        <v>92576</v>
      </c>
      <c r="O34" s="44">
        <f t="shared" si="2"/>
        <v>52.067491563554555</v>
      </c>
      <c r="P34" s="9"/>
    </row>
    <row r="35" spans="1:119" ht="15.75">
      <c r="A35" s="27" t="s">
        <v>25</v>
      </c>
      <c r="B35" s="28"/>
      <c r="C35" s="29"/>
      <c r="D35" s="30">
        <f t="shared" ref="D35:M35" si="9">SUM(D36:D36)</f>
        <v>688599</v>
      </c>
      <c r="E35" s="30">
        <f t="shared" si="9"/>
        <v>685</v>
      </c>
      <c r="F35" s="30">
        <f t="shared" si="9"/>
        <v>0</v>
      </c>
      <c r="G35" s="30">
        <f t="shared" si="9"/>
        <v>0</v>
      </c>
      <c r="H35" s="30">
        <f t="shared" si="9"/>
        <v>0</v>
      </c>
      <c r="I35" s="30">
        <f t="shared" si="9"/>
        <v>80824</v>
      </c>
      <c r="J35" s="30">
        <f t="shared" si="9"/>
        <v>0</v>
      </c>
      <c r="K35" s="30">
        <f t="shared" si="9"/>
        <v>0</v>
      </c>
      <c r="L35" s="30">
        <f t="shared" si="9"/>
        <v>0</v>
      </c>
      <c r="M35" s="30">
        <f t="shared" si="9"/>
        <v>0</v>
      </c>
      <c r="N35" s="30">
        <f t="shared" si="8"/>
        <v>770108</v>
      </c>
      <c r="O35" s="42">
        <f t="shared" si="2"/>
        <v>433.13160854893141</v>
      </c>
      <c r="P35" s="9"/>
    </row>
    <row r="36" spans="1:119" ht="15.75" thickBot="1">
      <c r="A36" s="12"/>
      <c r="B36" s="23">
        <v>381</v>
      </c>
      <c r="C36" s="19" t="s">
        <v>38</v>
      </c>
      <c r="D36" s="43">
        <v>688599</v>
      </c>
      <c r="E36" s="43">
        <v>685</v>
      </c>
      <c r="F36" s="43">
        <v>0</v>
      </c>
      <c r="G36" s="43">
        <v>0</v>
      </c>
      <c r="H36" s="43">
        <v>0</v>
      </c>
      <c r="I36" s="43">
        <v>80824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770108</v>
      </c>
      <c r="O36" s="44">
        <f t="shared" si="2"/>
        <v>433.13160854893141</v>
      </c>
      <c r="P36" s="9"/>
    </row>
    <row r="37" spans="1:119" ht="16.5" thickBot="1">
      <c r="A37" s="13" t="s">
        <v>33</v>
      </c>
      <c r="B37" s="21"/>
      <c r="C37" s="20"/>
      <c r="D37" s="14">
        <f>SUM(D5,D10,D13,D20,D30,D35)</f>
        <v>2594791</v>
      </c>
      <c r="E37" s="14">
        <f t="shared" ref="E37:M37" si="10">SUM(E5,E10,E13,E20,E30,E35)</f>
        <v>1832</v>
      </c>
      <c r="F37" s="14">
        <f t="shared" si="10"/>
        <v>0</v>
      </c>
      <c r="G37" s="14">
        <f t="shared" si="10"/>
        <v>0</v>
      </c>
      <c r="H37" s="14">
        <f t="shared" si="10"/>
        <v>0</v>
      </c>
      <c r="I37" s="14">
        <f t="shared" si="10"/>
        <v>43010771</v>
      </c>
      <c r="J37" s="14">
        <f t="shared" si="10"/>
        <v>0</v>
      </c>
      <c r="K37" s="14">
        <f t="shared" si="10"/>
        <v>0</v>
      </c>
      <c r="L37" s="14">
        <f t="shared" si="10"/>
        <v>0</v>
      </c>
      <c r="M37" s="14">
        <f t="shared" si="10"/>
        <v>0</v>
      </c>
      <c r="N37" s="14">
        <f t="shared" si="8"/>
        <v>45607394</v>
      </c>
      <c r="O37" s="36">
        <f t="shared" si="2"/>
        <v>25650.952755905513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7"/>
      <c r="B39" s="38"/>
      <c r="C39" s="38"/>
      <c r="D39" s="39"/>
      <c r="E39" s="39"/>
      <c r="F39" s="39"/>
      <c r="G39" s="39"/>
      <c r="H39" s="39"/>
      <c r="I39" s="39"/>
      <c r="J39" s="39"/>
      <c r="K39" s="39"/>
      <c r="L39" s="45" t="s">
        <v>96</v>
      </c>
      <c r="M39" s="45"/>
      <c r="N39" s="45"/>
      <c r="O39" s="40">
        <v>1778</v>
      </c>
    </row>
    <row r="40" spans="1:119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8"/>
    </row>
    <row r="41" spans="1:119" ht="15.75" customHeight="1" thickBot="1">
      <c r="A41" s="49" t="s">
        <v>49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90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39</v>
      </c>
      <c r="B3" s="59"/>
      <c r="C3" s="60"/>
      <c r="D3" s="64" t="s">
        <v>20</v>
      </c>
      <c r="E3" s="65"/>
      <c r="F3" s="65"/>
      <c r="G3" s="65"/>
      <c r="H3" s="66"/>
      <c r="I3" s="64" t="s">
        <v>21</v>
      </c>
      <c r="J3" s="66"/>
      <c r="K3" s="64" t="s">
        <v>23</v>
      </c>
      <c r="L3" s="66"/>
      <c r="M3" s="34"/>
      <c r="N3" s="35"/>
      <c r="O3" s="67" t="s">
        <v>44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22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433576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433576</v>
      </c>
      <c r="O5" s="31">
        <f t="shared" ref="O5:O37" si="2">(N5/O$39)</f>
        <v>246.49005116543492</v>
      </c>
      <c r="P5" s="6"/>
    </row>
    <row r="6" spans="1:133">
      <c r="A6" s="12"/>
      <c r="B6" s="23">
        <v>311</v>
      </c>
      <c r="C6" s="19" t="s">
        <v>2</v>
      </c>
      <c r="D6" s="43">
        <v>190275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190275</v>
      </c>
      <c r="O6" s="44">
        <f t="shared" si="2"/>
        <v>108.1722569641842</v>
      </c>
      <c r="P6" s="9"/>
    </row>
    <row r="7" spans="1:133">
      <c r="A7" s="12"/>
      <c r="B7" s="23">
        <v>312.10000000000002</v>
      </c>
      <c r="C7" s="19" t="s">
        <v>10</v>
      </c>
      <c r="D7" s="43">
        <v>136715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136715</v>
      </c>
      <c r="O7" s="44">
        <f t="shared" si="2"/>
        <v>77.723138146674245</v>
      </c>
      <c r="P7" s="9"/>
    </row>
    <row r="8" spans="1:133">
      <c r="A8" s="12"/>
      <c r="B8" s="23">
        <v>312.60000000000002</v>
      </c>
      <c r="C8" s="19" t="s">
        <v>11</v>
      </c>
      <c r="D8" s="43">
        <v>102546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102546</v>
      </c>
      <c r="O8" s="44">
        <f t="shared" si="2"/>
        <v>58.297896532120525</v>
      </c>
      <c r="P8" s="9"/>
    </row>
    <row r="9" spans="1:133">
      <c r="A9" s="12"/>
      <c r="B9" s="23">
        <v>316</v>
      </c>
      <c r="C9" s="19" t="s">
        <v>62</v>
      </c>
      <c r="D9" s="43">
        <v>4040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4040</v>
      </c>
      <c r="O9" s="44">
        <f t="shared" si="2"/>
        <v>2.2967595224559409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8057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8057</v>
      </c>
      <c r="O10" s="42">
        <f t="shared" si="2"/>
        <v>4.5804434337691866</v>
      </c>
      <c r="P10" s="10"/>
    </row>
    <row r="11" spans="1:133">
      <c r="A11" s="12"/>
      <c r="B11" s="23">
        <v>322</v>
      </c>
      <c r="C11" s="19" t="s">
        <v>0</v>
      </c>
      <c r="D11" s="43">
        <v>775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775</v>
      </c>
      <c r="O11" s="44">
        <f t="shared" si="2"/>
        <v>0.44059124502558272</v>
      </c>
      <c r="P11" s="9"/>
    </row>
    <row r="12" spans="1:133">
      <c r="A12" s="12"/>
      <c r="B12" s="23">
        <v>323.2</v>
      </c>
      <c r="C12" s="19" t="s">
        <v>14</v>
      </c>
      <c r="D12" s="43">
        <v>7282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7282</v>
      </c>
      <c r="O12" s="44">
        <f t="shared" si="2"/>
        <v>4.1398521887436042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SUM(D14:D20)</f>
        <v>908189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12312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920501</v>
      </c>
      <c r="O13" s="42">
        <f t="shared" si="2"/>
        <v>523.3092666287663</v>
      </c>
      <c r="P13" s="10"/>
    </row>
    <row r="14" spans="1:133">
      <c r="A14" s="12"/>
      <c r="B14" s="23">
        <v>331.2</v>
      </c>
      <c r="C14" s="19" t="s">
        <v>63</v>
      </c>
      <c r="D14" s="43">
        <v>215863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215863</v>
      </c>
      <c r="O14" s="44">
        <f t="shared" si="2"/>
        <v>122.7191586128482</v>
      </c>
      <c r="P14" s="9"/>
    </row>
    <row r="15" spans="1:133">
      <c r="A15" s="12"/>
      <c r="B15" s="23">
        <v>331.31</v>
      </c>
      <c r="C15" s="19" t="s">
        <v>51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12312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12312</v>
      </c>
      <c r="O15" s="44">
        <f t="shared" si="2"/>
        <v>6.999431495167709</v>
      </c>
      <c r="P15" s="9"/>
    </row>
    <row r="16" spans="1:133">
      <c r="A16" s="12"/>
      <c r="B16" s="23">
        <v>334.36</v>
      </c>
      <c r="C16" s="19" t="s">
        <v>53</v>
      </c>
      <c r="D16" s="43">
        <v>578631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578631</v>
      </c>
      <c r="O16" s="44">
        <f t="shared" si="2"/>
        <v>328.95451961341672</v>
      </c>
      <c r="P16" s="9"/>
    </row>
    <row r="17" spans="1:16">
      <c r="A17" s="12"/>
      <c r="B17" s="23">
        <v>335.12</v>
      </c>
      <c r="C17" s="19" t="s">
        <v>64</v>
      </c>
      <c r="D17" s="43">
        <v>70976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70976</v>
      </c>
      <c r="O17" s="44">
        <f t="shared" si="2"/>
        <v>40.350198976691303</v>
      </c>
      <c r="P17" s="9"/>
    </row>
    <row r="18" spans="1:16">
      <c r="A18" s="12"/>
      <c r="B18" s="23">
        <v>335.14</v>
      </c>
      <c r="C18" s="19" t="s">
        <v>65</v>
      </c>
      <c r="D18" s="43">
        <v>818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818</v>
      </c>
      <c r="O18" s="44">
        <f t="shared" si="2"/>
        <v>0.4650369528140989</v>
      </c>
      <c r="P18" s="9"/>
    </row>
    <row r="19" spans="1:16">
      <c r="A19" s="12"/>
      <c r="B19" s="23">
        <v>335.15</v>
      </c>
      <c r="C19" s="19" t="s">
        <v>66</v>
      </c>
      <c r="D19" s="43">
        <v>505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505</v>
      </c>
      <c r="O19" s="44">
        <f t="shared" si="2"/>
        <v>0.28709494030699262</v>
      </c>
      <c r="P19" s="9"/>
    </row>
    <row r="20" spans="1:16">
      <c r="A20" s="12"/>
      <c r="B20" s="23">
        <v>335.18</v>
      </c>
      <c r="C20" s="19" t="s">
        <v>67</v>
      </c>
      <c r="D20" s="43">
        <v>41396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41396</v>
      </c>
      <c r="O20" s="44">
        <f t="shared" si="2"/>
        <v>23.533826037521319</v>
      </c>
      <c r="P20" s="9"/>
    </row>
    <row r="21" spans="1:16" ht="15.75">
      <c r="A21" s="27" t="s">
        <v>24</v>
      </c>
      <c r="B21" s="28"/>
      <c r="C21" s="29"/>
      <c r="D21" s="30">
        <f t="shared" ref="D21:M21" si="5">SUM(D22:D29)</f>
        <v>512016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41552046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42064062</v>
      </c>
      <c r="O21" s="42">
        <f t="shared" si="2"/>
        <v>23913.62251279136</v>
      </c>
      <c r="P21" s="10"/>
    </row>
    <row r="22" spans="1:16">
      <c r="A22" s="12"/>
      <c r="B22" s="23">
        <v>341.9</v>
      </c>
      <c r="C22" s="19" t="s">
        <v>68</v>
      </c>
      <c r="D22" s="43">
        <v>32500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ref="N22:N29" si="6">SUM(D22:M22)</f>
        <v>32500</v>
      </c>
      <c r="O22" s="44">
        <f t="shared" si="2"/>
        <v>18.476407049459919</v>
      </c>
      <c r="P22" s="9"/>
    </row>
    <row r="23" spans="1:16">
      <c r="A23" s="12"/>
      <c r="B23" s="23">
        <v>343.1</v>
      </c>
      <c r="C23" s="19" t="s">
        <v>27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1878686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1878686</v>
      </c>
      <c r="O23" s="44">
        <f t="shared" si="2"/>
        <v>1068.0420693575895</v>
      </c>
      <c r="P23" s="9"/>
    </row>
    <row r="24" spans="1:16">
      <c r="A24" s="12"/>
      <c r="B24" s="23">
        <v>343.3</v>
      </c>
      <c r="C24" s="19" t="s">
        <v>28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1355618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1355618</v>
      </c>
      <c r="O24" s="44">
        <f t="shared" si="2"/>
        <v>770.67538374076184</v>
      </c>
      <c r="P24" s="9"/>
    </row>
    <row r="25" spans="1:16">
      <c r="A25" s="12"/>
      <c r="B25" s="23">
        <v>343.4</v>
      </c>
      <c r="C25" s="19" t="s">
        <v>29</v>
      </c>
      <c r="D25" s="43">
        <v>423693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423693</v>
      </c>
      <c r="O25" s="44">
        <f t="shared" si="2"/>
        <v>240.87151790790222</v>
      </c>
      <c r="P25" s="9"/>
    </row>
    <row r="26" spans="1:16">
      <c r="A26" s="12"/>
      <c r="B26" s="23">
        <v>344.2</v>
      </c>
      <c r="C26" s="19" t="s">
        <v>69</v>
      </c>
      <c r="D26" s="43">
        <v>20002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20002</v>
      </c>
      <c r="O26" s="44">
        <f t="shared" si="2"/>
        <v>11.371233655486071</v>
      </c>
      <c r="P26" s="9"/>
    </row>
    <row r="27" spans="1:16">
      <c r="A27" s="12"/>
      <c r="B27" s="23">
        <v>345.1</v>
      </c>
      <c r="C27" s="19" t="s">
        <v>31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30850447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30850447</v>
      </c>
      <c r="O27" s="44">
        <f t="shared" si="2"/>
        <v>17538.62819783968</v>
      </c>
      <c r="P27" s="9"/>
    </row>
    <row r="28" spans="1:16">
      <c r="A28" s="12"/>
      <c r="B28" s="23">
        <v>345.9</v>
      </c>
      <c r="C28" s="19" t="s">
        <v>54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7467295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7467295</v>
      </c>
      <c r="O28" s="44">
        <f t="shared" si="2"/>
        <v>4245.1932916429787</v>
      </c>
      <c r="P28" s="9"/>
    </row>
    <row r="29" spans="1:16">
      <c r="A29" s="12"/>
      <c r="B29" s="23">
        <v>347.3</v>
      </c>
      <c r="C29" s="19" t="s">
        <v>32</v>
      </c>
      <c r="D29" s="43">
        <v>35821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35821</v>
      </c>
      <c r="O29" s="44">
        <f t="shared" si="2"/>
        <v>20.364411597498577</v>
      </c>
      <c r="P29" s="9"/>
    </row>
    <row r="30" spans="1:16" ht="15.75">
      <c r="A30" s="27" t="s">
        <v>3</v>
      </c>
      <c r="B30" s="28"/>
      <c r="C30" s="29"/>
      <c r="D30" s="30">
        <f t="shared" ref="D30:M30" si="7">SUM(D31:D34)</f>
        <v>102523</v>
      </c>
      <c r="E30" s="30">
        <f t="shared" si="7"/>
        <v>152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324191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ref="N30:N37" si="8">SUM(D30:M30)</f>
        <v>426866</v>
      </c>
      <c r="O30" s="42">
        <f t="shared" si="2"/>
        <v>242.67538374076179</v>
      </c>
      <c r="P30" s="10"/>
    </row>
    <row r="31" spans="1:16">
      <c r="A31" s="12"/>
      <c r="B31" s="23">
        <v>361.1</v>
      </c>
      <c r="C31" s="19" t="s">
        <v>35</v>
      </c>
      <c r="D31" s="43">
        <v>4922</v>
      </c>
      <c r="E31" s="43">
        <v>152</v>
      </c>
      <c r="F31" s="43">
        <v>0</v>
      </c>
      <c r="G31" s="43">
        <v>0</v>
      </c>
      <c r="H31" s="43">
        <v>0</v>
      </c>
      <c r="I31" s="43">
        <v>277056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282130</v>
      </c>
      <c r="O31" s="44">
        <f t="shared" si="2"/>
        <v>160.39226833428083</v>
      </c>
      <c r="P31" s="9"/>
    </row>
    <row r="32" spans="1:16">
      <c r="A32" s="12"/>
      <c r="B32" s="23">
        <v>361.4</v>
      </c>
      <c r="C32" s="19" t="s">
        <v>91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-3208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-3208</v>
      </c>
      <c r="O32" s="44">
        <f t="shared" si="2"/>
        <v>-1.8237635019897669</v>
      </c>
      <c r="P32" s="9"/>
    </row>
    <row r="33" spans="1:119">
      <c r="A33" s="12"/>
      <c r="B33" s="23">
        <v>366</v>
      </c>
      <c r="C33" s="19" t="s">
        <v>36</v>
      </c>
      <c r="D33" s="43">
        <v>11200</v>
      </c>
      <c r="E33" s="43">
        <v>0</v>
      </c>
      <c r="F33" s="43">
        <v>0</v>
      </c>
      <c r="G33" s="43">
        <v>0</v>
      </c>
      <c r="H33" s="43">
        <v>0</v>
      </c>
      <c r="I33" s="43">
        <v>26794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37994</v>
      </c>
      <c r="O33" s="44">
        <f t="shared" si="2"/>
        <v>21.599772598067084</v>
      </c>
      <c r="P33" s="9"/>
    </row>
    <row r="34" spans="1:119">
      <c r="A34" s="12"/>
      <c r="B34" s="23">
        <v>369.9</v>
      </c>
      <c r="C34" s="19" t="s">
        <v>37</v>
      </c>
      <c r="D34" s="43">
        <v>86401</v>
      </c>
      <c r="E34" s="43">
        <v>0</v>
      </c>
      <c r="F34" s="43">
        <v>0</v>
      </c>
      <c r="G34" s="43">
        <v>0</v>
      </c>
      <c r="H34" s="43">
        <v>0</v>
      </c>
      <c r="I34" s="43">
        <v>23549</v>
      </c>
      <c r="J34" s="43">
        <v>0</v>
      </c>
      <c r="K34" s="43">
        <v>0</v>
      </c>
      <c r="L34" s="43">
        <v>0</v>
      </c>
      <c r="M34" s="43">
        <v>0</v>
      </c>
      <c r="N34" s="43">
        <f t="shared" si="8"/>
        <v>109950</v>
      </c>
      <c r="O34" s="44">
        <f t="shared" si="2"/>
        <v>62.507106310403636</v>
      </c>
      <c r="P34" s="9"/>
    </row>
    <row r="35" spans="1:119" ht="15.75">
      <c r="A35" s="27" t="s">
        <v>25</v>
      </c>
      <c r="B35" s="28"/>
      <c r="C35" s="29"/>
      <c r="D35" s="30">
        <f t="shared" ref="D35:M35" si="9">SUM(D36:D36)</f>
        <v>108415</v>
      </c>
      <c r="E35" s="30">
        <f t="shared" si="9"/>
        <v>0</v>
      </c>
      <c r="F35" s="30">
        <f t="shared" si="9"/>
        <v>0</v>
      </c>
      <c r="G35" s="30">
        <f t="shared" si="9"/>
        <v>0</v>
      </c>
      <c r="H35" s="30">
        <f t="shared" si="9"/>
        <v>0</v>
      </c>
      <c r="I35" s="30">
        <f t="shared" si="9"/>
        <v>220403</v>
      </c>
      <c r="J35" s="30">
        <f t="shared" si="9"/>
        <v>0</v>
      </c>
      <c r="K35" s="30">
        <f t="shared" si="9"/>
        <v>0</v>
      </c>
      <c r="L35" s="30">
        <f t="shared" si="9"/>
        <v>0</v>
      </c>
      <c r="M35" s="30">
        <f t="shared" si="9"/>
        <v>0</v>
      </c>
      <c r="N35" s="30">
        <f t="shared" si="8"/>
        <v>328818</v>
      </c>
      <c r="O35" s="42">
        <f t="shared" si="2"/>
        <v>186.93462194428653</v>
      </c>
      <c r="P35" s="9"/>
    </row>
    <row r="36" spans="1:119" ht="15.75" thickBot="1">
      <c r="A36" s="12"/>
      <c r="B36" s="23">
        <v>381</v>
      </c>
      <c r="C36" s="19" t="s">
        <v>38</v>
      </c>
      <c r="D36" s="43">
        <v>108415</v>
      </c>
      <c r="E36" s="43">
        <v>0</v>
      </c>
      <c r="F36" s="43">
        <v>0</v>
      </c>
      <c r="G36" s="43">
        <v>0</v>
      </c>
      <c r="H36" s="43">
        <v>0</v>
      </c>
      <c r="I36" s="43">
        <v>220403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328818</v>
      </c>
      <c r="O36" s="44">
        <f t="shared" si="2"/>
        <v>186.93462194428653</v>
      </c>
      <c r="P36" s="9"/>
    </row>
    <row r="37" spans="1:119" ht="16.5" thickBot="1">
      <c r="A37" s="13" t="s">
        <v>33</v>
      </c>
      <c r="B37" s="21"/>
      <c r="C37" s="20"/>
      <c r="D37" s="14">
        <f>SUM(D5,D10,D13,D21,D30,D35)</f>
        <v>2072776</v>
      </c>
      <c r="E37" s="14">
        <f t="shared" ref="E37:M37" si="10">SUM(E5,E10,E13,E21,E30,E35)</f>
        <v>152</v>
      </c>
      <c r="F37" s="14">
        <f t="shared" si="10"/>
        <v>0</v>
      </c>
      <c r="G37" s="14">
        <f t="shared" si="10"/>
        <v>0</v>
      </c>
      <c r="H37" s="14">
        <f t="shared" si="10"/>
        <v>0</v>
      </c>
      <c r="I37" s="14">
        <f t="shared" si="10"/>
        <v>42108952</v>
      </c>
      <c r="J37" s="14">
        <f t="shared" si="10"/>
        <v>0</v>
      </c>
      <c r="K37" s="14">
        <f t="shared" si="10"/>
        <v>0</v>
      </c>
      <c r="L37" s="14">
        <f t="shared" si="10"/>
        <v>0</v>
      </c>
      <c r="M37" s="14">
        <f t="shared" si="10"/>
        <v>0</v>
      </c>
      <c r="N37" s="14">
        <f t="shared" si="8"/>
        <v>44181880</v>
      </c>
      <c r="O37" s="36">
        <f t="shared" si="2"/>
        <v>25117.612279704379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7"/>
      <c r="B39" s="38"/>
      <c r="C39" s="38"/>
      <c r="D39" s="39"/>
      <c r="E39" s="39"/>
      <c r="F39" s="39"/>
      <c r="G39" s="39"/>
      <c r="H39" s="39"/>
      <c r="I39" s="39"/>
      <c r="J39" s="39"/>
      <c r="K39" s="39"/>
      <c r="L39" s="45" t="s">
        <v>92</v>
      </c>
      <c r="M39" s="45"/>
      <c r="N39" s="45"/>
      <c r="O39" s="40">
        <v>1759</v>
      </c>
    </row>
    <row r="40" spans="1:119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8"/>
    </row>
    <row r="41" spans="1:119" ht="15.75" customHeight="1" thickBot="1">
      <c r="A41" s="49" t="s">
        <v>49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88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39</v>
      </c>
      <c r="B3" s="59"/>
      <c r="C3" s="60"/>
      <c r="D3" s="64" t="s">
        <v>20</v>
      </c>
      <c r="E3" s="65"/>
      <c r="F3" s="65"/>
      <c r="G3" s="65"/>
      <c r="H3" s="66"/>
      <c r="I3" s="64" t="s">
        <v>21</v>
      </c>
      <c r="J3" s="66"/>
      <c r="K3" s="64" t="s">
        <v>23</v>
      </c>
      <c r="L3" s="66"/>
      <c r="M3" s="34"/>
      <c r="N3" s="35"/>
      <c r="O3" s="67" t="s">
        <v>44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22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412291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412291</v>
      </c>
      <c r="O5" s="31">
        <f t="shared" ref="O5:O38" si="2">(N5/O$40)</f>
        <v>236.94885057471265</v>
      </c>
      <c r="P5" s="6"/>
    </row>
    <row r="6" spans="1:133">
      <c r="A6" s="12"/>
      <c r="B6" s="23">
        <v>311</v>
      </c>
      <c r="C6" s="19" t="s">
        <v>2</v>
      </c>
      <c r="D6" s="43">
        <v>188844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188844</v>
      </c>
      <c r="O6" s="44">
        <f t="shared" si="2"/>
        <v>108.53103448275863</v>
      </c>
      <c r="P6" s="9"/>
    </row>
    <row r="7" spans="1:133">
      <c r="A7" s="12"/>
      <c r="B7" s="23">
        <v>312.10000000000002</v>
      </c>
      <c r="C7" s="19" t="s">
        <v>10</v>
      </c>
      <c r="D7" s="43">
        <v>127498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127498</v>
      </c>
      <c r="O7" s="44">
        <f t="shared" si="2"/>
        <v>73.274712643678157</v>
      </c>
      <c r="P7" s="9"/>
    </row>
    <row r="8" spans="1:133">
      <c r="A8" s="12"/>
      <c r="B8" s="23">
        <v>312.60000000000002</v>
      </c>
      <c r="C8" s="19" t="s">
        <v>11</v>
      </c>
      <c r="D8" s="43">
        <v>93352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93352</v>
      </c>
      <c r="O8" s="44">
        <f t="shared" si="2"/>
        <v>53.650574712643682</v>
      </c>
      <c r="P8" s="9"/>
    </row>
    <row r="9" spans="1:133">
      <c r="A9" s="12"/>
      <c r="B9" s="23">
        <v>316</v>
      </c>
      <c r="C9" s="19" t="s">
        <v>62</v>
      </c>
      <c r="D9" s="43">
        <v>2597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2597</v>
      </c>
      <c r="O9" s="44">
        <f t="shared" si="2"/>
        <v>1.4925287356321839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14050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14050</v>
      </c>
      <c r="O10" s="42">
        <f t="shared" si="2"/>
        <v>8.0747126436781613</v>
      </c>
      <c r="P10" s="10"/>
    </row>
    <row r="11" spans="1:133">
      <c r="A11" s="12"/>
      <c r="B11" s="23">
        <v>322</v>
      </c>
      <c r="C11" s="19" t="s">
        <v>0</v>
      </c>
      <c r="D11" s="43">
        <v>1415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1415</v>
      </c>
      <c r="O11" s="44">
        <f t="shared" si="2"/>
        <v>0.81321839080459768</v>
      </c>
      <c r="P11" s="9"/>
    </row>
    <row r="12" spans="1:133">
      <c r="A12" s="12"/>
      <c r="B12" s="23">
        <v>323.2</v>
      </c>
      <c r="C12" s="19" t="s">
        <v>14</v>
      </c>
      <c r="D12" s="43">
        <v>12635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12635</v>
      </c>
      <c r="O12" s="44">
        <f t="shared" si="2"/>
        <v>7.2614942528735629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SUM(D14:D20)</f>
        <v>1024610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1024610</v>
      </c>
      <c r="O13" s="42">
        <f t="shared" si="2"/>
        <v>588.85632183908046</v>
      </c>
      <c r="P13" s="10"/>
    </row>
    <row r="14" spans="1:133">
      <c r="A14" s="12"/>
      <c r="B14" s="23">
        <v>331.2</v>
      </c>
      <c r="C14" s="19" t="s">
        <v>63</v>
      </c>
      <c r="D14" s="43">
        <v>44614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44614</v>
      </c>
      <c r="O14" s="44">
        <f t="shared" si="2"/>
        <v>25.640229885057472</v>
      </c>
      <c r="P14" s="9"/>
    </row>
    <row r="15" spans="1:133">
      <c r="A15" s="12"/>
      <c r="B15" s="23">
        <v>331.39</v>
      </c>
      <c r="C15" s="19" t="s">
        <v>52</v>
      </c>
      <c r="D15" s="43">
        <v>482106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482106</v>
      </c>
      <c r="O15" s="44">
        <f t="shared" si="2"/>
        <v>277.07241379310346</v>
      </c>
      <c r="P15" s="9"/>
    </row>
    <row r="16" spans="1:133">
      <c r="A16" s="12"/>
      <c r="B16" s="23">
        <v>334.36</v>
      </c>
      <c r="C16" s="19" t="s">
        <v>53</v>
      </c>
      <c r="D16" s="43">
        <v>394424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394424</v>
      </c>
      <c r="O16" s="44">
        <f t="shared" si="2"/>
        <v>226.68045977011494</v>
      </c>
      <c r="P16" s="9"/>
    </row>
    <row r="17" spans="1:16">
      <c r="A17" s="12"/>
      <c r="B17" s="23">
        <v>335.12</v>
      </c>
      <c r="C17" s="19" t="s">
        <v>64</v>
      </c>
      <c r="D17" s="43">
        <v>64647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64647</v>
      </c>
      <c r="O17" s="44">
        <f t="shared" si="2"/>
        <v>37.153448275862068</v>
      </c>
      <c r="P17" s="9"/>
    </row>
    <row r="18" spans="1:16">
      <c r="A18" s="12"/>
      <c r="B18" s="23">
        <v>335.14</v>
      </c>
      <c r="C18" s="19" t="s">
        <v>65</v>
      </c>
      <c r="D18" s="43">
        <v>901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901</v>
      </c>
      <c r="O18" s="44">
        <f t="shared" si="2"/>
        <v>0.51781609195402301</v>
      </c>
      <c r="P18" s="9"/>
    </row>
    <row r="19" spans="1:16">
      <c r="A19" s="12"/>
      <c r="B19" s="23">
        <v>335.15</v>
      </c>
      <c r="C19" s="19" t="s">
        <v>66</v>
      </c>
      <c r="D19" s="43">
        <v>786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786</v>
      </c>
      <c r="O19" s="44">
        <f t="shared" si="2"/>
        <v>0.4517241379310345</v>
      </c>
      <c r="P19" s="9"/>
    </row>
    <row r="20" spans="1:16">
      <c r="A20" s="12"/>
      <c r="B20" s="23">
        <v>335.18</v>
      </c>
      <c r="C20" s="19" t="s">
        <v>67</v>
      </c>
      <c r="D20" s="43">
        <v>37132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37132</v>
      </c>
      <c r="O20" s="44">
        <f t="shared" si="2"/>
        <v>21.340229885057472</v>
      </c>
      <c r="P20" s="9"/>
    </row>
    <row r="21" spans="1:16" ht="15.75">
      <c r="A21" s="27" t="s">
        <v>24</v>
      </c>
      <c r="B21" s="28"/>
      <c r="C21" s="29"/>
      <c r="D21" s="30">
        <f t="shared" ref="D21:M21" si="5">SUM(D22:D29)</f>
        <v>495929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40493319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40989248</v>
      </c>
      <c r="O21" s="42">
        <f t="shared" si="2"/>
        <v>23557.03908045977</v>
      </c>
      <c r="P21" s="10"/>
    </row>
    <row r="22" spans="1:16">
      <c r="A22" s="12"/>
      <c r="B22" s="23">
        <v>341.9</v>
      </c>
      <c r="C22" s="19" t="s">
        <v>68</v>
      </c>
      <c r="D22" s="43">
        <v>32500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ref="N22:N29" si="6">SUM(D22:M22)</f>
        <v>32500</v>
      </c>
      <c r="O22" s="44">
        <f t="shared" si="2"/>
        <v>18.678160919540229</v>
      </c>
      <c r="P22" s="9"/>
    </row>
    <row r="23" spans="1:16">
      <c r="A23" s="12"/>
      <c r="B23" s="23">
        <v>343.1</v>
      </c>
      <c r="C23" s="19" t="s">
        <v>27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1851051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1851051</v>
      </c>
      <c r="O23" s="44">
        <f t="shared" si="2"/>
        <v>1063.8224137931034</v>
      </c>
      <c r="P23" s="9"/>
    </row>
    <row r="24" spans="1:16">
      <c r="A24" s="12"/>
      <c r="B24" s="23">
        <v>343.3</v>
      </c>
      <c r="C24" s="19" t="s">
        <v>28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1468172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1468172</v>
      </c>
      <c r="O24" s="44">
        <f t="shared" si="2"/>
        <v>843.77701149425286</v>
      </c>
      <c r="P24" s="9"/>
    </row>
    <row r="25" spans="1:16">
      <c r="A25" s="12"/>
      <c r="B25" s="23">
        <v>343.4</v>
      </c>
      <c r="C25" s="19" t="s">
        <v>29</v>
      </c>
      <c r="D25" s="43">
        <v>412265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412265</v>
      </c>
      <c r="O25" s="44">
        <f t="shared" si="2"/>
        <v>236.93390804597701</v>
      </c>
      <c r="P25" s="9"/>
    </row>
    <row r="26" spans="1:16">
      <c r="A26" s="12"/>
      <c r="B26" s="23">
        <v>344.2</v>
      </c>
      <c r="C26" s="19" t="s">
        <v>69</v>
      </c>
      <c r="D26" s="43">
        <v>15763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15763</v>
      </c>
      <c r="O26" s="44">
        <f t="shared" si="2"/>
        <v>9.059195402298851</v>
      </c>
      <c r="P26" s="9"/>
    </row>
    <row r="27" spans="1:16">
      <c r="A27" s="12"/>
      <c r="B27" s="23">
        <v>345.1</v>
      </c>
      <c r="C27" s="19" t="s">
        <v>31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29790520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29790520</v>
      </c>
      <c r="O27" s="44">
        <f t="shared" si="2"/>
        <v>17120.988505747126</v>
      </c>
      <c r="P27" s="9"/>
    </row>
    <row r="28" spans="1:16">
      <c r="A28" s="12"/>
      <c r="B28" s="23">
        <v>345.9</v>
      </c>
      <c r="C28" s="19" t="s">
        <v>54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7383576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7383576</v>
      </c>
      <c r="O28" s="44">
        <f t="shared" si="2"/>
        <v>4243.434482758621</v>
      </c>
      <c r="P28" s="9"/>
    </row>
    <row r="29" spans="1:16">
      <c r="A29" s="12"/>
      <c r="B29" s="23">
        <v>347.3</v>
      </c>
      <c r="C29" s="19" t="s">
        <v>32</v>
      </c>
      <c r="D29" s="43">
        <v>35401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35401</v>
      </c>
      <c r="O29" s="44">
        <f t="shared" si="2"/>
        <v>20.345402298850576</v>
      </c>
      <c r="P29" s="9"/>
    </row>
    <row r="30" spans="1:16" ht="15.75">
      <c r="A30" s="27" t="s">
        <v>3</v>
      </c>
      <c r="B30" s="28"/>
      <c r="C30" s="29"/>
      <c r="D30" s="30">
        <f t="shared" ref="D30:M30" si="7">SUM(D31:D35)</f>
        <v>139785</v>
      </c>
      <c r="E30" s="30">
        <f t="shared" si="7"/>
        <v>153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215167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ref="N30:N38" si="8">SUM(D30:M30)</f>
        <v>355105</v>
      </c>
      <c r="O30" s="42">
        <f t="shared" si="2"/>
        <v>204.08333333333334</v>
      </c>
      <c r="P30" s="10"/>
    </row>
    <row r="31" spans="1:16">
      <c r="A31" s="12"/>
      <c r="B31" s="23">
        <v>361.1</v>
      </c>
      <c r="C31" s="19" t="s">
        <v>35</v>
      </c>
      <c r="D31" s="43">
        <v>2461</v>
      </c>
      <c r="E31" s="43">
        <v>153</v>
      </c>
      <c r="F31" s="43">
        <v>0</v>
      </c>
      <c r="G31" s="43">
        <v>0</v>
      </c>
      <c r="H31" s="43">
        <v>0</v>
      </c>
      <c r="I31" s="43">
        <v>164282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166896</v>
      </c>
      <c r="O31" s="44">
        <f t="shared" si="2"/>
        <v>95.91724137931034</v>
      </c>
      <c r="P31" s="9"/>
    </row>
    <row r="32" spans="1:16">
      <c r="A32" s="12"/>
      <c r="B32" s="23">
        <v>364</v>
      </c>
      <c r="C32" s="19" t="s">
        <v>70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-5213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-5213</v>
      </c>
      <c r="O32" s="44">
        <f t="shared" si="2"/>
        <v>-2.995977011494253</v>
      </c>
      <c r="P32" s="9"/>
    </row>
    <row r="33" spans="1:119">
      <c r="A33" s="12"/>
      <c r="B33" s="23">
        <v>366</v>
      </c>
      <c r="C33" s="19" t="s">
        <v>36</v>
      </c>
      <c r="D33" s="43">
        <v>885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885</v>
      </c>
      <c r="O33" s="44">
        <f t="shared" si="2"/>
        <v>0.50862068965517238</v>
      </c>
      <c r="P33" s="9"/>
    </row>
    <row r="34" spans="1:119">
      <c r="A34" s="12"/>
      <c r="B34" s="23">
        <v>369.3</v>
      </c>
      <c r="C34" s="19" t="s">
        <v>59</v>
      </c>
      <c r="D34" s="43">
        <v>50000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8"/>
        <v>50000</v>
      </c>
      <c r="O34" s="44">
        <f t="shared" si="2"/>
        <v>28.735632183908045</v>
      </c>
      <c r="P34" s="9"/>
    </row>
    <row r="35" spans="1:119">
      <c r="A35" s="12"/>
      <c r="B35" s="23">
        <v>369.9</v>
      </c>
      <c r="C35" s="19" t="s">
        <v>37</v>
      </c>
      <c r="D35" s="43">
        <v>86439</v>
      </c>
      <c r="E35" s="43">
        <v>0</v>
      </c>
      <c r="F35" s="43">
        <v>0</v>
      </c>
      <c r="G35" s="43">
        <v>0</v>
      </c>
      <c r="H35" s="43">
        <v>0</v>
      </c>
      <c r="I35" s="43">
        <v>56098</v>
      </c>
      <c r="J35" s="43">
        <v>0</v>
      </c>
      <c r="K35" s="43">
        <v>0</v>
      </c>
      <c r="L35" s="43">
        <v>0</v>
      </c>
      <c r="M35" s="43">
        <v>0</v>
      </c>
      <c r="N35" s="43">
        <f t="shared" si="8"/>
        <v>142537</v>
      </c>
      <c r="O35" s="44">
        <f t="shared" si="2"/>
        <v>81.917816091954023</v>
      </c>
      <c r="P35" s="9"/>
    </row>
    <row r="36" spans="1:119" ht="15.75">
      <c r="A36" s="27" t="s">
        <v>25</v>
      </c>
      <c r="B36" s="28"/>
      <c r="C36" s="29"/>
      <c r="D36" s="30">
        <f t="shared" ref="D36:M36" si="9">SUM(D37:D37)</f>
        <v>766905</v>
      </c>
      <c r="E36" s="30">
        <f t="shared" si="9"/>
        <v>0</v>
      </c>
      <c r="F36" s="30">
        <f t="shared" si="9"/>
        <v>0</v>
      </c>
      <c r="G36" s="30">
        <f t="shared" si="9"/>
        <v>0</v>
      </c>
      <c r="H36" s="30">
        <f t="shared" si="9"/>
        <v>0</v>
      </c>
      <c r="I36" s="30">
        <f t="shared" si="9"/>
        <v>0</v>
      </c>
      <c r="J36" s="30">
        <f t="shared" si="9"/>
        <v>0</v>
      </c>
      <c r="K36" s="30">
        <f t="shared" si="9"/>
        <v>0</v>
      </c>
      <c r="L36" s="30">
        <f t="shared" si="9"/>
        <v>0</v>
      </c>
      <c r="M36" s="30">
        <f t="shared" si="9"/>
        <v>0</v>
      </c>
      <c r="N36" s="30">
        <f t="shared" si="8"/>
        <v>766905</v>
      </c>
      <c r="O36" s="42">
        <f t="shared" si="2"/>
        <v>440.75</v>
      </c>
      <c r="P36" s="9"/>
    </row>
    <row r="37" spans="1:119" ht="15.75" thickBot="1">
      <c r="A37" s="12"/>
      <c r="B37" s="23">
        <v>381</v>
      </c>
      <c r="C37" s="19" t="s">
        <v>38</v>
      </c>
      <c r="D37" s="43">
        <v>766905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766905</v>
      </c>
      <c r="O37" s="44">
        <f t="shared" si="2"/>
        <v>440.75</v>
      </c>
      <c r="P37" s="9"/>
    </row>
    <row r="38" spans="1:119" ht="16.5" thickBot="1">
      <c r="A38" s="13" t="s">
        <v>33</v>
      </c>
      <c r="B38" s="21"/>
      <c r="C38" s="20"/>
      <c r="D38" s="14">
        <f>SUM(D5,D10,D13,D21,D30,D36)</f>
        <v>2853570</v>
      </c>
      <c r="E38" s="14">
        <f t="shared" ref="E38:M38" si="10">SUM(E5,E10,E13,E21,E30,E36)</f>
        <v>153</v>
      </c>
      <c r="F38" s="14">
        <f t="shared" si="10"/>
        <v>0</v>
      </c>
      <c r="G38" s="14">
        <f t="shared" si="10"/>
        <v>0</v>
      </c>
      <c r="H38" s="14">
        <f t="shared" si="10"/>
        <v>0</v>
      </c>
      <c r="I38" s="14">
        <f t="shared" si="10"/>
        <v>40708486</v>
      </c>
      <c r="J38" s="14">
        <f t="shared" si="10"/>
        <v>0</v>
      </c>
      <c r="K38" s="14">
        <f t="shared" si="10"/>
        <v>0</v>
      </c>
      <c r="L38" s="14">
        <f t="shared" si="10"/>
        <v>0</v>
      </c>
      <c r="M38" s="14">
        <f t="shared" si="10"/>
        <v>0</v>
      </c>
      <c r="N38" s="14">
        <f t="shared" si="8"/>
        <v>43562209</v>
      </c>
      <c r="O38" s="36">
        <f t="shared" si="2"/>
        <v>25035.752298850573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5"/>
      <c r="B39" s="17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19">
      <c r="A40" s="37"/>
      <c r="B40" s="38"/>
      <c r="C40" s="38"/>
      <c r="D40" s="39"/>
      <c r="E40" s="39"/>
      <c r="F40" s="39"/>
      <c r="G40" s="39"/>
      <c r="H40" s="39"/>
      <c r="I40" s="39"/>
      <c r="J40" s="39"/>
      <c r="K40" s="39"/>
      <c r="L40" s="45" t="s">
        <v>89</v>
      </c>
      <c r="M40" s="45"/>
      <c r="N40" s="45"/>
      <c r="O40" s="40">
        <v>1740</v>
      </c>
    </row>
    <row r="41" spans="1:119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8"/>
    </row>
    <row r="42" spans="1:119" ht="15.75" customHeight="1" thickBot="1">
      <c r="A42" s="49" t="s">
        <v>49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86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39</v>
      </c>
      <c r="B3" s="59"/>
      <c r="C3" s="60"/>
      <c r="D3" s="64" t="s">
        <v>20</v>
      </c>
      <c r="E3" s="65"/>
      <c r="F3" s="65"/>
      <c r="G3" s="65"/>
      <c r="H3" s="66"/>
      <c r="I3" s="64" t="s">
        <v>21</v>
      </c>
      <c r="J3" s="66"/>
      <c r="K3" s="64" t="s">
        <v>23</v>
      </c>
      <c r="L3" s="66"/>
      <c r="M3" s="34"/>
      <c r="N3" s="35"/>
      <c r="O3" s="67" t="s">
        <v>44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22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346051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8" si="1">SUM(D5:M5)</f>
        <v>346051</v>
      </c>
      <c r="O5" s="31">
        <f t="shared" ref="O5:O34" si="2">(N5/O$36)</f>
        <v>198.08299942759015</v>
      </c>
      <c r="P5" s="6"/>
    </row>
    <row r="6" spans="1:133">
      <c r="A6" s="12"/>
      <c r="B6" s="23">
        <v>311</v>
      </c>
      <c r="C6" s="19" t="s">
        <v>2</v>
      </c>
      <c r="D6" s="43">
        <v>189186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189186</v>
      </c>
      <c r="O6" s="44">
        <f t="shared" si="2"/>
        <v>108.29192902117916</v>
      </c>
      <c r="P6" s="9"/>
    </row>
    <row r="7" spans="1:133">
      <c r="A7" s="12"/>
      <c r="B7" s="23">
        <v>312.10000000000002</v>
      </c>
      <c r="C7" s="19" t="s">
        <v>10</v>
      </c>
      <c r="D7" s="43">
        <v>69066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69066</v>
      </c>
      <c r="O7" s="44">
        <f t="shared" si="2"/>
        <v>39.534058385804236</v>
      </c>
      <c r="P7" s="9"/>
    </row>
    <row r="8" spans="1:133">
      <c r="A8" s="12"/>
      <c r="B8" s="23">
        <v>312.60000000000002</v>
      </c>
      <c r="C8" s="19" t="s">
        <v>11</v>
      </c>
      <c r="D8" s="43">
        <v>84849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84849</v>
      </c>
      <c r="O8" s="44">
        <f t="shared" si="2"/>
        <v>48.568402976531196</v>
      </c>
      <c r="P8" s="9"/>
    </row>
    <row r="9" spans="1:133">
      <c r="A9" s="12"/>
      <c r="B9" s="23">
        <v>316</v>
      </c>
      <c r="C9" s="19" t="s">
        <v>62</v>
      </c>
      <c r="D9" s="43">
        <v>2950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2950</v>
      </c>
      <c r="O9" s="44">
        <f t="shared" si="2"/>
        <v>1.6886090440755581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15757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15757</v>
      </c>
      <c r="O10" s="42">
        <f t="shared" si="2"/>
        <v>9.0194619347452782</v>
      </c>
      <c r="P10" s="10"/>
    </row>
    <row r="11" spans="1:133">
      <c r="A11" s="12"/>
      <c r="B11" s="23">
        <v>322</v>
      </c>
      <c r="C11" s="19" t="s">
        <v>0</v>
      </c>
      <c r="D11" s="43">
        <v>200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200</v>
      </c>
      <c r="O11" s="44">
        <f t="shared" si="2"/>
        <v>0.11448196908986835</v>
      </c>
      <c r="P11" s="9"/>
    </row>
    <row r="12" spans="1:133">
      <c r="A12" s="12"/>
      <c r="B12" s="23">
        <v>323.2</v>
      </c>
      <c r="C12" s="19" t="s">
        <v>14</v>
      </c>
      <c r="D12" s="43">
        <v>15557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15557</v>
      </c>
      <c r="O12" s="44">
        <f t="shared" si="2"/>
        <v>8.9049799656554089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SUM(D14:D17)</f>
        <v>97251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97251</v>
      </c>
      <c r="O13" s="42">
        <f t="shared" si="2"/>
        <v>55.667429879793936</v>
      </c>
      <c r="P13" s="10"/>
    </row>
    <row r="14" spans="1:133">
      <c r="A14" s="12"/>
      <c r="B14" s="23">
        <v>335.12</v>
      </c>
      <c r="C14" s="19" t="s">
        <v>64</v>
      </c>
      <c r="D14" s="43">
        <v>60406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60406</v>
      </c>
      <c r="O14" s="44">
        <f t="shared" si="2"/>
        <v>34.576989124212936</v>
      </c>
      <c r="P14" s="9"/>
    </row>
    <row r="15" spans="1:133">
      <c r="A15" s="12"/>
      <c r="B15" s="23">
        <v>335.14</v>
      </c>
      <c r="C15" s="19" t="s">
        <v>65</v>
      </c>
      <c r="D15" s="43">
        <v>1448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1448</v>
      </c>
      <c r="O15" s="44">
        <f t="shared" si="2"/>
        <v>0.82884945621064687</v>
      </c>
      <c r="P15" s="9"/>
    </row>
    <row r="16" spans="1:133">
      <c r="A16" s="12"/>
      <c r="B16" s="23">
        <v>335.15</v>
      </c>
      <c r="C16" s="19" t="s">
        <v>66</v>
      </c>
      <c r="D16" s="43">
        <v>463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463</v>
      </c>
      <c r="O16" s="44">
        <f t="shared" si="2"/>
        <v>0.26502575844304521</v>
      </c>
      <c r="P16" s="9"/>
    </row>
    <row r="17" spans="1:16">
      <c r="A17" s="12"/>
      <c r="B17" s="23">
        <v>335.18</v>
      </c>
      <c r="C17" s="19" t="s">
        <v>67</v>
      </c>
      <c r="D17" s="43">
        <v>34934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34934</v>
      </c>
      <c r="O17" s="44">
        <f t="shared" si="2"/>
        <v>19.996565540927303</v>
      </c>
      <c r="P17" s="9"/>
    </row>
    <row r="18" spans="1:16" ht="15.75">
      <c r="A18" s="27" t="s">
        <v>24</v>
      </c>
      <c r="B18" s="28"/>
      <c r="C18" s="29"/>
      <c r="D18" s="30">
        <f t="shared" ref="D18:M18" si="5">SUM(D19:D26)</f>
        <v>485062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39123605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39608667</v>
      </c>
      <c r="O18" s="42">
        <f t="shared" si="2"/>
        <v>22672.390955924442</v>
      </c>
      <c r="P18" s="10"/>
    </row>
    <row r="19" spans="1:16">
      <c r="A19" s="12"/>
      <c r="B19" s="23">
        <v>341.9</v>
      </c>
      <c r="C19" s="19" t="s">
        <v>68</v>
      </c>
      <c r="D19" s="43">
        <v>32500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ref="N19:N26" si="6">SUM(D19:M19)</f>
        <v>32500</v>
      </c>
      <c r="O19" s="44">
        <f t="shared" si="2"/>
        <v>18.603319977103606</v>
      </c>
      <c r="P19" s="9"/>
    </row>
    <row r="20" spans="1:16">
      <c r="A20" s="12"/>
      <c r="B20" s="23">
        <v>343.1</v>
      </c>
      <c r="C20" s="19" t="s">
        <v>27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1670877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1670877</v>
      </c>
      <c r="O20" s="44">
        <f t="shared" si="2"/>
        <v>956.42644533485975</v>
      </c>
      <c r="P20" s="9"/>
    </row>
    <row r="21" spans="1:16">
      <c r="A21" s="12"/>
      <c r="B21" s="23">
        <v>343.3</v>
      </c>
      <c r="C21" s="19" t="s">
        <v>28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1469132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1469132</v>
      </c>
      <c r="O21" s="44">
        <f t="shared" si="2"/>
        <v>840.94562106468231</v>
      </c>
      <c r="P21" s="9"/>
    </row>
    <row r="22" spans="1:16">
      <c r="A22" s="12"/>
      <c r="B22" s="23">
        <v>343.4</v>
      </c>
      <c r="C22" s="19" t="s">
        <v>29</v>
      </c>
      <c r="D22" s="43">
        <v>405650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405650</v>
      </c>
      <c r="O22" s="44">
        <f t="shared" si="2"/>
        <v>232.19805380652548</v>
      </c>
      <c r="P22" s="9"/>
    </row>
    <row r="23" spans="1:16">
      <c r="A23" s="12"/>
      <c r="B23" s="23">
        <v>344.2</v>
      </c>
      <c r="C23" s="19" t="s">
        <v>69</v>
      </c>
      <c r="D23" s="43">
        <v>15107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15107</v>
      </c>
      <c r="O23" s="44">
        <f t="shared" si="2"/>
        <v>8.6473955352032057</v>
      </c>
      <c r="P23" s="9"/>
    </row>
    <row r="24" spans="1:16">
      <c r="A24" s="12"/>
      <c r="B24" s="23">
        <v>345.1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28691340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28691340</v>
      </c>
      <c r="O24" s="44">
        <f t="shared" si="2"/>
        <v>16423.205495134516</v>
      </c>
      <c r="P24" s="9"/>
    </row>
    <row r="25" spans="1:16">
      <c r="A25" s="12"/>
      <c r="B25" s="23">
        <v>345.9</v>
      </c>
      <c r="C25" s="19" t="s">
        <v>54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7292256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7292256</v>
      </c>
      <c r="O25" s="44">
        <f t="shared" si="2"/>
        <v>4174.1591299370348</v>
      </c>
      <c r="P25" s="9"/>
    </row>
    <row r="26" spans="1:16">
      <c r="A26" s="12"/>
      <c r="B26" s="23">
        <v>347.3</v>
      </c>
      <c r="C26" s="19" t="s">
        <v>32</v>
      </c>
      <c r="D26" s="43">
        <v>31805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31805</v>
      </c>
      <c r="O26" s="44">
        <f t="shared" si="2"/>
        <v>18.205495134516315</v>
      </c>
      <c r="P26" s="9"/>
    </row>
    <row r="27" spans="1:16" ht="15.75">
      <c r="A27" s="27" t="s">
        <v>3</v>
      </c>
      <c r="B27" s="28"/>
      <c r="C27" s="29"/>
      <c r="D27" s="30">
        <f t="shared" ref="D27:M27" si="7">SUM(D28:D31)</f>
        <v>87217</v>
      </c>
      <c r="E27" s="30">
        <f t="shared" si="7"/>
        <v>153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142973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ref="N27:N34" si="8">SUM(D27:M27)</f>
        <v>230343</v>
      </c>
      <c r="O27" s="42">
        <f t="shared" si="2"/>
        <v>131.85060103033771</v>
      </c>
      <c r="P27" s="10"/>
    </row>
    <row r="28" spans="1:16">
      <c r="A28" s="12"/>
      <c r="B28" s="23">
        <v>361.1</v>
      </c>
      <c r="C28" s="19" t="s">
        <v>35</v>
      </c>
      <c r="D28" s="43">
        <v>1181</v>
      </c>
      <c r="E28" s="43">
        <v>153</v>
      </c>
      <c r="F28" s="43">
        <v>0</v>
      </c>
      <c r="G28" s="43">
        <v>0</v>
      </c>
      <c r="H28" s="43">
        <v>0</v>
      </c>
      <c r="I28" s="43">
        <v>56010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8"/>
        <v>57344</v>
      </c>
      <c r="O28" s="44">
        <f t="shared" si="2"/>
        <v>32.824270177447055</v>
      </c>
      <c r="P28" s="9"/>
    </row>
    <row r="29" spans="1:16">
      <c r="A29" s="12"/>
      <c r="B29" s="23">
        <v>364</v>
      </c>
      <c r="C29" s="19" t="s">
        <v>70</v>
      </c>
      <c r="D29" s="43">
        <v>6803</v>
      </c>
      <c r="E29" s="43">
        <v>0</v>
      </c>
      <c r="F29" s="43">
        <v>0</v>
      </c>
      <c r="G29" s="43">
        <v>0</v>
      </c>
      <c r="H29" s="43">
        <v>0</v>
      </c>
      <c r="I29" s="43">
        <v>-107</v>
      </c>
      <c r="J29" s="43">
        <v>0</v>
      </c>
      <c r="K29" s="43">
        <v>0</v>
      </c>
      <c r="L29" s="43">
        <v>0</v>
      </c>
      <c r="M29" s="43">
        <v>0</v>
      </c>
      <c r="N29" s="43">
        <f t="shared" si="8"/>
        <v>6696</v>
      </c>
      <c r="O29" s="44">
        <f t="shared" si="2"/>
        <v>3.8328563251287924</v>
      </c>
      <c r="P29" s="9"/>
    </row>
    <row r="30" spans="1:16">
      <c r="A30" s="12"/>
      <c r="B30" s="23">
        <v>369.3</v>
      </c>
      <c r="C30" s="19" t="s">
        <v>59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20080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20080</v>
      </c>
      <c r="O30" s="44">
        <f t="shared" si="2"/>
        <v>11.493989696622782</v>
      </c>
      <c r="P30" s="9"/>
    </row>
    <row r="31" spans="1:16">
      <c r="A31" s="12"/>
      <c r="B31" s="23">
        <v>369.9</v>
      </c>
      <c r="C31" s="19" t="s">
        <v>37</v>
      </c>
      <c r="D31" s="43">
        <v>79233</v>
      </c>
      <c r="E31" s="43">
        <v>0</v>
      </c>
      <c r="F31" s="43">
        <v>0</v>
      </c>
      <c r="G31" s="43">
        <v>0</v>
      </c>
      <c r="H31" s="43">
        <v>0</v>
      </c>
      <c r="I31" s="43">
        <v>66990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146223</v>
      </c>
      <c r="O31" s="44">
        <f t="shared" si="2"/>
        <v>83.699484831139102</v>
      </c>
      <c r="P31" s="9"/>
    </row>
    <row r="32" spans="1:16" ht="15.75">
      <c r="A32" s="27" t="s">
        <v>25</v>
      </c>
      <c r="B32" s="28"/>
      <c r="C32" s="29"/>
      <c r="D32" s="30">
        <f t="shared" ref="D32:M32" si="9">SUM(D33:D33)</f>
        <v>578902</v>
      </c>
      <c r="E32" s="30">
        <f t="shared" si="9"/>
        <v>0</v>
      </c>
      <c r="F32" s="30">
        <f t="shared" si="9"/>
        <v>0</v>
      </c>
      <c r="G32" s="30">
        <f t="shared" si="9"/>
        <v>0</v>
      </c>
      <c r="H32" s="30">
        <f t="shared" si="9"/>
        <v>0</v>
      </c>
      <c r="I32" s="30">
        <f t="shared" si="9"/>
        <v>0</v>
      </c>
      <c r="J32" s="30">
        <f t="shared" si="9"/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si="8"/>
        <v>578902</v>
      </c>
      <c r="O32" s="42">
        <f t="shared" si="2"/>
        <v>331.36920435031482</v>
      </c>
      <c r="P32" s="9"/>
    </row>
    <row r="33" spans="1:119" ht="15.75" thickBot="1">
      <c r="A33" s="12"/>
      <c r="B33" s="23">
        <v>381</v>
      </c>
      <c r="C33" s="19" t="s">
        <v>38</v>
      </c>
      <c r="D33" s="43">
        <v>578902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578902</v>
      </c>
      <c r="O33" s="44">
        <f t="shared" si="2"/>
        <v>331.36920435031482</v>
      </c>
      <c r="P33" s="9"/>
    </row>
    <row r="34" spans="1:119" ht="16.5" thickBot="1">
      <c r="A34" s="13" t="s">
        <v>33</v>
      </c>
      <c r="B34" s="21"/>
      <c r="C34" s="20"/>
      <c r="D34" s="14">
        <f>SUM(D5,D10,D13,D18,D27,D32)</f>
        <v>1610240</v>
      </c>
      <c r="E34" s="14">
        <f t="shared" ref="E34:M34" si="10">SUM(E5,E10,E13,E18,E27,E32)</f>
        <v>153</v>
      </c>
      <c r="F34" s="14">
        <f t="shared" si="10"/>
        <v>0</v>
      </c>
      <c r="G34" s="14">
        <f t="shared" si="10"/>
        <v>0</v>
      </c>
      <c r="H34" s="14">
        <f t="shared" si="10"/>
        <v>0</v>
      </c>
      <c r="I34" s="14">
        <f t="shared" si="10"/>
        <v>39266578</v>
      </c>
      <c r="J34" s="14">
        <f t="shared" si="10"/>
        <v>0</v>
      </c>
      <c r="K34" s="14">
        <f t="shared" si="10"/>
        <v>0</v>
      </c>
      <c r="L34" s="14">
        <f t="shared" si="10"/>
        <v>0</v>
      </c>
      <c r="M34" s="14">
        <f t="shared" si="10"/>
        <v>0</v>
      </c>
      <c r="N34" s="14">
        <f t="shared" si="8"/>
        <v>40876971</v>
      </c>
      <c r="O34" s="36">
        <f t="shared" si="2"/>
        <v>23398.380652547225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45" t="s">
        <v>87</v>
      </c>
      <c r="M36" s="45"/>
      <c r="N36" s="45"/>
      <c r="O36" s="40">
        <v>1747</v>
      </c>
    </row>
    <row r="37" spans="1:119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8"/>
    </row>
    <row r="38" spans="1:119" ht="15.75" customHeight="1" thickBot="1">
      <c r="A38" s="49" t="s">
        <v>49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84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39</v>
      </c>
      <c r="B3" s="59"/>
      <c r="C3" s="60"/>
      <c r="D3" s="64" t="s">
        <v>20</v>
      </c>
      <c r="E3" s="65"/>
      <c r="F3" s="65"/>
      <c r="G3" s="65"/>
      <c r="H3" s="66"/>
      <c r="I3" s="64" t="s">
        <v>21</v>
      </c>
      <c r="J3" s="66"/>
      <c r="K3" s="64" t="s">
        <v>23</v>
      </c>
      <c r="L3" s="66"/>
      <c r="M3" s="34"/>
      <c r="N3" s="35"/>
      <c r="O3" s="67" t="s">
        <v>44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22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345309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9" si="1">SUM(D5:M5)</f>
        <v>345309</v>
      </c>
      <c r="O5" s="31">
        <f t="shared" ref="O5:O36" si="2">(N5/O$38)</f>
        <v>206.52452153110048</v>
      </c>
      <c r="P5" s="6"/>
    </row>
    <row r="6" spans="1:133">
      <c r="A6" s="12"/>
      <c r="B6" s="23">
        <v>311</v>
      </c>
      <c r="C6" s="19" t="s">
        <v>2</v>
      </c>
      <c r="D6" s="43">
        <v>202027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202027</v>
      </c>
      <c r="O6" s="44">
        <f t="shared" si="2"/>
        <v>120.82954545454545</v>
      </c>
      <c r="P6" s="9"/>
    </row>
    <row r="7" spans="1:133">
      <c r="A7" s="12"/>
      <c r="B7" s="23">
        <v>312.10000000000002</v>
      </c>
      <c r="C7" s="19" t="s">
        <v>10</v>
      </c>
      <c r="D7" s="43">
        <v>60373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60373</v>
      </c>
      <c r="O7" s="44">
        <f t="shared" si="2"/>
        <v>36.108253588516746</v>
      </c>
      <c r="P7" s="9"/>
    </row>
    <row r="8" spans="1:133">
      <c r="A8" s="12"/>
      <c r="B8" s="23">
        <v>312.60000000000002</v>
      </c>
      <c r="C8" s="19" t="s">
        <v>11</v>
      </c>
      <c r="D8" s="43">
        <v>80443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80443</v>
      </c>
      <c r="O8" s="44">
        <f t="shared" si="2"/>
        <v>48.111842105263158</v>
      </c>
      <c r="P8" s="9"/>
    </row>
    <row r="9" spans="1:133">
      <c r="A9" s="12"/>
      <c r="B9" s="23">
        <v>316</v>
      </c>
      <c r="C9" s="19" t="s">
        <v>62</v>
      </c>
      <c r="D9" s="43">
        <v>2466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2466</v>
      </c>
      <c r="O9" s="44">
        <f t="shared" si="2"/>
        <v>1.4748803827751196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12071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12071</v>
      </c>
      <c r="O10" s="42">
        <f t="shared" si="2"/>
        <v>7.2194976076555024</v>
      </c>
      <c r="P10" s="10"/>
    </row>
    <row r="11" spans="1:133">
      <c r="A11" s="12"/>
      <c r="B11" s="23">
        <v>322</v>
      </c>
      <c r="C11" s="19" t="s">
        <v>0</v>
      </c>
      <c r="D11" s="43">
        <v>195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195</v>
      </c>
      <c r="O11" s="44">
        <f t="shared" si="2"/>
        <v>0.1166267942583732</v>
      </c>
      <c r="P11" s="9"/>
    </row>
    <row r="12" spans="1:133">
      <c r="A12" s="12"/>
      <c r="B12" s="23">
        <v>323.2</v>
      </c>
      <c r="C12" s="19" t="s">
        <v>14</v>
      </c>
      <c r="D12" s="43">
        <v>11876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11876</v>
      </c>
      <c r="O12" s="44">
        <f t="shared" si="2"/>
        <v>7.1028708133971294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SUM(D14:D18)</f>
        <v>94356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632125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726481</v>
      </c>
      <c r="O13" s="42">
        <f t="shared" si="2"/>
        <v>434.4982057416268</v>
      </c>
      <c r="P13" s="10"/>
    </row>
    <row r="14" spans="1:133">
      <c r="A14" s="12"/>
      <c r="B14" s="23">
        <v>331.31</v>
      </c>
      <c r="C14" s="19" t="s">
        <v>51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632125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632125</v>
      </c>
      <c r="O14" s="44">
        <f t="shared" si="2"/>
        <v>378.06519138755982</v>
      </c>
      <c r="P14" s="9"/>
    </row>
    <row r="15" spans="1:133">
      <c r="A15" s="12"/>
      <c r="B15" s="23">
        <v>335.12</v>
      </c>
      <c r="C15" s="19" t="s">
        <v>64</v>
      </c>
      <c r="D15" s="43">
        <v>59013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59013</v>
      </c>
      <c r="O15" s="44">
        <f t="shared" si="2"/>
        <v>35.294856459330141</v>
      </c>
      <c r="P15" s="9"/>
    </row>
    <row r="16" spans="1:133">
      <c r="A16" s="12"/>
      <c r="B16" s="23">
        <v>335.14</v>
      </c>
      <c r="C16" s="19" t="s">
        <v>65</v>
      </c>
      <c r="D16" s="43">
        <v>1015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1015</v>
      </c>
      <c r="O16" s="44">
        <f t="shared" si="2"/>
        <v>0.60705741626794263</v>
      </c>
      <c r="P16" s="9"/>
    </row>
    <row r="17" spans="1:16">
      <c r="A17" s="12"/>
      <c r="B17" s="23">
        <v>335.15</v>
      </c>
      <c r="C17" s="19" t="s">
        <v>66</v>
      </c>
      <c r="D17" s="43">
        <v>463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463</v>
      </c>
      <c r="O17" s="44">
        <f t="shared" si="2"/>
        <v>0.27691387559808611</v>
      </c>
      <c r="P17" s="9"/>
    </row>
    <row r="18" spans="1:16">
      <c r="A18" s="12"/>
      <c r="B18" s="23">
        <v>335.18</v>
      </c>
      <c r="C18" s="19" t="s">
        <v>67</v>
      </c>
      <c r="D18" s="43">
        <v>33865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33865</v>
      </c>
      <c r="O18" s="44">
        <f t="shared" si="2"/>
        <v>20.254186602870814</v>
      </c>
      <c r="P18" s="9"/>
    </row>
    <row r="19" spans="1:16" ht="15.75">
      <c r="A19" s="27" t="s">
        <v>24</v>
      </c>
      <c r="B19" s="28"/>
      <c r="C19" s="29"/>
      <c r="D19" s="30">
        <f t="shared" ref="D19:M19" si="5">SUM(D20:D27)</f>
        <v>488412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37733208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38221620</v>
      </c>
      <c r="O19" s="42">
        <f t="shared" si="2"/>
        <v>22859.820574162681</v>
      </c>
      <c r="P19" s="10"/>
    </row>
    <row r="20" spans="1:16">
      <c r="A20" s="12"/>
      <c r="B20" s="23">
        <v>341.9</v>
      </c>
      <c r="C20" s="19" t="s">
        <v>68</v>
      </c>
      <c r="D20" s="43">
        <v>32500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ref="N20:N27" si="6">SUM(D20:M20)</f>
        <v>32500</v>
      </c>
      <c r="O20" s="44">
        <f t="shared" si="2"/>
        <v>19.437799043062199</v>
      </c>
      <c r="P20" s="9"/>
    </row>
    <row r="21" spans="1:16">
      <c r="A21" s="12"/>
      <c r="B21" s="23">
        <v>343.1</v>
      </c>
      <c r="C21" s="19" t="s">
        <v>27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1861077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1861077</v>
      </c>
      <c r="O21" s="44">
        <f t="shared" si="2"/>
        <v>1113.0843301435407</v>
      </c>
      <c r="P21" s="9"/>
    </row>
    <row r="22" spans="1:16">
      <c r="A22" s="12"/>
      <c r="B22" s="23">
        <v>343.3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1271397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1271397</v>
      </c>
      <c r="O22" s="44">
        <f t="shared" si="2"/>
        <v>760.40490430622015</v>
      </c>
      <c r="P22" s="9"/>
    </row>
    <row r="23" spans="1:16">
      <c r="A23" s="12"/>
      <c r="B23" s="23">
        <v>343.4</v>
      </c>
      <c r="C23" s="19" t="s">
        <v>29</v>
      </c>
      <c r="D23" s="43">
        <v>407022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407022</v>
      </c>
      <c r="O23" s="44">
        <f t="shared" si="2"/>
        <v>243.43421052631578</v>
      </c>
      <c r="P23" s="9"/>
    </row>
    <row r="24" spans="1:16">
      <c r="A24" s="12"/>
      <c r="B24" s="23">
        <v>344.2</v>
      </c>
      <c r="C24" s="19" t="s">
        <v>69</v>
      </c>
      <c r="D24" s="43">
        <v>14900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14900</v>
      </c>
      <c r="O24" s="44">
        <f t="shared" si="2"/>
        <v>8.911483253588516</v>
      </c>
      <c r="P24" s="9"/>
    </row>
    <row r="25" spans="1:16">
      <c r="A25" s="12"/>
      <c r="B25" s="23">
        <v>345.1</v>
      </c>
      <c r="C25" s="19" t="s">
        <v>31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27322797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27322797</v>
      </c>
      <c r="O25" s="44">
        <f t="shared" si="2"/>
        <v>16341.38576555024</v>
      </c>
      <c r="P25" s="9"/>
    </row>
    <row r="26" spans="1:16">
      <c r="A26" s="12"/>
      <c r="B26" s="23">
        <v>345.9</v>
      </c>
      <c r="C26" s="19" t="s">
        <v>54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7277937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7277937</v>
      </c>
      <c r="O26" s="44">
        <f t="shared" si="2"/>
        <v>4352.8331339712922</v>
      </c>
      <c r="P26" s="9"/>
    </row>
    <row r="27" spans="1:16">
      <c r="A27" s="12"/>
      <c r="B27" s="23">
        <v>347.3</v>
      </c>
      <c r="C27" s="19" t="s">
        <v>32</v>
      </c>
      <c r="D27" s="43">
        <v>33990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33990</v>
      </c>
      <c r="O27" s="44">
        <f t="shared" si="2"/>
        <v>20.328947368421051</v>
      </c>
      <c r="P27" s="9"/>
    </row>
    <row r="28" spans="1:16" ht="15.75">
      <c r="A28" s="27" t="s">
        <v>3</v>
      </c>
      <c r="B28" s="28"/>
      <c r="C28" s="29"/>
      <c r="D28" s="30">
        <f t="shared" ref="D28:M28" si="7">SUM(D29:D33)</f>
        <v>109135</v>
      </c>
      <c r="E28" s="30">
        <f t="shared" si="7"/>
        <v>153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73353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ref="N28:N36" si="8">SUM(D28:M28)</f>
        <v>182641</v>
      </c>
      <c r="O28" s="42">
        <f t="shared" si="2"/>
        <v>109.23504784688996</v>
      </c>
      <c r="P28" s="10"/>
    </row>
    <row r="29" spans="1:16">
      <c r="A29" s="12"/>
      <c r="B29" s="23">
        <v>361.1</v>
      </c>
      <c r="C29" s="19" t="s">
        <v>35</v>
      </c>
      <c r="D29" s="43">
        <v>971</v>
      </c>
      <c r="E29" s="43">
        <v>153</v>
      </c>
      <c r="F29" s="43">
        <v>0</v>
      </c>
      <c r="G29" s="43">
        <v>0</v>
      </c>
      <c r="H29" s="43">
        <v>0</v>
      </c>
      <c r="I29" s="43">
        <v>17387</v>
      </c>
      <c r="J29" s="43">
        <v>0</v>
      </c>
      <c r="K29" s="43">
        <v>0</v>
      </c>
      <c r="L29" s="43">
        <v>0</v>
      </c>
      <c r="M29" s="43">
        <v>0</v>
      </c>
      <c r="N29" s="43">
        <f t="shared" si="8"/>
        <v>18511</v>
      </c>
      <c r="O29" s="44">
        <f t="shared" si="2"/>
        <v>11.071172248803828</v>
      </c>
      <c r="P29" s="9"/>
    </row>
    <row r="30" spans="1:16">
      <c r="A30" s="12"/>
      <c r="B30" s="23">
        <v>364</v>
      </c>
      <c r="C30" s="19" t="s">
        <v>70</v>
      </c>
      <c r="D30" s="43">
        <v>6375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6375</v>
      </c>
      <c r="O30" s="44">
        <f t="shared" si="2"/>
        <v>3.812799043062201</v>
      </c>
      <c r="P30" s="9"/>
    </row>
    <row r="31" spans="1:16">
      <c r="A31" s="12"/>
      <c r="B31" s="23">
        <v>366</v>
      </c>
      <c r="C31" s="19" t="s">
        <v>36</v>
      </c>
      <c r="D31" s="43">
        <v>25000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25000</v>
      </c>
      <c r="O31" s="44">
        <f t="shared" si="2"/>
        <v>14.952153110047847</v>
      </c>
      <c r="P31" s="9"/>
    </row>
    <row r="32" spans="1:16">
      <c r="A32" s="12"/>
      <c r="B32" s="23">
        <v>369.3</v>
      </c>
      <c r="C32" s="19" t="s">
        <v>59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39823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39823</v>
      </c>
      <c r="O32" s="44">
        <f t="shared" si="2"/>
        <v>23.817583732057415</v>
      </c>
      <c r="P32" s="9"/>
    </row>
    <row r="33" spans="1:119">
      <c r="A33" s="12"/>
      <c r="B33" s="23">
        <v>369.9</v>
      </c>
      <c r="C33" s="19" t="s">
        <v>37</v>
      </c>
      <c r="D33" s="43">
        <v>76789</v>
      </c>
      <c r="E33" s="43">
        <v>0</v>
      </c>
      <c r="F33" s="43">
        <v>0</v>
      </c>
      <c r="G33" s="43">
        <v>0</v>
      </c>
      <c r="H33" s="43">
        <v>0</v>
      </c>
      <c r="I33" s="43">
        <v>16143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92932</v>
      </c>
      <c r="O33" s="44">
        <f t="shared" si="2"/>
        <v>55.581339712918663</v>
      </c>
      <c r="P33" s="9"/>
    </row>
    <row r="34" spans="1:119" ht="15.75">
      <c r="A34" s="27" t="s">
        <v>25</v>
      </c>
      <c r="B34" s="28"/>
      <c r="C34" s="29"/>
      <c r="D34" s="30">
        <f t="shared" ref="D34:M34" si="9">SUM(D35:D35)</f>
        <v>921206</v>
      </c>
      <c r="E34" s="30">
        <f t="shared" si="9"/>
        <v>0</v>
      </c>
      <c r="F34" s="30">
        <f t="shared" si="9"/>
        <v>0</v>
      </c>
      <c r="G34" s="30">
        <f t="shared" si="9"/>
        <v>0</v>
      </c>
      <c r="H34" s="30">
        <f t="shared" si="9"/>
        <v>0</v>
      </c>
      <c r="I34" s="30">
        <f t="shared" si="9"/>
        <v>116773</v>
      </c>
      <c r="J34" s="30">
        <f t="shared" si="9"/>
        <v>0</v>
      </c>
      <c r="K34" s="30">
        <f t="shared" si="9"/>
        <v>0</v>
      </c>
      <c r="L34" s="30">
        <f t="shared" si="9"/>
        <v>0</v>
      </c>
      <c r="M34" s="30">
        <f t="shared" si="9"/>
        <v>0</v>
      </c>
      <c r="N34" s="30">
        <f t="shared" si="8"/>
        <v>1037979</v>
      </c>
      <c r="O34" s="42">
        <f t="shared" si="2"/>
        <v>620.80083732057415</v>
      </c>
      <c r="P34" s="9"/>
    </row>
    <row r="35" spans="1:119" ht="15.75" thickBot="1">
      <c r="A35" s="12"/>
      <c r="B35" s="23">
        <v>381</v>
      </c>
      <c r="C35" s="19" t="s">
        <v>38</v>
      </c>
      <c r="D35" s="43">
        <v>921206</v>
      </c>
      <c r="E35" s="43">
        <v>0</v>
      </c>
      <c r="F35" s="43">
        <v>0</v>
      </c>
      <c r="G35" s="43">
        <v>0</v>
      </c>
      <c r="H35" s="43">
        <v>0</v>
      </c>
      <c r="I35" s="43">
        <v>116773</v>
      </c>
      <c r="J35" s="43">
        <v>0</v>
      </c>
      <c r="K35" s="43">
        <v>0</v>
      </c>
      <c r="L35" s="43">
        <v>0</v>
      </c>
      <c r="M35" s="43">
        <v>0</v>
      </c>
      <c r="N35" s="43">
        <f t="shared" si="8"/>
        <v>1037979</v>
      </c>
      <c r="O35" s="44">
        <f t="shared" si="2"/>
        <v>620.80083732057415</v>
      </c>
      <c r="P35" s="9"/>
    </row>
    <row r="36" spans="1:119" ht="16.5" thickBot="1">
      <c r="A36" s="13" t="s">
        <v>33</v>
      </c>
      <c r="B36" s="21"/>
      <c r="C36" s="20"/>
      <c r="D36" s="14">
        <f>SUM(D5,D10,D13,D19,D28,D34)</f>
        <v>1970489</v>
      </c>
      <c r="E36" s="14">
        <f t="shared" ref="E36:M36" si="10">SUM(E5,E10,E13,E19,E28,E34)</f>
        <v>153</v>
      </c>
      <c r="F36" s="14">
        <f t="shared" si="10"/>
        <v>0</v>
      </c>
      <c r="G36" s="14">
        <f t="shared" si="10"/>
        <v>0</v>
      </c>
      <c r="H36" s="14">
        <f t="shared" si="10"/>
        <v>0</v>
      </c>
      <c r="I36" s="14">
        <f t="shared" si="10"/>
        <v>38555459</v>
      </c>
      <c r="J36" s="14">
        <f t="shared" si="10"/>
        <v>0</v>
      </c>
      <c r="K36" s="14">
        <f t="shared" si="10"/>
        <v>0</v>
      </c>
      <c r="L36" s="14">
        <f t="shared" si="10"/>
        <v>0</v>
      </c>
      <c r="M36" s="14">
        <f t="shared" si="10"/>
        <v>0</v>
      </c>
      <c r="N36" s="14">
        <f t="shared" si="8"/>
        <v>40526101</v>
      </c>
      <c r="O36" s="36">
        <f t="shared" si="2"/>
        <v>24238.098684210527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7"/>
      <c r="B38" s="38"/>
      <c r="C38" s="38"/>
      <c r="D38" s="39"/>
      <c r="E38" s="39"/>
      <c r="F38" s="39"/>
      <c r="G38" s="39"/>
      <c r="H38" s="39"/>
      <c r="I38" s="39"/>
      <c r="J38" s="39"/>
      <c r="K38" s="39"/>
      <c r="L38" s="45" t="s">
        <v>85</v>
      </c>
      <c r="M38" s="45"/>
      <c r="N38" s="45"/>
      <c r="O38" s="40">
        <v>1672</v>
      </c>
    </row>
    <row r="39" spans="1:119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8"/>
    </row>
    <row r="40" spans="1:119" ht="15.75" customHeight="1" thickBot="1">
      <c r="A40" s="49" t="s">
        <v>49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79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39</v>
      </c>
      <c r="B3" s="59"/>
      <c r="C3" s="60"/>
      <c r="D3" s="64" t="s">
        <v>20</v>
      </c>
      <c r="E3" s="65"/>
      <c r="F3" s="65"/>
      <c r="G3" s="65"/>
      <c r="H3" s="66"/>
      <c r="I3" s="64" t="s">
        <v>21</v>
      </c>
      <c r="J3" s="66"/>
      <c r="K3" s="64" t="s">
        <v>23</v>
      </c>
      <c r="L3" s="66"/>
      <c r="M3" s="34"/>
      <c r="N3" s="35"/>
      <c r="O3" s="67" t="s">
        <v>44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22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307989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307989</v>
      </c>
      <c r="O5" s="31">
        <f t="shared" ref="O5:O36" si="2">(N5/O$38)</f>
        <v>186.88652912621359</v>
      </c>
      <c r="P5" s="6"/>
    </row>
    <row r="6" spans="1:133">
      <c r="A6" s="12"/>
      <c r="B6" s="23">
        <v>311</v>
      </c>
      <c r="C6" s="19" t="s">
        <v>2</v>
      </c>
      <c r="D6" s="43">
        <v>177944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177944</v>
      </c>
      <c r="O6" s="44">
        <f t="shared" si="2"/>
        <v>107.97572815533981</v>
      </c>
      <c r="P6" s="9"/>
    </row>
    <row r="7" spans="1:133">
      <c r="A7" s="12"/>
      <c r="B7" s="23">
        <v>312.10000000000002</v>
      </c>
      <c r="C7" s="19" t="s">
        <v>10</v>
      </c>
      <c r="D7" s="43">
        <v>52192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52192</v>
      </c>
      <c r="O7" s="44">
        <f t="shared" si="2"/>
        <v>31.66990291262136</v>
      </c>
      <c r="P7" s="9"/>
    </row>
    <row r="8" spans="1:133">
      <c r="A8" s="12"/>
      <c r="B8" s="23">
        <v>312.60000000000002</v>
      </c>
      <c r="C8" s="19" t="s">
        <v>11</v>
      </c>
      <c r="D8" s="43">
        <v>73090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73090</v>
      </c>
      <c r="O8" s="44">
        <f t="shared" si="2"/>
        <v>44.350728155339809</v>
      </c>
      <c r="P8" s="9"/>
    </row>
    <row r="9" spans="1:133">
      <c r="A9" s="12"/>
      <c r="B9" s="23">
        <v>316</v>
      </c>
      <c r="C9" s="19" t="s">
        <v>62</v>
      </c>
      <c r="D9" s="43">
        <v>4763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4763</v>
      </c>
      <c r="O9" s="44">
        <f t="shared" si="2"/>
        <v>2.8901699029126213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11687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11687</v>
      </c>
      <c r="O10" s="42">
        <f t="shared" si="2"/>
        <v>7.0916262135922334</v>
      </c>
      <c r="P10" s="10"/>
    </row>
    <row r="11" spans="1:133">
      <c r="A11" s="12"/>
      <c r="B11" s="23">
        <v>322</v>
      </c>
      <c r="C11" s="19" t="s">
        <v>0</v>
      </c>
      <c r="D11" s="43">
        <v>100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100</v>
      </c>
      <c r="O11" s="44">
        <f t="shared" si="2"/>
        <v>6.0679611650485438E-2</v>
      </c>
      <c r="P11" s="9"/>
    </row>
    <row r="12" spans="1:133">
      <c r="A12" s="12"/>
      <c r="B12" s="23">
        <v>323.2</v>
      </c>
      <c r="C12" s="19" t="s">
        <v>14</v>
      </c>
      <c r="D12" s="43">
        <v>11587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11587</v>
      </c>
      <c r="O12" s="44">
        <f t="shared" si="2"/>
        <v>7.0309466019417473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SUM(D14:D20)</f>
        <v>409867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12020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421887</v>
      </c>
      <c r="O13" s="42">
        <f t="shared" si="2"/>
        <v>255.9993932038835</v>
      </c>
      <c r="P13" s="10"/>
    </row>
    <row r="14" spans="1:133">
      <c r="A14" s="12"/>
      <c r="B14" s="23">
        <v>331.31</v>
      </c>
      <c r="C14" s="19" t="s">
        <v>51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12020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12020</v>
      </c>
      <c r="O14" s="44">
        <f t="shared" si="2"/>
        <v>7.2936893203883493</v>
      </c>
      <c r="P14" s="9"/>
    </row>
    <row r="15" spans="1:133">
      <c r="A15" s="12"/>
      <c r="B15" s="23">
        <v>334.39</v>
      </c>
      <c r="C15" s="19" t="s">
        <v>80</v>
      </c>
      <c r="D15" s="43">
        <v>319551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319551</v>
      </c>
      <c r="O15" s="44">
        <f t="shared" si="2"/>
        <v>193.90230582524271</v>
      </c>
      <c r="P15" s="9"/>
    </row>
    <row r="16" spans="1:133">
      <c r="A16" s="12"/>
      <c r="B16" s="23">
        <v>335.12</v>
      </c>
      <c r="C16" s="19" t="s">
        <v>64</v>
      </c>
      <c r="D16" s="43">
        <v>54617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54617</v>
      </c>
      <c r="O16" s="44">
        <f t="shared" si="2"/>
        <v>33.141383495145632</v>
      </c>
      <c r="P16" s="9"/>
    </row>
    <row r="17" spans="1:16">
      <c r="A17" s="12"/>
      <c r="B17" s="23">
        <v>335.14</v>
      </c>
      <c r="C17" s="19" t="s">
        <v>65</v>
      </c>
      <c r="D17" s="43">
        <v>615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615</v>
      </c>
      <c r="O17" s="44">
        <f t="shared" si="2"/>
        <v>0.37317961165048541</v>
      </c>
      <c r="P17" s="9"/>
    </row>
    <row r="18" spans="1:16">
      <c r="A18" s="12"/>
      <c r="B18" s="23">
        <v>335.15</v>
      </c>
      <c r="C18" s="19" t="s">
        <v>66</v>
      </c>
      <c r="D18" s="43">
        <v>536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536</v>
      </c>
      <c r="O18" s="44">
        <f t="shared" si="2"/>
        <v>0.32524271844660196</v>
      </c>
      <c r="P18" s="9"/>
    </row>
    <row r="19" spans="1:16">
      <c r="A19" s="12"/>
      <c r="B19" s="23">
        <v>335.18</v>
      </c>
      <c r="C19" s="19" t="s">
        <v>67</v>
      </c>
      <c r="D19" s="43">
        <v>30548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30548</v>
      </c>
      <c r="O19" s="44">
        <f t="shared" si="2"/>
        <v>18.53640776699029</v>
      </c>
      <c r="P19" s="9"/>
    </row>
    <row r="20" spans="1:16">
      <c r="A20" s="12"/>
      <c r="B20" s="23">
        <v>338</v>
      </c>
      <c r="C20" s="19" t="s">
        <v>81</v>
      </c>
      <c r="D20" s="43">
        <v>4000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4000</v>
      </c>
      <c r="O20" s="44">
        <f t="shared" si="2"/>
        <v>2.4271844660194173</v>
      </c>
      <c r="P20" s="9"/>
    </row>
    <row r="21" spans="1:16" ht="15.75">
      <c r="A21" s="27" t="s">
        <v>24</v>
      </c>
      <c r="B21" s="28"/>
      <c r="C21" s="29"/>
      <c r="D21" s="30">
        <f t="shared" ref="D21:M21" si="5">SUM(D22:D29)</f>
        <v>462041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36580128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37042169</v>
      </c>
      <c r="O21" s="42">
        <f t="shared" si="2"/>
        <v>22477.044296116506</v>
      </c>
      <c r="P21" s="10"/>
    </row>
    <row r="22" spans="1:16">
      <c r="A22" s="12"/>
      <c r="B22" s="23">
        <v>341.9</v>
      </c>
      <c r="C22" s="19" t="s">
        <v>68</v>
      </c>
      <c r="D22" s="43">
        <v>32500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ref="N22:N29" si="6">SUM(D22:M22)</f>
        <v>32500</v>
      </c>
      <c r="O22" s="44">
        <f t="shared" si="2"/>
        <v>19.720873786407768</v>
      </c>
      <c r="P22" s="9"/>
    </row>
    <row r="23" spans="1:16">
      <c r="A23" s="12"/>
      <c r="B23" s="23">
        <v>343.1</v>
      </c>
      <c r="C23" s="19" t="s">
        <v>27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2097016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2097016</v>
      </c>
      <c r="O23" s="44">
        <f t="shared" si="2"/>
        <v>1272.4611650485438</v>
      </c>
      <c r="P23" s="9"/>
    </row>
    <row r="24" spans="1:16">
      <c r="A24" s="12"/>
      <c r="B24" s="23">
        <v>343.3</v>
      </c>
      <c r="C24" s="19" t="s">
        <v>28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1187815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1187815</v>
      </c>
      <c r="O24" s="44">
        <f t="shared" si="2"/>
        <v>720.76152912621365</v>
      </c>
      <c r="P24" s="9"/>
    </row>
    <row r="25" spans="1:16">
      <c r="A25" s="12"/>
      <c r="B25" s="23">
        <v>343.4</v>
      </c>
      <c r="C25" s="19" t="s">
        <v>29</v>
      </c>
      <c r="D25" s="43">
        <v>385948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385948</v>
      </c>
      <c r="O25" s="44">
        <f t="shared" si="2"/>
        <v>234.19174757281553</v>
      </c>
      <c r="P25" s="9"/>
    </row>
    <row r="26" spans="1:16">
      <c r="A26" s="12"/>
      <c r="B26" s="23">
        <v>344.2</v>
      </c>
      <c r="C26" s="19" t="s">
        <v>69</v>
      </c>
      <c r="D26" s="43">
        <v>15942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15942</v>
      </c>
      <c r="O26" s="44">
        <f t="shared" si="2"/>
        <v>9.6735436893203879</v>
      </c>
      <c r="P26" s="9"/>
    </row>
    <row r="27" spans="1:16">
      <c r="A27" s="12"/>
      <c r="B27" s="23">
        <v>345.1</v>
      </c>
      <c r="C27" s="19" t="s">
        <v>31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26019630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26019630</v>
      </c>
      <c r="O27" s="44">
        <f t="shared" si="2"/>
        <v>15788.610436893205</v>
      </c>
      <c r="P27" s="9"/>
    </row>
    <row r="28" spans="1:16">
      <c r="A28" s="12"/>
      <c r="B28" s="23">
        <v>345.9</v>
      </c>
      <c r="C28" s="19" t="s">
        <v>54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7275667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7275667</v>
      </c>
      <c r="O28" s="44">
        <f t="shared" si="2"/>
        <v>4414.8464805825242</v>
      </c>
      <c r="P28" s="9"/>
    </row>
    <row r="29" spans="1:16">
      <c r="A29" s="12"/>
      <c r="B29" s="23">
        <v>347.3</v>
      </c>
      <c r="C29" s="19" t="s">
        <v>32</v>
      </c>
      <c r="D29" s="43">
        <v>27651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27651</v>
      </c>
      <c r="O29" s="44">
        <f t="shared" si="2"/>
        <v>16.778519417475728</v>
      </c>
      <c r="P29" s="9"/>
    </row>
    <row r="30" spans="1:16" ht="15.75">
      <c r="A30" s="27" t="s">
        <v>3</v>
      </c>
      <c r="B30" s="28"/>
      <c r="C30" s="29"/>
      <c r="D30" s="30">
        <f t="shared" ref="D30:M30" si="7">SUM(D31:D32)</f>
        <v>83407</v>
      </c>
      <c r="E30" s="30">
        <f t="shared" si="7"/>
        <v>153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44048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ref="N30:N36" si="8">SUM(D30:M30)</f>
        <v>127608</v>
      </c>
      <c r="O30" s="42">
        <f t="shared" si="2"/>
        <v>77.432038834951456</v>
      </c>
      <c r="P30" s="10"/>
    </row>
    <row r="31" spans="1:16">
      <c r="A31" s="12"/>
      <c r="B31" s="23">
        <v>361.1</v>
      </c>
      <c r="C31" s="19" t="s">
        <v>35</v>
      </c>
      <c r="D31" s="43">
        <v>745</v>
      </c>
      <c r="E31" s="43">
        <v>153</v>
      </c>
      <c r="F31" s="43">
        <v>0</v>
      </c>
      <c r="G31" s="43">
        <v>0</v>
      </c>
      <c r="H31" s="43">
        <v>0</v>
      </c>
      <c r="I31" s="43">
        <v>29368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30266</v>
      </c>
      <c r="O31" s="44">
        <f t="shared" si="2"/>
        <v>18.365291262135923</v>
      </c>
      <c r="P31" s="9"/>
    </row>
    <row r="32" spans="1:16">
      <c r="A32" s="12"/>
      <c r="B32" s="23">
        <v>369.9</v>
      </c>
      <c r="C32" s="19" t="s">
        <v>37</v>
      </c>
      <c r="D32" s="43">
        <v>82662</v>
      </c>
      <c r="E32" s="43">
        <v>0</v>
      </c>
      <c r="F32" s="43">
        <v>0</v>
      </c>
      <c r="G32" s="43">
        <v>0</v>
      </c>
      <c r="H32" s="43">
        <v>0</v>
      </c>
      <c r="I32" s="43">
        <v>14680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97342</v>
      </c>
      <c r="O32" s="44">
        <f t="shared" si="2"/>
        <v>59.066747572815537</v>
      </c>
      <c r="P32" s="9"/>
    </row>
    <row r="33" spans="1:119" ht="15.75">
      <c r="A33" s="27" t="s">
        <v>25</v>
      </c>
      <c r="B33" s="28"/>
      <c r="C33" s="29"/>
      <c r="D33" s="30">
        <f t="shared" ref="D33:M33" si="9">SUM(D34:D35)</f>
        <v>351880</v>
      </c>
      <c r="E33" s="30">
        <f t="shared" si="9"/>
        <v>0</v>
      </c>
      <c r="F33" s="30">
        <f t="shared" si="9"/>
        <v>0</v>
      </c>
      <c r="G33" s="30">
        <f t="shared" si="9"/>
        <v>0</v>
      </c>
      <c r="H33" s="30">
        <f t="shared" si="9"/>
        <v>0</v>
      </c>
      <c r="I33" s="30">
        <f t="shared" si="9"/>
        <v>10806</v>
      </c>
      <c r="J33" s="30">
        <f t="shared" si="9"/>
        <v>0</v>
      </c>
      <c r="K33" s="30">
        <f t="shared" si="9"/>
        <v>0</v>
      </c>
      <c r="L33" s="30">
        <f t="shared" si="9"/>
        <v>0</v>
      </c>
      <c r="M33" s="30">
        <f t="shared" si="9"/>
        <v>0</v>
      </c>
      <c r="N33" s="30">
        <f t="shared" si="8"/>
        <v>362686</v>
      </c>
      <c r="O33" s="42">
        <f t="shared" si="2"/>
        <v>220.07645631067962</v>
      </c>
      <c r="P33" s="9"/>
    </row>
    <row r="34" spans="1:119">
      <c r="A34" s="12"/>
      <c r="B34" s="23">
        <v>381</v>
      </c>
      <c r="C34" s="19" t="s">
        <v>38</v>
      </c>
      <c r="D34" s="43">
        <v>351880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8"/>
        <v>351880</v>
      </c>
      <c r="O34" s="44">
        <f t="shared" si="2"/>
        <v>213.51941747572815</v>
      </c>
      <c r="P34" s="9"/>
    </row>
    <row r="35" spans="1:119" ht="15.75" thickBot="1">
      <c r="A35" s="12"/>
      <c r="B35" s="23">
        <v>389.8</v>
      </c>
      <c r="C35" s="19" t="s">
        <v>82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10806</v>
      </c>
      <c r="J35" s="43">
        <v>0</v>
      </c>
      <c r="K35" s="43">
        <v>0</v>
      </c>
      <c r="L35" s="43">
        <v>0</v>
      </c>
      <c r="M35" s="43">
        <v>0</v>
      </c>
      <c r="N35" s="43">
        <f t="shared" si="8"/>
        <v>10806</v>
      </c>
      <c r="O35" s="44">
        <f t="shared" si="2"/>
        <v>6.5570388349514559</v>
      </c>
      <c r="P35" s="9"/>
    </row>
    <row r="36" spans="1:119" ht="16.5" thickBot="1">
      <c r="A36" s="13" t="s">
        <v>33</v>
      </c>
      <c r="B36" s="21"/>
      <c r="C36" s="20"/>
      <c r="D36" s="14">
        <f>SUM(D5,D10,D13,D21,D30,D33)</f>
        <v>1626871</v>
      </c>
      <c r="E36" s="14">
        <f t="shared" ref="E36:M36" si="10">SUM(E5,E10,E13,E21,E30,E33)</f>
        <v>153</v>
      </c>
      <c r="F36" s="14">
        <f t="shared" si="10"/>
        <v>0</v>
      </c>
      <c r="G36" s="14">
        <f t="shared" si="10"/>
        <v>0</v>
      </c>
      <c r="H36" s="14">
        <f t="shared" si="10"/>
        <v>0</v>
      </c>
      <c r="I36" s="14">
        <f t="shared" si="10"/>
        <v>36647002</v>
      </c>
      <c r="J36" s="14">
        <f t="shared" si="10"/>
        <v>0</v>
      </c>
      <c r="K36" s="14">
        <f t="shared" si="10"/>
        <v>0</v>
      </c>
      <c r="L36" s="14">
        <f t="shared" si="10"/>
        <v>0</v>
      </c>
      <c r="M36" s="14">
        <f t="shared" si="10"/>
        <v>0</v>
      </c>
      <c r="N36" s="14">
        <f t="shared" si="8"/>
        <v>38274026</v>
      </c>
      <c r="O36" s="36">
        <f t="shared" si="2"/>
        <v>23224.530339805824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7"/>
      <c r="B38" s="38"/>
      <c r="C38" s="38"/>
      <c r="D38" s="39"/>
      <c r="E38" s="39"/>
      <c r="F38" s="39"/>
      <c r="G38" s="39"/>
      <c r="H38" s="39"/>
      <c r="I38" s="39"/>
      <c r="J38" s="39"/>
      <c r="K38" s="39"/>
      <c r="L38" s="45" t="s">
        <v>83</v>
      </c>
      <c r="M38" s="45"/>
      <c r="N38" s="45"/>
      <c r="O38" s="40">
        <v>1648</v>
      </c>
    </row>
    <row r="39" spans="1:119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8"/>
    </row>
    <row r="40" spans="1:119" ht="15.75" customHeight="1" thickBot="1">
      <c r="A40" s="49" t="s">
        <v>49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77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39</v>
      </c>
      <c r="B3" s="59"/>
      <c r="C3" s="60"/>
      <c r="D3" s="64" t="s">
        <v>20</v>
      </c>
      <c r="E3" s="65"/>
      <c r="F3" s="65"/>
      <c r="G3" s="65"/>
      <c r="H3" s="66"/>
      <c r="I3" s="64" t="s">
        <v>21</v>
      </c>
      <c r="J3" s="66"/>
      <c r="K3" s="64" t="s">
        <v>23</v>
      </c>
      <c r="L3" s="66"/>
      <c r="M3" s="34"/>
      <c r="N3" s="35"/>
      <c r="O3" s="67" t="s">
        <v>44</v>
      </c>
      <c r="P3" s="11"/>
      <c r="Q3"/>
    </row>
    <row r="4" spans="1:133" ht="32.25" customHeight="1" thickBot="1">
      <c r="A4" s="61"/>
      <c r="B4" s="62"/>
      <c r="C4" s="63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22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292260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0" si="1">SUM(D5:M5)</f>
        <v>292260</v>
      </c>
      <c r="O5" s="31">
        <f t="shared" ref="O5:O34" si="2">(N5/O$36)</f>
        <v>175.53153153153153</v>
      </c>
      <c r="P5" s="6"/>
    </row>
    <row r="6" spans="1:133">
      <c r="A6" s="12"/>
      <c r="B6" s="23">
        <v>311</v>
      </c>
      <c r="C6" s="19" t="s">
        <v>2</v>
      </c>
      <c r="D6" s="43">
        <v>178791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178791</v>
      </c>
      <c r="O6" s="44">
        <f t="shared" si="2"/>
        <v>107.38198198198198</v>
      </c>
      <c r="P6" s="9"/>
    </row>
    <row r="7" spans="1:133">
      <c r="A7" s="12"/>
      <c r="B7" s="23">
        <v>312.10000000000002</v>
      </c>
      <c r="C7" s="19" t="s">
        <v>10</v>
      </c>
      <c r="D7" s="43">
        <v>46195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46195</v>
      </c>
      <c r="O7" s="44">
        <f t="shared" si="2"/>
        <v>27.744744744744743</v>
      </c>
      <c r="P7" s="9"/>
    </row>
    <row r="8" spans="1:133">
      <c r="A8" s="12"/>
      <c r="B8" s="23">
        <v>312.60000000000002</v>
      </c>
      <c r="C8" s="19" t="s">
        <v>11</v>
      </c>
      <c r="D8" s="43">
        <v>64138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64138</v>
      </c>
      <c r="O8" s="44">
        <f t="shared" si="2"/>
        <v>38.521321321321324</v>
      </c>
      <c r="P8" s="9"/>
    </row>
    <row r="9" spans="1:133">
      <c r="A9" s="12"/>
      <c r="B9" s="23">
        <v>316</v>
      </c>
      <c r="C9" s="19" t="s">
        <v>62</v>
      </c>
      <c r="D9" s="43">
        <v>3136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3136</v>
      </c>
      <c r="O9" s="44">
        <f t="shared" si="2"/>
        <v>1.8834834834834835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14906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14906</v>
      </c>
      <c r="O10" s="42">
        <f t="shared" si="2"/>
        <v>8.952552552552552</v>
      </c>
      <c r="P10" s="10"/>
    </row>
    <row r="11" spans="1:133">
      <c r="A11" s="12"/>
      <c r="B11" s="23">
        <v>322</v>
      </c>
      <c r="C11" s="19" t="s">
        <v>0</v>
      </c>
      <c r="D11" s="43">
        <v>350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350</v>
      </c>
      <c r="O11" s="44">
        <f t="shared" si="2"/>
        <v>0.21021021021021022</v>
      </c>
      <c r="P11" s="9"/>
    </row>
    <row r="12" spans="1:133">
      <c r="A12" s="12"/>
      <c r="B12" s="23">
        <v>323.2</v>
      </c>
      <c r="C12" s="19" t="s">
        <v>14</v>
      </c>
      <c r="D12" s="43">
        <v>14556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14556</v>
      </c>
      <c r="O12" s="44">
        <f t="shared" si="2"/>
        <v>8.7423423423423419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SUM(D14:D19)</f>
        <v>360560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360560</v>
      </c>
      <c r="O13" s="42">
        <f t="shared" si="2"/>
        <v>216.55255255255256</v>
      </c>
      <c r="P13" s="10"/>
    </row>
    <row r="14" spans="1:133">
      <c r="A14" s="12"/>
      <c r="B14" s="23">
        <v>331.39</v>
      </c>
      <c r="C14" s="19" t="s">
        <v>52</v>
      </c>
      <c r="D14" s="43">
        <v>5213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5213</v>
      </c>
      <c r="O14" s="44">
        <f t="shared" si="2"/>
        <v>3.1309309309309308</v>
      </c>
      <c r="P14" s="9"/>
    </row>
    <row r="15" spans="1:133">
      <c r="A15" s="12"/>
      <c r="B15" s="23">
        <v>334.36</v>
      </c>
      <c r="C15" s="19" t="s">
        <v>53</v>
      </c>
      <c r="D15" s="43">
        <v>275226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275226</v>
      </c>
      <c r="O15" s="44">
        <f t="shared" si="2"/>
        <v>165.3009009009009</v>
      </c>
      <c r="P15" s="9"/>
    </row>
    <row r="16" spans="1:133">
      <c r="A16" s="12"/>
      <c r="B16" s="23">
        <v>335.12</v>
      </c>
      <c r="C16" s="19" t="s">
        <v>64</v>
      </c>
      <c r="D16" s="43">
        <v>50238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50238</v>
      </c>
      <c r="O16" s="44">
        <f t="shared" si="2"/>
        <v>30.172972972972971</v>
      </c>
      <c r="P16" s="9"/>
    </row>
    <row r="17" spans="1:16">
      <c r="A17" s="12"/>
      <c r="B17" s="23">
        <v>335.14</v>
      </c>
      <c r="C17" s="19" t="s">
        <v>65</v>
      </c>
      <c r="D17" s="43">
        <v>716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716</v>
      </c>
      <c r="O17" s="44">
        <f t="shared" si="2"/>
        <v>0.43003003003003004</v>
      </c>
      <c r="P17" s="9"/>
    </row>
    <row r="18" spans="1:16">
      <c r="A18" s="12"/>
      <c r="B18" s="23">
        <v>335.15</v>
      </c>
      <c r="C18" s="19" t="s">
        <v>66</v>
      </c>
      <c r="D18" s="43">
        <v>526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526</v>
      </c>
      <c r="O18" s="44">
        <f t="shared" si="2"/>
        <v>0.31591591591591589</v>
      </c>
      <c r="P18" s="9"/>
    </row>
    <row r="19" spans="1:16">
      <c r="A19" s="12"/>
      <c r="B19" s="23">
        <v>335.18</v>
      </c>
      <c r="C19" s="19" t="s">
        <v>67</v>
      </c>
      <c r="D19" s="43">
        <v>28641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28641</v>
      </c>
      <c r="O19" s="44">
        <f t="shared" si="2"/>
        <v>17.201801801801803</v>
      </c>
      <c r="P19" s="9"/>
    </row>
    <row r="20" spans="1:16" ht="15.75">
      <c r="A20" s="27" t="s">
        <v>24</v>
      </c>
      <c r="B20" s="28"/>
      <c r="C20" s="29"/>
      <c r="D20" s="30">
        <f t="shared" ref="D20:M20" si="5">SUM(D21:D28)</f>
        <v>465683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35206622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35672305</v>
      </c>
      <c r="O20" s="42">
        <f t="shared" si="2"/>
        <v>21424.807807807807</v>
      </c>
      <c r="P20" s="10"/>
    </row>
    <row r="21" spans="1:16">
      <c r="A21" s="12"/>
      <c r="B21" s="23">
        <v>341.9</v>
      </c>
      <c r="C21" s="19" t="s">
        <v>68</v>
      </c>
      <c r="D21" s="43">
        <v>32500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ref="N21:N28" si="6">SUM(D21:M21)</f>
        <v>32500</v>
      </c>
      <c r="O21" s="44">
        <f t="shared" si="2"/>
        <v>19.51951951951952</v>
      </c>
      <c r="P21" s="9"/>
    </row>
    <row r="22" spans="1:16">
      <c r="A22" s="12"/>
      <c r="B22" s="23">
        <v>343.1</v>
      </c>
      <c r="C22" s="19" t="s">
        <v>27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1953131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1953131</v>
      </c>
      <c r="O22" s="44">
        <f t="shared" si="2"/>
        <v>1173.0516516516516</v>
      </c>
      <c r="P22" s="9"/>
    </row>
    <row r="23" spans="1:16">
      <c r="A23" s="12"/>
      <c r="B23" s="23">
        <v>343.3</v>
      </c>
      <c r="C23" s="19" t="s">
        <v>28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1358311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1358311</v>
      </c>
      <c r="O23" s="44">
        <f t="shared" si="2"/>
        <v>815.80240240240244</v>
      </c>
      <c r="P23" s="9"/>
    </row>
    <row r="24" spans="1:16">
      <c r="A24" s="12"/>
      <c r="B24" s="23">
        <v>343.4</v>
      </c>
      <c r="C24" s="19" t="s">
        <v>29</v>
      </c>
      <c r="D24" s="43">
        <v>386004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386004</v>
      </c>
      <c r="O24" s="44">
        <f t="shared" si="2"/>
        <v>231.83423423423423</v>
      </c>
      <c r="P24" s="9"/>
    </row>
    <row r="25" spans="1:16">
      <c r="A25" s="12"/>
      <c r="B25" s="23">
        <v>344.2</v>
      </c>
      <c r="C25" s="19" t="s">
        <v>69</v>
      </c>
      <c r="D25" s="43">
        <v>15167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15167</v>
      </c>
      <c r="O25" s="44">
        <f t="shared" si="2"/>
        <v>9.1093093093093085</v>
      </c>
      <c r="P25" s="9"/>
    </row>
    <row r="26" spans="1:16">
      <c r="A26" s="12"/>
      <c r="B26" s="23">
        <v>345.1</v>
      </c>
      <c r="C26" s="19" t="s">
        <v>31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24618677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24618677</v>
      </c>
      <c r="O26" s="44">
        <f t="shared" si="2"/>
        <v>14785.992192192192</v>
      </c>
      <c r="P26" s="9"/>
    </row>
    <row r="27" spans="1:16">
      <c r="A27" s="12"/>
      <c r="B27" s="23">
        <v>345.9</v>
      </c>
      <c r="C27" s="19" t="s">
        <v>54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7276503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7276503</v>
      </c>
      <c r="O27" s="44">
        <f t="shared" si="2"/>
        <v>4370.2720720720718</v>
      </c>
      <c r="P27" s="9"/>
    </row>
    <row r="28" spans="1:16">
      <c r="A28" s="12"/>
      <c r="B28" s="23">
        <v>347.3</v>
      </c>
      <c r="C28" s="19" t="s">
        <v>32</v>
      </c>
      <c r="D28" s="43">
        <v>32012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32012</v>
      </c>
      <c r="O28" s="44">
        <f t="shared" si="2"/>
        <v>19.226426426426425</v>
      </c>
      <c r="P28" s="9"/>
    </row>
    <row r="29" spans="1:16" ht="15.75">
      <c r="A29" s="27" t="s">
        <v>3</v>
      </c>
      <c r="B29" s="28"/>
      <c r="C29" s="29"/>
      <c r="D29" s="30">
        <f t="shared" ref="D29:M29" si="7">SUM(D30:D31)</f>
        <v>91742</v>
      </c>
      <c r="E29" s="30">
        <f t="shared" si="7"/>
        <v>152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24186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ref="N29:N34" si="8">SUM(D29:M29)</f>
        <v>116080</v>
      </c>
      <c r="O29" s="42">
        <f t="shared" si="2"/>
        <v>69.717717717717719</v>
      </c>
      <c r="P29" s="10"/>
    </row>
    <row r="30" spans="1:16">
      <c r="A30" s="12"/>
      <c r="B30" s="23">
        <v>361.1</v>
      </c>
      <c r="C30" s="19" t="s">
        <v>35</v>
      </c>
      <c r="D30" s="43">
        <v>660</v>
      </c>
      <c r="E30" s="43">
        <v>152</v>
      </c>
      <c r="F30" s="43">
        <v>0</v>
      </c>
      <c r="G30" s="43">
        <v>0</v>
      </c>
      <c r="H30" s="43">
        <v>0</v>
      </c>
      <c r="I30" s="43">
        <v>11640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12452</v>
      </c>
      <c r="O30" s="44">
        <f t="shared" si="2"/>
        <v>7.478678678678679</v>
      </c>
      <c r="P30" s="9"/>
    </row>
    <row r="31" spans="1:16">
      <c r="A31" s="12"/>
      <c r="B31" s="23">
        <v>369.9</v>
      </c>
      <c r="C31" s="19" t="s">
        <v>37</v>
      </c>
      <c r="D31" s="43">
        <v>91082</v>
      </c>
      <c r="E31" s="43">
        <v>0</v>
      </c>
      <c r="F31" s="43">
        <v>0</v>
      </c>
      <c r="G31" s="43">
        <v>0</v>
      </c>
      <c r="H31" s="43">
        <v>0</v>
      </c>
      <c r="I31" s="43">
        <v>12546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103628</v>
      </c>
      <c r="O31" s="44">
        <f t="shared" si="2"/>
        <v>62.239039039039042</v>
      </c>
      <c r="P31" s="9"/>
    </row>
    <row r="32" spans="1:16" ht="15.75">
      <c r="A32" s="27" t="s">
        <v>25</v>
      </c>
      <c r="B32" s="28"/>
      <c r="C32" s="29"/>
      <c r="D32" s="30">
        <f t="shared" ref="D32:M32" si="9">SUM(D33:D33)</f>
        <v>581435</v>
      </c>
      <c r="E32" s="30">
        <f t="shared" si="9"/>
        <v>0</v>
      </c>
      <c r="F32" s="30">
        <f t="shared" si="9"/>
        <v>0</v>
      </c>
      <c r="G32" s="30">
        <f t="shared" si="9"/>
        <v>0</v>
      </c>
      <c r="H32" s="30">
        <f t="shared" si="9"/>
        <v>0</v>
      </c>
      <c r="I32" s="30">
        <f t="shared" si="9"/>
        <v>0</v>
      </c>
      <c r="J32" s="30">
        <f t="shared" si="9"/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si="8"/>
        <v>581435</v>
      </c>
      <c r="O32" s="42">
        <f t="shared" si="2"/>
        <v>349.21021021021022</v>
      </c>
      <c r="P32" s="9"/>
    </row>
    <row r="33" spans="1:119" ht="15.75" thickBot="1">
      <c r="A33" s="12"/>
      <c r="B33" s="23">
        <v>381</v>
      </c>
      <c r="C33" s="19" t="s">
        <v>38</v>
      </c>
      <c r="D33" s="43">
        <v>581435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581435</v>
      </c>
      <c r="O33" s="44">
        <f t="shared" si="2"/>
        <v>349.21021021021022</v>
      </c>
      <c r="P33" s="9"/>
    </row>
    <row r="34" spans="1:119" ht="16.5" thickBot="1">
      <c r="A34" s="13" t="s">
        <v>33</v>
      </c>
      <c r="B34" s="21"/>
      <c r="C34" s="20"/>
      <c r="D34" s="14">
        <f>SUM(D5,D10,D13,D20,D29,D32)</f>
        <v>1806586</v>
      </c>
      <c r="E34" s="14">
        <f t="shared" ref="E34:M34" si="10">SUM(E5,E10,E13,E20,E29,E32)</f>
        <v>152</v>
      </c>
      <c r="F34" s="14">
        <f t="shared" si="10"/>
        <v>0</v>
      </c>
      <c r="G34" s="14">
        <f t="shared" si="10"/>
        <v>0</v>
      </c>
      <c r="H34" s="14">
        <f t="shared" si="10"/>
        <v>0</v>
      </c>
      <c r="I34" s="14">
        <f t="shared" si="10"/>
        <v>35230808</v>
      </c>
      <c r="J34" s="14">
        <f t="shared" si="10"/>
        <v>0</v>
      </c>
      <c r="K34" s="14">
        <f t="shared" si="10"/>
        <v>0</v>
      </c>
      <c r="L34" s="14">
        <f t="shared" si="10"/>
        <v>0</v>
      </c>
      <c r="M34" s="14">
        <f t="shared" si="10"/>
        <v>0</v>
      </c>
      <c r="N34" s="14">
        <f t="shared" si="8"/>
        <v>37037546</v>
      </c>
      <c r="O34" s="36">
        <f t="shared" si="2"/>
        <v>22244.772372372372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45" t="s">
        <v>78</v>
      </c>
      <c r="M36" s="45"/>
      <c r="N36" s="45"/>
      <c r="O36" s="40">
        <v>1665</v>
      </c>
    </row>
    <row r="37" spans="1:119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8"/>
    </row>
    <row r="38" spans="1:119" ht="15.75" customHeight="1" thickBot="1">
      <c r="A38" s="49" t="s">
        <v>49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2023-11-21T15:59:57Z</cp:lastPrinted>
  <dcterms:created xsi:type="dcterms:W3CDTF">2000-08-31T21:26:31Z</dcterms:created>
  <dcterms:modified xsi:type="dcterms:W3CDTF">2023-11-21T15:59:59Z</dcterms:modified>
</cp:coreProperties>
</file>