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6" documentId="11_39FB8A28126A6FD868DF7E3A03917457A35B6AF5" xr6:coauthVersionLast="47" xr6:coauthVersionMax="47" xr10:uidLastSave="{756A7CE2-4FE3-46F0-BEDC-5829F1457DA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'2008'!$A$1:$O$41</definedName>
    <definedName name="_xlnm.Print_Area" localSheetId="14">'2009'!$A$1:$O$44</definedName>
    <definedName name="_xlnm.Print_Area" localSheetId="13">'2010'!$A$1:$O$43</definedName>
    <definedName name="_xlnm.Print_Area" localSheetId="12">'2011'!$A$1:$O$43</definedName>
    <definedName name="_xlnm.Print_Area" localSheetId="11">'2012'!$A$1:$O$41</definedName>
    <definedName name="_xlnm.Print_Area" localSheetId="10">'2013'!$A$1:$O$44</definedName>
    <definedName name="_xlnm.Print_Area" localSheetId="9">'2014'!$A$1:$O$44</definedName>
    <definedName name="_xlnm.Print_Area" localSheetId="8">'2015'!$A$1:$O$43</definedName>
    <definedName name="_xlnm.Print_Area" localSheetId="7">'2016'!$A$1:$O$41</definedName>
    <definedName name="_xlnm.Print_Area" localSheetId="6">'2017'!$A$1:$O$43</definedName>
    <definedName name="_xlnm.Print_Area" localSheetId="5">'2018'!$A$1:$O$47</definedName>
    <definedName name="_xlnm.Print_Area" localSheetId="4">'2019'!$A$1:$O$45</definedName>
    <definedName name="_xlnm.Print_Area" localSheetId="3">'2020'!$A$1:$O$45</definedName>
    <definedName name="_xlnm.Print_Area" localSheetId="2">'2021'!$A$1:$P$44</definedName>
    <definedName name="_xlnm.Print_Area" localSheetId="1">'2022'!$A$1:$P$45</definedName>
    <definedName name="_xlnm.Print_Area" localSheetId="0">'2023'!$A$1:$P$46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48" l="1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1" i="48" l="1"/>
  <c r="P11" i="48" s="1"/>
  <c r="J42" i="48"/>
  <c r="L42" i="48"/>
  <c r="O19" i="48"/>
  <c r="P19" i="48" s="1"/>
  <c r="N42" i="48"/>
  <c r="M42" i="48"/>
  <c r="K42" i="48"/>
  <c r="O31" i="48"/>
  <c r="P31" i="48" s="1"/>
  <c r="O40" i="48"/>
  <c r="P40" i="48" s="1"/>
  <c r="F42" i="48"/>
  <c r="O34" i="48"/>
  <c r="P34" i="48" s="1"/>
  <c r="H42" i="48"/>
  <c r="G42" i="48"/>
  <c r="O25" i="48"/>
  <c r="P25" i="48" s="1"/>
  <c r="E42" i="48"/>
  <c r="I42" i="48"/>
  <c r="D42" i="48"/>
  <c r="O5" i="48"/>
  <c r="P5" i="48" s="1"/>
  <c r="O39" i="47"/>
  <c r="P39" i="47" s="1"/>
  <c r="O33" i="47"/>
  <c r="P33" i="47" s="1"/>
  <c r="O30" i="47"/>
  <c r="P30" i="47" s="1"/>
  <c r="O25" i="47"/>
  <c r="P25" i="47" s="1"/>
  <c r="E41" i="47"/>
  <c r="G41" i="47"/>
  <c r="O21" i="47"/>
  <c r="P21" i="47" s="1"/>
  <c r="D41" i="47"/>
  <c r="F41" i="47"/>
  <c r="L41" i="47"/>
  <c r="O11" i="47"/>
  <c r="P11" i="47" s="1"/>
  <c r="J41" i="47"/>
  <c r="M41" i="47"/>
  <c r="N41" i="47"/>
  <c r="I41" i="47"/>
  <c r="K41" i="47"/>
  <c r="O5" i="47"/>
  <c r="P5" i="47" s="1"/>
  <c r="H41" i="47"/>
  <c r="N18" i="45"/>
  <c r="O18" i="45"/>
  <c r="O39" i="46"/>
  <c r="P39" i="46" s="1"/>
  <c r="O38" i="46"/>
  <c r="P38" i="46" s="1"/>
  <c r="O37" i="46"/>
  <c r="P37" i="46" s="1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/>
  <c r="O33" i="46"/>
  <c r="P33" i="46"/>
  <c r="N32" i="46"/>
  <c r="M32" i="46"/>
  <c r="L32" i="46"/>
  <c r="K32" i="46"/>
  <c r="J32" i="46"/>
  <c r="I32" i="46"/>
  <c r="H32" i="46"/>
  <c r="G32" i="46"/>
  <c r="F32" i="46"/>
  <c r="E32" i="46"/>
  <c r="D32" i="46"/>
  <c r="O32" i="46" s="1"/>
  <c r="P32" i="46" s="1"/>
  <c r="O31" i="46"/>
  <c r="P31" i="46" s="1"/>
  <c r="O30" i="46"/>
  <c r="P30" i="46" s="1"/>
  <c r="O29" i="46"/>
  <c r="P29" i="46" s="1"/>
  <c r="O28" i="46"/>
  <c r="P28" i="46" s="1"/>
  <c r="N27" i="46"/>
  <c r="M27" i="46"/>
  <c r="L27" i="46"/>
  <c r="K27" i="46"/>
  <c r="J27" i="46"/>
  <c r="O27" i="46" s="1"/>
  <c r="P27" i="46" s="1"/>
  <c r="I27" i="46"/>
  <c r="H27" i="46"/>
  <c r="G27" i="46"/>
  <c r="F27" i="46"/>
  <c r="E27" i="46"/>
  <c r="D27" i="46"/>
  <c r="O26" i="46"/>
  <c r="P26" i="46"/>
  <c r="O25" i="46"/>
  <c r="P25" i="46"/>
  <c r="O24" i="46"/>
  <c r="P24" i="46" s="1"/>
  <c r="O23" i="46"/>
  <c r="P23" i="46"/>
  <c r="O22" i="46"/>
  <c r="P22" i="46"/>
  <c r="N21" i="46"/>
  <c r="M21" i="46"/>
  <c r="L21" i="46"/>
  <c r="K21" i="46"/>
  <c r="J21" i="46"/>
  <c r="I21" i="46"/>
  <c r="H21" i="46"/>
  <c r="G21" i="46"/>
  <c r="F21" i="46"/>
  <c r="O21" i="46" s="1"/>
  <c r="P21" i="46" s="1"/>
  <c r="E21" i="46"/>
  <c r="D21" i="46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 s="1"/>
  <c r="O14" i="46"/>
  <c r="P14" i="46" s="1"/>
  <c r="O13" i="46"/>
  <c r="P13" i="46" s="1"/>
  <c r="O12" i="46"/>
  <c r="P12" i="46" s="1"/>
  <c r="N11" i="46"/>
  <c r="M11" i="46"/>
  <c r="L11" i="46"/>
  <c r="O11" i="46" s="1"/>
  <c r="P11" i="46" s="1"/>
  <c r="K11" i="46"/>
  <c r="J11" i="46"/>
  <c r="I11" i="46"/>
  <c r="H11" i="46"/>
  <c r="G11" i="46"/>
  <c r="F11" i="46"/>
  <c r="E11" i="46"/>
  <c r="D11" i="46"/>
  <c r="O10" i="46"/>
  <c r="P10" i="46"/>
  <c r="O9" i="46"/>
  <c r="P9" i="46" s="1"/>
  <c r="O8" i="46"/>
  <c r="P8" i="46"/>
  <c r="O7" i="46"/>
  <c r="P7" i="46"/>
  <c r="O6" i="46"/>
  <c r="P6" i="46" s="1"/>
  <c r="N5" i="46"/>
  <c r="N40" i="46" s="1"/>
  <c r="M5" i="46"/>
  <c r="M40" i="46" s="1"/>
  <c r="L5" i="46"/>
  <c r="L40" i="46" s="1"/>
  <c r="K5" i="46"/>
  <c r="J5" i="46"/>
  <c r="I5" i="46"/>
  <c r="H5" i="46"/>
  <c r="G5" i="46"/>
  <c r="G40" i="46" s="1"/>
  <c r="F5" i="46"/>
  <c r="E5" i="46"/>
  <c r="D5" i="46"/>
  <c r="N40" i="45"/>
  <c r="O40" i="45" s="1"/>
  <c r="N39" i="45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 s="1"/>
  <c r="M33" i="45"/>
  <c r="L33" i="45"/>
  <c r="K33" i="45"/>
  <c r="J33" i="45"/>
  <c r="I33" i="45"/>
  <c r="H33" i="45"/>
  <c r="H41" i="45" s="1"/>
  <c r="G33" i="45"/>
  <c r="F33" i="45"/>
  <c r="E33" i="45"/>
  <c r="D33" i="45"/>
  <c r="N32" i="45"/>
  <c r="O32" i="45" s="1"/>
  <c r="N31" i="45"/>
  <c r="O31" i="45" s="1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 s="1"/>
  <c r="M21" i="45"/>
  <c r="M41" i="45" s="1"/>
  <c r="L21" i="45"/>
  <c r="K21" i="45"/>
  <c r="N21" i="45" s="1"/>
  <c r="O21" i="45" s="1"/>
  <c r="J21" i="45"/>
  <c r="I21" i="45"/>
  <c r="H21" i="45"/>
  <c r="G21" i="45"/>
  <c r="F21" i="45"/>
  <c r="E21" i="45"/>
  <c r="D21" i="45"/>
  <c r="N20" i="45"/>
  <c r="O20" i="45" s="1"/>
  <c r="N19" i="45"/>
  <c r="O19" i="45" s="1"/>
  <c r="N17" i="45"/>
  <c r="O17" i="45" s="1"/>
  <c r="N16" i="45"/>
  <c r="O16" i="45" s="1"/>
  <c r="N15" i="45"/>
  <c r="O15" i="45" s="1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1" i="45" s="1"/>
  <c r="O11" i="45" s="1"/>
  <c r="N10" i="45"/>
  <c r="O10" i="45"/>
  <c r="N9" i="45"/>
  <c r="O9" i="45" s="1"/>
  <c r="N8" i="45"/>
  <c r="O8" i="45"/>
  <c r="N7" i="45"/>
  <c r="O7" i="45"/>
  <c r="N6" i="45"/>
  <c r="O6" i="45" s="1"/>
  <c r="M5" i="45"/>
  <c r="L5" i="45"/>
  <c r="L41" i="45"/>
  <c r="K5" i="45"/>
  <c r="J5" i="45"/>
  <c r="J41" i="45" s="1"/>
  <c r="I5" i="45"/>
  <c r="H5" i="45"/>
  <c r="G5" i="45"/>
  <c r="F5" i="45"/>
  <c r="F41" i="45" s="1"/>
  <c r="E5" i="45"/>
  <c r="D5" i="45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M31" i="44"/>
  <c r="L31" i="44"/>
  <c r="L41" i="44" s="1"/>
  <c r="K31" i="44"/>
  <c r="J31" i="44"/>
  <c r="I31" i="44"/>
  <c r="I41" i="44" s="1"/>
  <c r="H31" i="44"/>
  <c r="G31" i="44"/>
  <c r="F31" i="44"/>
  <c r="E31" i="44"/>
  <c r="D31" i="44"/>
  <c r="N30" i="44"/>
  <c r="O30" i="44" s="1"/>
  <c r="N29" i="44"/>
  <c r="O29" i="44" s="1"/>
  <c r="N28" i="44"/>
  <c r="O28" i="44" s="1"/>
  <c r="N27" i="44"/>
  <c r="O27" i="44"/>
  <c r="M26" i="44"/>
  <c r="L26" i="44"/>
  <c r="K26" i="44"/>
  <c r="J26" i="44"/>
  <c r="I26" i="44"/>
  <c r="H26" i="44"/>
  <c r="G26" i="44"/>
  <c r="F26" i="44"/>
  <c r="E26" i="44"/>
  <c r="D26" i="44"/>
  <c r="D41" i="44" s="1"/>
  <c r="N25" i="44"/>
  <c r="O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 s="1"/>
  <c r="N12" i="44"/>
  <c r="O12" i="44" s="1"/>
  <c r="M11" i="44"/>
  <c r="L11" i="44"/>
  <c r="K11" i="44"/>
  <c r="J11" i="44"/>
  <c r="J41" i="44" s="1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N5" i="44" s="1"/>
  <c r="O5" i="44" s="1"/>
  <c r="L5" i="44"/>
  <c r="K5" i="44"/>
  <c r="J5" i="44"/>
  <c r="I5" i="44"/>
  <c r="H5" i="44"/>
  <c r="H41" i="44" s="1"/>
  <c r="G5" i="44"/>
  <c r="F5" i="44"/>
  <c r="E5" i="44"/>
  <c r="D5" i="44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M33" i="43"/>
  <c r="L33" i="43"/>
  <c r="L43" i="43" s="1"/>
  <c r="K33" i="43"/>
  <c r="J33" i="43"/>
  <c r="I33" i="43"/>
  <c r="H33" i="43"/>
  <c r="G33" i="43"/>
  <c r="F33" i="43"/>
  <c r="E33" i="43"/>
  <c r="N33" i="43" s="1"/>
  <c r="O33" i="43" s="1"/>
  <c r="D33" i="43"/>
  <c r="N32" i="43"/>
  <c r="O32" i="43" s="1"/>
  <c r="N31" i="43"/>
  <c r="O31" i="43" s="1"/>
  <c r="N30" i="43"/>
  <c r="O30" i="43"/>
  <c r="N29" i="43"/>
  <c r="O29" i="43" s="1"/>
  <c r="M28" i="43"/>
  <c r="L28" i="43"/>
  <c r="K28" i="43"/>
  <c r="J28" i="43"/>
  <c r="I28" i="43"/>
  <c r="I43" i="43" s="1"/>
  <c r="H28" i="43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D43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K43" i="43" s="1"/>
  <c r="J5" i="43"/>
  <c r="I5" i="43"/>
  <c r="H5" i="43"/>
  <c r="H43" i="43" s="1"/>
  <c r="G5" i="43"/>
  <c r="F5" i="43"/>
  <c r="F43" i="43" s="1"/>
  <c r="E5" i="43"/>
  <c r="E43" i="43" s="1"/>
  <c r="D5" i="43"/>
  <c r="D5" i="42"/>
  <c r="N38" i="42"/>
  <c r="O38" i="42" s="1"/>
  <c r="M37" i="42"/>
  <c r="L37" i="42"/>
  <c r="K37" i="42"/>
  <c r="J37" i="42"/>
  <c r="I37" i="42"/>
  <c r="H37" i="42"/>
  <c r="N37" i="42" s="1"/>
  <c r="O37" i="42" s="1"/>
  <c r="G37" i="42"/>
  <c r="F37" i="42"/>
  <c r="E37" i="42"/>
  <c r="D37" i="42"/>
  <c r="N36" i="42"/>
  <c r="O36" i="42" s="1"/>
  <c r="N35" i="42"/>
  <c r="O35" i="42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/>
  <c r="N20" i="42"/>
  <c r="O20" i="42" s="1"/>
  <c r="N19" i="42"/>
  <c r="O19" i="42"/>
  <c r="N18" i="42"/>
  <c r="O18" i="42" s="1"/>
  <c r="M17" i="42"/>
  <c r="L17" i="42"/>
  <c r="L39" i="42" s="1"/>
  <c r="K17" i="42"/>
  <c r="K39" i="42" s="1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F39" i="42" s="1"/>
  <c r="E11" i="42"/>
  <c r="E39" i="42" s="1"/>
  <c r="D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N36" i="41"/>
  <c r="O36" i="41"/>
  <c r="M35" i="41"/>
  <c r="L35" i="41"/>
  <c r="K35" i="41"/>
  <c r="J35" i="41"/>
  <c r="I35" i="41"/>
  <c r="H35" i="41"/>
  <c r="G35" i="41"/>
  <c r="F35" i="41"/>
  <c r="E35" i="41"/>
  <c r="D35" i="41"/>
  <c r="N34" i="41"/>
  <c r="O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I37" i="41" s="1"/>
  <c r="H16" i="41"/>
  <c r="G16" i="41"/>
  <c r="F16" i="41"/>
  <c r="E16" i="41"/>
  <c r="D16" i="41"/>
  <c r="N16" i="41" s="1"/>
  <c r="O16" i="41" s="1"/>
  <c r="N15" i="41"/>
  <c r="O15" i="41" s="1"/>
  <c r="N14" i="41"/>
  <c r="O14" i="41" s="1"/>
  <c r="N13" i="41"/>
  <c r="O13" i="41" s="1"/>
  <c r="N12" i="41"/>
  <c r="O12" i="41" s="1"/>
  <c r="M11" i="41"/>
  <c r="L11" i="41"/>
  <c r="L37" i="41" s="1"/>
  <c r="K11" i="41"/>
  <c r="J11" i="41"/>
  <c r="I11" i="41"/>
  <c r="H11" i="41"/>
  <c r="G11" i="41"/>
  <c r="F11" i="41"/>
  <c r="F37" i="41" s="1"/>
  <c r="E11" i="41"/>
  <c r="D11" i="41"/>
  <c r="N11" i="41" s="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37" i="41" s="1"/>
  <c r="I5" i="41"/>
  <c r="H5" i="41"/>
  <c r="H37" i="41" s="1"/>
  <c r="G5" i="41"/>
  <c r="F5" i="41"/>
  <c r="E5" i="41"/>
  <c r="D5" i="41"/>
  <c r="D37" i="41" s="1"/>
  <c r="N38" i="40"/>
  <c r="O38" i="40" s="1"/>
  <c r="N37" i="40"/>
  <c r="O37" i="40" s="1"/>
  <c r="N36" i="40"/>
  <c r="O36" i="40" s="1"/>
  <c r="N35" i="40"/>
  <c r="O35" i="40" s="1"/>
  <c r="M34" i="40"/>
  <c r="N34" i="40" s="1"/>
  <c r="O34" i="40" s="1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N18" i="40" s="1"/>
  <c r="O18" i="40" s="1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39" i="40" s="1"/>
  <c r="H5" i="40"/>
  <c r="H39" i="40" s="1"/>
  <c r="G5" i="40"/>
  <c r="G39" i="40" s="1"/>
  <c r="F5" i="40"/>
  <c r="E5" i="40"/>
  <c r="D5" i="40"/>
  <c r="N39" i="39"/>
  <c r="O39" i="39" s="1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M32" i="39"/>
  <c r="M40" i="39" s="1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I26" i="39"/>
  <c r="I40" i="39" s="1"/>
  <c r="H26" i="39"/>
  <c r="N26" i="39" s="1"/>
  <c r="O26" i="39" s="1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E40" i="39" s="1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H40" i="39" s="1"/>
  <c r="G5" i="39"/>
  <c r="F5" i="39"/>
  <c r="E5" i="39"/>
  <c r="D5" i="39"/>
  <c r="N5" i="39" s="1"/>
  <c r="O5" i="39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 s="1"/>
  <c r="N24" i="38"/>
  <c r="O24" i="38" s="1"/>
  <c r="M23" i="38"/>
  <c r="L23" i="38"/>
  <c r="L37" i="38" s="1"/>
  <c r="K23" i="38"/>
  <c r="K37" i="38" s="1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G37" i="38" s="1"/>
  <c r="F16" i="38"/>
  <c r="N16" i="38" s="1"/>
  <c r="O16" i="38" s="1"/>
  <c r="E16" i="38"/>
  <c r="D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E37" i="38" s="1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9" i="37"/>
  <c r="O39" i="37" s="1"/>
  <c r="N38" i="37"/>
  <c r="O38" i="37" s="1"/>
  <c r="N37" i="37"/>
  <c r="O37" i="37" s="1"/>
  <c r="N36" i="37"/>
  <c r="O36" i="37" s="1"/>
  <c r="M35" i="37"/>
  <c r="L35" i="37"/>
  <c r="L40" i="37" s="1"/>
  <c r="K35" i="37"/>
  <c r="J35" i="37"/>
  <c r="I35" i="37"/>
  <c r="H35" i="37"/>
  <c r="G35" i="37"/>
  <c r="F35" i="37"/>
  <c r="E35" i="37"/>
  <c r="D35" i="37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D40" i="37" s="1"/>
  <c r="N17" i="37"/>
  <c r="O17" i="37" s="1"/>
  <c r="N16" i="37"/>
  <c r="O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N13" i="37" s="1"/>
  <c r="O13" i="37" s="1"/>
  <c r="D13" i="37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40" i="37" s="1"/>
  <c r="L5" i="37"/>
  <c r="K5" i="37"/>
  <c r="K40" i="37" s="1"/>
  <c r="J5" i="37"/>
  <c r="I5" i="37"/>
  <c r="H5" i="37"/>
  <c r="G5" i="37"/>
  <c r="F5" i="37"/>
  <c r="F40" i="37" s="1"/>
  <c r="E5" i="37"/>
  <c r="D5" i="37"/>
  <c r="N34" i="36"/>
  <c r="O34" i="36" s="1"/>
  <c r="N36" i="36"/>
  <c r="O36" i="36"/>
  <c r="N35" i="36"/>
  <c r="O35" i="36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 s="1"/>
  <c r="N26" i="36"/>
  <c r="O26" i="36" s="1"/>
  <c r="N25" i="36"/>
  <c r="O25" i="36"/>
  <c r="M24" i="36"/>
  <c r="L24" i="36"/>
  <c r="K24" i="36"/>
  <c r="J24" i="36"/>
  <c r="J37" i="36" s="1"/>
  <c r="I24" i="36"/>
  <c r="I37" i="36" s="1"/>
  <c r="H24" i="36"/>
  <c r="G24" i="36"/>
  <c r="F24" i="36"/>
  <c r="E24" i="36"/>
  <c r="D24" i="36"/>
  <c r="N24" i="36" s="1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E37" i="36" s="1"/>
  <c r="D5" i="36"/>
  <c r="D37" i="36" s="1"/>
  <c r="N38" i="35"/>
  <c r="O38" i="35" s="1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/>
  <c r="N29" i="35"/>
  <c r="O29" i="35"/>
  <c r="N28" i="35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N24" i="35"/>
  <c r="O24" i="35" s="1"/>
  <c r="N23" i="35"/>
  <c r="O23" i="35" s="1"/>
  <c r="N22" i="35"/>
  <c r="O22" i="35"/>
  <c r="N21" i="35"/>
  <c r="O21" i="35" s="1"/>
  <c r="N20" i="35"/>
  <c r="O20" i="35" s="1"/>
  <c r="N19" i="35"/>
  <c r="O19" i="35" s="1"/>
  <c r="M18" i="35"/>
  <c r="L18" i="35"/>
  <c r="K18" i="35"/>
  <c r="J18" i="35"/>
  <c r="I18" i="35"/>
  <c r="I39" i="35" s="1"/>
  <c r="H18" i="35"/>
  <c r="G18" i="35"/>
  <c r="G39" i="35" s="1"/>
  <c r="F18" i="35"/>
  <c r="E18" i="35"/>
  <c r="E39" i="35" s="1"/>
  <c r="D18" i="35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D39" i="35" s="1"/>
  <c r="N38" i="34"/>
  <c r="O38" i="34" s="1"/>
  <c r="N37" i="34"/>
  <c r="O37" i="34" s="1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 s="1"/>
  <c r="N22" i="34"/>
  <c r="O22" i="34" s="1"/>
  <c r="N21" i="34"/>
  <c r="O21" i="34"/>
  <c r="N20" i="34"/>
  <c r="O20" i="34" s="1"/>
  <c r="N19" i="34"/>
  <c r="O19" i="34"/>
  <c r="M18" i="34"/>
  <c r="L18" i="34"/>
  <c r="L39" i="34" s="1"/>
  <c r="K18" i="34"/>
  <c r="J18" i="34"/>
  <c r="I18" i="34"/>
  <c r="H18" i="34"/>
  <c r="H39" i="34" s="1"/>
  <c r="G18" i="34"/>
  <c r="G39" i="34" s="1"/>
  <c r="F18" i="34"/>
  <c r="E18" i="34"/>
  <c r="D18" i="34"/>
  <c r="N17" i="34"/>
  <c r="O17" i="34" s="1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N5" i="34" s="1"/>
  <c r="O5" i="34" s="1"/>
  <c r="N27" i="33"/>
  <c r="O27" i="33"/>
  <c r="N28" i="33"/>
  <c r="O28" i="33"/>
  <c r="N29" i="33"/>
  <c r="O29" i="33" s="1"/>
  <c r="N30" i="33"/>
  <c r="O30" i="33"/>
  <c r="N19" i="33"/>
  <c r="O19" i="33" s="1"/>
  <c r="N20" i="33"/>
  <c r="O20" i="33"/>
  <c r="N21" i="33"/>
  <c r="O21" i="33"/>
  <c r="N22" i="33"/>
  <c r="O22" i="33"/>
  <c r="N23" i="33"/>
  <c r="O23" i="33"/>
  <c r="N24" i="33"/>
  <c r="O24" i="33"/>
  <c r="N25" i="33"/>
  <c r="O25" i="33" s="1"/>
  <c r="E26" i="33"/>
  <c r="F26" i="33"/>
  <c r="G26" i="33"/>
  <c r="H26" i="33"/>
  <c r="I26" i="33"/>
  <c r="J26" i="33"/>
  <c r="K26" i="33"/>
  <c r="L26" i="33"/>
  <c r="M26" i="33"/>
  <c r="D26" i="33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H40" i="33" s="1"/>
  <c r="I5" i="33"/>
  <c r="J5" i="33"/>
  <c r="K5" i="33"/>
  <c r="L5" i="33"/>
  <c r="M5" i="33"/>
  <c r="D5" i="33"/>
  <c r="N5" i="33" s="1"/>
  <c r="O5" i="33" s="1"/>
  <c r="E38" i="33"/>
  <c r="F38" i="33"/>
  <c r="G38" i="33"/>
  <c r="G40" i="33"/>
  <c r="H38" i="33"/>
  <c r="I38" i="33"/>
  <c r="J38" i="33"/>
  <c r="K38" i="33"/>
  <c r="L38" i="33"/>
  <c r="M38" i="33"/>
  <c r="D38" i="33"/>
  <c r="N38" i="33" s="1"/>
  <c r="O38" i="33" s="1"/>
  <c r="N39" i="33"/>
  <c r="O39" i="33"/>
  <c r="N35" i="33"/>
  <c r="N36" i="33"/>
  <c r="O36" i="33"/>
  <c r="N37" i="33"/>
  <c r="O37" i="33" s="1"/>
  <c r="N34" i="33"/>
  <c r="O34" i="33" s="1"/>
  <c r="E33" i="33"/>
  <c r="F33" i="33"/>
  <c r="F40" i="33" s="1"/>
  <c r="G33" i="33"/>
  <c r="H33" i="33"/>
  <c r="I33" i="33"/>
  <c r="J33" i="33"/>
  <c r="K33" i="33"/>
  <c r="L33" i="33"/>
  <c r="M33" i="33"/>
  <c r="D33" i="33"/>
  <c r="E31" i="33"/>
  <c r="F31" i="33"/>
  <c r="G31" i="33"/>
  <c r="H31" i="33"/>
  <c r="I31" i="33"/>
  <c r="J31" i="33"/>
  <c r="K31" i="33"/>
  <c r="L31" i="33"/>
  <c r="M31" i="33"/>
  <c r="D31" i="33"/>
  <c r="N32" i="33"/>
  <c r="O32" i="33" s="1"/>
  <c r="O35" i="33"/>
  <c r="N14" i="33"/>
  <c r="O14" i="33"/>
  <c r="N15" i="33"/>
  <c r="O15" i="33" s="1"/>
  <c r="N16" i="33"/>
  <c r="O16" i="33"/>
  <c r="N17" i="33"/>
  <c r="O17" i="33" s="1"/>
  <c r="N7" i="33"/>
  <c r="O7" i="33" s="1"/>
  <c r="N8" i="33"/>
  <c r="O8" i="33" s="1"/>
  <c r="N9" i="33"/>
  <c r="O9" i="33"/>
  <c r="N10" i="33"/>
  <c r="O10" i="33" s="1"/>
  <c r="N11" i="33"/>
  <c r="O11" i="33"/>
  <c r="N12" i="33"/>
  <c r="O12" i="33" s="1"/>
  <c r="N6" i="33"/>
  <c r="O6" i="33" s="1"/>
  <c r="H39" i="35"/>
  <c r="J40" i="37"/>
  <c r="F39" i="34"/>
  <c r="J39" i="34"/>
  <c r="J39" i="35"/>
  <c r="L40" i="39"/>
  <c r="N13" i="35"/>
  <c r="O13" i="35" s="1"/>
  <c r="L37" i="36"/>
  <c r="N25" i="40"/>
  <c r="O25" i="40" s="1"/>
  <c r="M39" i="42"/>
  <c r="G39" i="42"/>
  <c r="I39" i="42"/>
  <c r="J43" i="43"/>
  <c r="F41" i="44"/>
  <c r="O42" i="48" l="1"/>
  <c r="P42" i="48" s="1"/>
  <c r="N31" i="44"/>
  <c r="O31" i="44" s="1"/>
  <c r="N13" i="34"/>
  <c r="O13" i="34" s="1"/>
  <c r="N26" i="34"/>
  <c r="O26" i="34" s="1"/>
  <c r="K40" i="39"/>
  <c r="I39" i="34"/>
  <c r="D37" i="38"/>
  <c r="M39" i="40"/>
  <c r="N33" i="45"/>
  <c r="O33" i="45" s="1"/>
  <c r="N26" i="37"/>
  <c r="O26" i="37" s="1"/>
  <c r="N12" i="38"/>
  <c r="O12" i="38" s="1"/>
  <c r="E40" i="37"/>
  <c r="N27" i="41"/>
  <c r="O27" i="41" s="1"/>
  <c r="N29" i="42"/>
  <c r="O29" i="42" s="1"/>
  <c r="N21" i="44"/>
  <c r="O21" i="44" s="1"/>
  <c r="E41" i="44"/>
  <c r="N41" i="44" s="1"/>
  <c r="O41" i="44" s="1"/>
  <c r="N30" i="40"/>
  <c r="O30" i="40" s="1"/>
  <c r="J39" i="40"/>
  <c r="L39" i="40"/>
  <c r="H40" i="37"/>
  <c r="F37" i="38"/>
  <c r="N13" i="33"/>
  <c r="O13" i="33" s="1"/>
  <c r="K39" i="35"/>
  <c r="G37" i="36"/>
  <c r="N32" i="36"/>
  <c r="O32" i="36" s="1"/>
  <c r="N5" i="37"/>
  <c r="O5" i="37" s="1"/>
  <c r="N35" i="39"/>
  <c r="O35" i="39" s="1"/>
  <c r="N11" i="43"/>
  <c r="O11" i="43" s="1"/>
  <c r="L39" i="35"/>
  <c r="N18" i="36"/>
  <c r="O18" i="36" s="1"/>
  <c r="N5" i="42"/>
  <c r="O5" i="42" s="1"/>
  <c r="G43" i="43"/>
  <c r="N43" i="43" s="1"/>
  <c r="O43" i="43" s="1"/>
  <c r="M40" i="33"/>
  <c r="K39" i="34"/>
  <c r="N5" i="35"/>
  <c r="O5" i="35" s="1"/>
  <c r="N18" i="35"/>
  <c r="O18" i="35" s="1"/>
  <c r="I40" i="33"/>
  <c r="N13" i="39"/>
  <c r="O13" i="39" s="1"/>
  <c r="N41" i="43"/>
  <c r="O41" i="43" s="1"/>
  <c r="J40" i="33"/>
  <c r="N31" i="35"/>
  <c r="O31" i="35" s="1"/>
  <c r="N30" i="38"/>
  <c r="O30" i="38" s="1"/>
  <c r="K39" i="40"/>
  <c r="N18" i="39"/>
  <c r="O18" i="39" s="1"/>
  <c r="N21" i="43"/>
  <c r="O21" i="43" s="1"/>
  <c r="F37" i="36"/>
  <c r="I40" i="37"/>
  <c r="K41" i="45"/>
  <c r="D40" i="46"/>
  <c r="O40" i="46" s="1"/>
  <c r="P40" i="46" s="1"/>
  <c r="O35" i="46"/>
  <c r="P35" i="46" s="1"/>
  <c r="K40" i="33"/>
  <c r="N34" i="35"/>
  <c r="O34" i="35" s="1"/>
  <c r="N35" i="37"/>
  <c r="O35" i="37" s="1"/>
  <c r="I37" i="38"/>
  <c r="N28" i="38"/>
  <c r="O28" i="38" s="1"/>
  <c r="K37" i="41"/>
  <c r="K41" i="44"/>
  <c r="D41" i="45"/>
  <c r="N28" i="45"/>
  <c r="O28" i="45" s="1"/>
  <c r="E40" i="46"/>
  <c r="D39" i="34"/>
  <c r="E40" i="33"/>
  <c r="M41" i="44"/>
  <c r="N39" i="44"/>
  <c r="O39" i="44" s="1"/>
  <c r="M39" i="35"/>
  <c r="N5" i="36"/>
  <c r="O5" i="36" s="1"/>
  <c r="H37" i="38"/>
  <c r="L40" i="33"/>
  <c r="N26" i="33"/>
  <c r="O26" i="33" s="1"/>
  <c r="N31" i="34"/>
  <c r="O31" i="34" s="1"/>
  <c r="M39" i="34"/>
  <c r="J37" i="38"/>
  <c r="G41" i="44"/>
  <c r="F40" i="46"/>
  <c r="K37" i="36"/>
  <c r="D40" i="39"/>
  <c r="N13" i="40"/>
  <c r="O13" i="40" s="1"/>
  <c r="M43" i="43"/>
  <c r="G41" i="45"/>
  <c r="H40" i="46"/>
  <c r="M37" i="36"/>
  <c r="N29" i="36"/>
  <c r="O29" i="36" s="1"/>
  <c r="D39" i="40"/>
  <c r="N36" i="45"/>
  <c r="O36" i="45" s="1"/>
  <c r="O5" i="46"/>
  <c r="P5" i="46" s="1"/>
  <c r="D40" i="33"/>
  <c r="N40" i="33" s="1"/>
  <c r="O40" i="33" s="1"/>
  <c r="E39" i="40"/>
  <c r="N5" i="45"/>
  <c r="O5" i="45" s="1"/>
  <c r="J40" i="46"/>
  <c r="N18" i="34"/>
  <c r="O18" i="34" s="1"/>
  <c r="M37" i="38"/>
  <c r="N30" i="41"/>
  <c r="O30" i="41" s="1"/>
  <c r="N32" i="37"/>
  <c r="O32" i="37" s="1"/>
  <c r="G40" i="39"/>
  <c r="F39" i="40"/>
  <c r="M37" i="41"/>
  <c r="N35" i="41"/>
  <c r="O35" i="41" s="1"/>
  <c r="D39" i="42"/>
  <c r="H39" i="42"/>
  <c r="J39" i="42"/>
  <c r="K40" i="46"/>
  <c r="O41" i="47"/>
  <c r="P41" i="47" s="1"/>
  <c r="N5" i="43"/>
  <c r="O5" i="43" s="1"/>
  <c r="N33" i="33"/>
  <c r="O33" i="33" s="1"/>
  <c r="N5" i="38"/>
  <c r="O5" i="38" s="1"/>
  <c r="N32" i="39"/>
  <c r="O32" i="39" s="1"/>
  <c r="J40" i="39"/>
  <c r="I41" i="45"/>
  <c r="N11" i="44"/>
  <c r="O11" i="44" s="1"/>
  <c r="N34" i="44"/>
  <c r="O34" i="44" s="1"/>
  <c r="N28" i="43"/>
  <c r="O28" i="43" s="1"/>
  <c r="N17" i="42"/>
  <c r="O17" i="42" s="1"/>
  <c r="G37" i="41"/>
  <c r="N31" i="33"/>
  <c r="O31" i="33" s="1"/>
  <c r="F39" i="35"/>
  <c r="N39" i="35" s="1"/>
  <c r="O39" i="35" s="1"/>
  <c r="N11" i="42"/>
  <c r="O11" i="42" s="1"/>
  <c r="N5" i="41"/>
  <c r="O5" i="41" s="1"/>
  <c r="N5" i="40"/>
  <c r="O5" i="40" s="1"/>
  <c r="N18" i="37"/>
  <c r="O18" i="37" s="1"/>
  <c r="G40" i="37"/>
  <c r="I40" i="46"/>
  <c r="N36" i="43"/>
  <c r="O36" i="43" s="1"/>
  <c r="E37" i="41"/>
  <c r="E41" i="45"/>
  <c r="N24" i="42"/>
  <c r="O24" i="42" s="1"/>
  <c r="H37" i="36"/>
  <c r="N13" i="36"/>
  <c r="O13" i="36" s="1"/>
  <c r="E39" i="34"/>
  <c r="F40" i="39"/>
  <c r="N26" i="44"/>
  <c r="O26" i="44" s="1"/>
  <c r="N39" i="34" l="1"/>
  <c r="O39" i="34" s="1"/>
  <c r="N39" i="42"/>
  <c r="O39" i="42" s="1"/>
  <c r="N40" i="39"/>
  <c r="O40" i="39" s="1"/>
  <c r="N37" i="38"/>
  <c r="O37" i="38" s="1"/>
  <c r="N37" i="36"/>
  <c r="O37" i="36" s="1"/>
  <c r="N41" i="45"/>
  <c r="O41" i="45" s="1"/>
  <c r="N40" i="37"/>
  <c r="O40" i="37" s="1"/>
  <c r="N39" i="40"/>
  <c r="O39" i="40" s="1"/>
  <c r="N37" i="41"/>
  <c r="O37" i="41" s="1"/>
</calcChain>
</file>

<file path=xl/sharedStrings.xml><?xml version="1.0" encoding="utf-8"?>
<sst xmlns="http://schemas.openxmlformats.org/spreadsheetml/2006/main" count="895" uniqueCount="132">
  <si>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</si>
  <si>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</si>
  <si>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</si>
  <si>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</si>
  <si>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</si>
  <si>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</si>
  <si>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</si>
  <si>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</si>
  <si>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</si>
  <si>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</si>
  <si>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</si>
  <si>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</si>
  <si>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Utility Service Tax - Electricity</t>
  </si>
  <si>
    <t>Utility Service Tax - Gas</t>
  </si>
  <si>
    <t>Communications Services Taxes</t>
  </si>
  <si>
    <t>Permits, Fees, and Special Assessments</t>
  </si>
  <si>
    <t>Franchise Fee - Electricity</t>
  </si>
  <si>
    <t>Franchise Fee - Gas</t>
  </si>
  <si>
    <t>Impact Fees - Residential - Public Safety</t>
  </si>
  <si>
    <t>Other Permits, Fees, and Special Assessments</t>
  </si>
  <si>
    <t>Intergovernmental Revenue</t>
  </si>
  <si>
    <t>Federal Grant - Culture / Recreation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</si>
  <si>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</si>
  <si>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</si>
  <si>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</si>
  <si>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</si>
  <si>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</si>
  <si>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</si>
  <si>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</si>
  <si>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</si>
  <si>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</si>
  <si>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</si>
  <si>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</si>
  <si>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</si>
  <si>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</si>
  <si>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</si>
  <si>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Physical Environment - Water Utility</t>
  </si>
  <si>
    <t>Physical Environment - Garbage / Solid Waste</t>
  </si>
  <si>
    <t>Culture / Recreation - Cultural Services</t>
  </si>
  <si>
    <t>Total - All Account Codes</t>
  </si>
  <si>
    <t>Local Fiscal Year Ended September 30, 2009</t>
  </si>
  <si>
    <t>Court-Ordered Judgments and Fines - As Decided by County Court Civil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</si>
  <si>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</si>
  <si>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</si>
  <si>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</si>
  <si>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</si>
  <si>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</si>
  <si>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</si>
  <si>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</si>
  <si>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</si>
  <si>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</si>
  <si>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</si>
  <si>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</si>
  <si>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</si>
  <si>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Montverde Revenues Reported by Account Code and Fund Type</t>
  </si>
  <si>
    <t>Local Fiscal Year Ended September 30, 2010</t>
  </si>
  <si>
    <t>State Shared Revenues - General Gov't - Alcoholic Beverage License Tax</t>
  </si>
  <si>
    <t>Fines - Library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</si>
  <si>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</si>
  <si>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</si>
  <si>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</si>
  <si>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Sewer / Wastewater</t>
  </si>
  <si>
    <t>2011 Municipal Population:</t>
  </si>
  <si>
    <t>Local Fiscal Year Ended September 30, 2012</t>
  </si>
  <si>
    <t>Grants from Other Local Units - General Government</t>
  </si>
  <si>
    <t>2012 Municipal Population:</t>
  </si>
  <si>
    <t>Local Fiscal Year Ended September 30, 2013</t>
  </si>
  <si>
    <t>Communications Services Taxes (Chapter 202, F.S.)</t>
  </si>
  <si>
    <t>Impact Fees - Residential - Physical Environment</t>
  </si>
  <si>
    <t>Federal Grant - General Government</t>
  </si>
  <si>
    <t>State Grant - General Government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</si>
  <si>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</si>
  <si>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</si>
  <si>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</si>
  <si>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General Government - Administrative Service Fees</t>
  </si>
  <si>
    <t>Public Safety - Fire Protection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</si>
  <si>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</si>
  <si>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</si>
  <si>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</si>
  <si>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</si>
  <si>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</si>
  <si>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Other</t>
  </si>
  <si>
    <t>2008 Municipal Population:</t>
  </si>
  <si>
    <t>Local Fiscal Year Ended September 30, 2014</t>
  </si>
  <si>
    <t>State Shared Revenues - General Government - Alcoholic Beverage License Tax</t>
  </si>
  <si>
    <t>2014 Municipal Population:</t>
  </si>
  <si>
    <t>Local Fiscal Year Ended September 30, 2015</t>
  </si>
  <si>
    <t>First Local Option Fuel Tax (1 to 6 Cents)</t>
  </si>
  <si>
    <t>Building Permits</t>
  </si>
  <si>
    <t>Culture / Recreation - Special Events</t>
  </si>
  <si>
    <t>Court-Ordered Judgments and Fines - Other Court-Ordered</t>
  </si>
  <si>
    <t>2015 Municipal Population:</t>
  </si>
  <si>
    <t>Local Fiscal Year Ended September 30, 2016</t>
  </si>
  <si>
    <t>Special Assessments - Charges for Public Services</t>
  </si>
  <si>
    <t>Culture / Recreation - Parks and Recreation</t>
  </si>
  <si>
    <t>Court-Ordered Judgments and Fines - As Decided by Traffic Court</t>
  </si>
  <si>
    <t>2016 Municipal Population:</t>
  </si>
  <si>
    <t>Local Fiscal Year Ended September 30, 2017</t>
  </si>
  <si>
    <t>2017 Municipal Population:</t>
  </si>
  <si>
    <t>Local Fiscal Year Ended September 30, 2018</t>
  </si>
  <si>
    <t>Impact Fees - Residential - Transportation</t>
  </si>
  <si>
    <t>Impact Fees - Residential - Culture / Recreation</t>
  </si>
  <si>
    <t>Impact Fees - Residential - Other</t>
  </si>
  <si>
    <t>2018 Municipal Population:</t>
  </si>
  <si>
    <t>Local Fiscal Year Ended September 30, 2019</t>
  </si>
  <si>
    <t>Federal Grant - Physical Environment - Other Physical Environment</t>
  </si>
  <si>
    <t>2019 Municipal Population:</t>
  </si>
  <si>
    <t>Local Fiscal Year Ended September 30, 2020</t>
  </si>
  <si>
    <t>Federal Grant - Public Safety</t>
  </si>
  <si>
    <t>2020 Municipal Population:</t>
  </si>
  <si>
    <t>`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</si>
  <si>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</si>
  <si>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</si>
  <si>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</si>
  <si>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</si>
  <si>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</si>
  <si>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</si>
  <si>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</si>
  <si>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</si>
  <si>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</si>
  <si>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</si>
  <si>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</si>
  <si>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</si>
  <si>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</si>
  <si>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Sales - Disposition of Fixed Assets</t>
  </si>
  <si>
    <t>Proceeds - Debt Proceeds</t>
  </si>
  <si>
    <t>2022 Municipal Population:</t>
  </si>
  <si>
    <t>Local Fiscal Year Ended September 30, 2023</t>
  </si>
  <si>
    <t>Federal Grant - American Rescue Plan Act Funds</t>
  </si>
  <si>
    <t>Physical Environment - Sewer / Wastewater Utility</t>
  </si>
  <si>
    <t>Sales - Sale of Surplus Materials and Scrap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</si>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</sst>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855A-4777-49D3-8727-2B57BED10632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47</v>
      </c>
      <c r="B3" s="108"/>
      <c r="C3" s="109"/>
      <c r="D3" s="113" t="s">
        <v>28</v>
      </c>
      <c r="E3" s="114"/>
      <c r="F3" s="114"/>
      <c r="G3" s="114"/>
      <c r="H3" s="115"/>
      <c r="I3" s="113" t="s">
        <v>29</v>
      </c>
      <c r="J3" s="115"/>
      <c r="K3" s="113" t="s">
        <v>31</v>
      </c>
      <c r="L3" s="114"/>
      <c r="M3" s="115"/>
      <c r="N3" s="49"/>
      <c r="O3" s="50"/>
      <c r="P3" s="116" t="s">
        <v>112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48</v>
      </c>
      <c r="F4" s="52" t="s">
        <v>49</v>
      </c>
      <c r="G4" s="52" t="s">
        <v>50</v>
      </c>
      <c r="H4" s="52" t="s">
        <v>4</v>
      </c>
      <c r="I4" s="52" t="s">
        <v>5</v>
      </c>
      <c r="J4" s="53" t="s">
        <v>51</v>
      </c>
      <c r="K4" s="53" t="s">
        <v>6</v>
      </c>
      <c r="L4" s="53" t="s">
        <v>7</v>
      </c>
      <c r="M4" s="53" t="s">
        <v>113</v>
      </c>
      <c r="N4" s="53" t="s">
        <v>8</v>
      </c>
      <c r="O4" s="53" t="s">
        <v>114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115</v>
      </c>
      <c r="B5" s="57"/>
      <c r="C5" s="57"/>
      <c r="D5" s="58">
        <f>SUM(D6:D10)</f>
        <v>850379</v>
      </c>
      <c r="E5" s="58">
        <f>SUM(E6:E10)</f>
        <v>0</v>
      </c>
      <c r="F5" s="58">
        <f>SUM(F6:F10)</f>
        <v>0</v>
      </c>
      <c r="G5" s="58">
        <f>SUM(G6:G10)</f>
        <v>0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850379</v>
      </c>
      <c r="P5" s="60">
        <f>(O5/P$44)</f>
        <v>474.54185267857144</v>
      </c>
      <c r="Q5" s="61"/>
    </row>
    <row r="6" spans="1:134">
      <c r="A6" s="63"/>
      <c r="B6" s="64">
        <v>311</v>
      </c>
      <c r="C6" s="65" t="s">
        <v>1</v>
      </c>
      <c r="D6" s="66">
        <v>396283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396283</v>
      </c>
      <c r="P6" s="67">
        <f>(O6/P$44)</f>
        <v>221.14006696428572</v>
      </c>
      <c r="Q6" s="68"/>
    </row>
    <row r="7" spans="1:134">
      <c r="A7" s="63"/>
      <c r="B7" s="64">
        <v>312.41000000000003</v>
      </c>
      <c r="C7" s="65" t="s">
        <v>116</v>
      </c>
      <c r="D7" s="66">
        <v>277739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277739</v>
      </c>
      <c r="P7" s="67">
        <f>(O7/P$44)</f>
        <v>154.98828125</v>
      </c>
      <c r="Q7" s="68"/>
    </row>
    <row r="8" spans="1:134">
      <c r="A8" s="63"/>
      <c r="B8" s="64">
        <v>314.10000000000002</v>
      </c>
      <c r="C8" s="65" t="s">
        <v>12</v>
      </c>
      <c r="D8" s="66">
        <v>105250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105250</v>
      </c>
      <c r="P8" s="67">
        <f>(O8/P$44)</f>
        <v>58.733258928571431</v>
      </c>
      <c r="Q8" s="68"/>
    </row>
    <row r="9" spans="1:134">
      <c r="A9" s="63"/>
      <c r="B9" s="64">
        <v>314.39999999999998</v>
      </c>
      <c r="C9" s="65" t="s">
        <v>13</v>
      </c>
      <c r="D9" s="66">
        <v>3156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3156</v>
      </c>
      <c r="P9" s="67">
        <f>(O9/P$44)</f>
        <v>1.7611607142857142</v>
      </c>
      <c r="Q9" s="68"/>
    </row>
    <row r="10" spans="1:134">
      <c r="A10" s="63"/>
      <c r="B10" s="64">
        <v>315.10000000000002</v>
      </c>
      <c r="C10" s="65" t="s">
        <v>117</v>
      </c>
      <c r="D10" s="66">
        <v>67951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67951</v>
      </c>
      <c r="P10" s="67">
        <f>(O10/P$44)</f>
        <v>37.919084821428569</v>
      </c>
      <c r="Q10" s="68"/>
    </row>
    <row r="11" spans="1:134" ht="15.75">
      <c r="A11" s="69" t="s">
        <v>15</v>
      </c>
      <c r="B11" s="70"/>
      <c r="C11" s="71"/>
      <c r="D11" s="72">
        <f>SUM(D12:D18)</f>
        <v>1315733</v>
      </c>
      <c r="E11" s="72">
        <f>SUM(E12:E18)</f>
        <v>0</v>
      </c>
      <c r="F11" s="72">
        <f>SUM(F12:F18)</f>
        <v>0</v>
      </c>
      <c r="G11" s="72">
        <f>SUM(G12:G18)</f>
        <v>0</v>
      </c>
      <c r="H11" s="72">
        <f>SUM(H12:H18)</f>
        <v>0</v>
      </c>
      <c r="I11" s="72">
        <f>SUM(I12:I18)</f>
        <v>413887</v>
      </c>
      <c r="J11" s="72">
        <f>SUM(J12:J18)</f>
        <v>0</v>
      </c>
      <c r="K11" s="72">
        <f>SUM(K12:K18)</f>
        <v>0</v>
      </c>
      <c r="L11" s="72">
        <f>SUM(L12:L18)</f>
        <v>0</v>
      </c>
      <c r="M11" s="72">
        <f>SUM(M12:M18)</f>
        <v>0</v>
      </c>
      <c r="N11" s="72">
        <f>SUM(N12:N18)</f>
        <v>0</v>
      </c>
      <c r="O11" s="73">
        <f>SUM(D11:N11)</f>
        <v>1729620</v>
      </c>
      <c r="P11" s="74">
        <f>(O11/P$44)</f>
        <v>965.18973214285711</v>
      </c>
      <c r="Q11" s="75"/>
    </row>
    <row r="12" spans="1:134">
      <c r="A12" s="63"/>
      <c r="B12" s="64">
        <v>323.10000000000002</v>
      </c>
      <c r="C12" s="65" t="s">
        <v>16</v>
      </c>
      <c r="D12" s="66">
        <v>169932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8" si="1">SUM(D12:N12)</f>
        <v>169932</v>
      </c>
      <c r="P12" s="67">
        <f>(O12/P$44)</f>
        <v>94.828125</v>
      </c>
      <c r="Q12" s="68"/>
    </row>
    <row r="13" spans="1:134">
      <c r="A13" s="63"/>
      <c r="B13" s="64">
        <v>323.39999999999998</v>
      </c>
      <c r="C13" s="65" t="s">
        <v>17</v>
      </c>
      <c r="D13" s="66">
        <v>4241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1"/>
        <v>4241</v>
      </c>
      <c r="P13" s="67">
        <f>(O13/P$44)</f>
        <v>2.3666294642857144</v>
      </c>
      <c r="Q13" s="68"/>
    </row>
    <row r="14" spans="1:134">
      <c r="A14" s="63"/>
      <c r="B14" s="64">
        <v>324.20999999999998</v>
      </c>
      <c r="C14" s="65" t="s">
        <v>68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413887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413887</v>
      </c>
      <c r="P14" s="67">
        <f>(O14/P$44)</f>
        <v>230.96372767857142</v>
      </c>
      <c r="Q14" s="68"/>
    </row>
    <row r="15" spans="1:134">
      <c r="A15" s="63"/>
      <c r="B15" s="64">
        <v>324.31</v>
      </c>
      <c r="C15" s="65" t="s">
        <v>100</v>
      </c>
      <c r="D15" s="66">
        <v>59498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59498</v>
      </c>
      <c r="P15" s="67">
        <f>(O15/P$44)</f>
        <v>33.202008928571431</v>
      </c>
      <c r="Q15" s="68"/>
    </row>
    <row r="16" spans="1:134">
      <c r="A16" s="63"/>
      <c r="B16" s="64">
        <v>324.61</v>
      </c>
      <c r="C16" s="65" t="s">
        <v>101</v>
      </c>
      <c r="D16" s="66">
        <v>66160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66160</v>
      </c>
      <c r="P16" s="67">
        <f>(O16/P$44)</f>
        <v>36.919642857142854</v>
      </c>
      <c r="Q16" s="68"/>
    </row>
    <row r="17" spans="1:17">
      <c r="A17" s="63"/>
      <c r="B17" s="64">
        <v>324.91000000000003</v>
      </c>
      <c r="C17" s="65" t="s">
        <v>102</v>
      </c>
      <c r="D17" s="66">
        <v>139797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139797</v>
      </c>
      <c r="P17" s="67">
        <f>(O17/P$44)</f>
        <v>78.01171875</v>
      </c>
      <c r="Q17" s="68"/>
    </row>
    <row r="18" spans="1:17">
      <c r="A18" s="63"/>
      <c r="B18" s="64">
        <v>329.1</v>
      </c>
      <c r="C18" s="65" t="s">
        <v>118</v>
      </c>
      <c r="D18" s="66">
        <v>876105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876105</v>
      </c>
      <c r="P18" s="67">
        <f>(O18/P$44)</f>
        <v>488.89787946428572</v>
      </c>
      <c r="Q18" s="68"/>
    </row>
    <row r="19" spans="1:17" ht="15.75">
      <c r="A19" s="69" t="s">
        <v>119</v>
      </c>
      <c r="B19" s="70"/>
      <c r="C19" s="71"/>
      <c r="D19" s="72">
        <f>SUM(D20:D24)</f>
        <v>287283</v>
      </c>
      <c r="E19" s="72">
        <f>SUM(E20:E24)</f>
        <v>69508</v>
      </c>
      <c r="F19" s="72">
        <f>SUM(F20:F24)</f>
        <v>0</v>
      </c>
      <c r="G19" s="72">
        <f>SUM(G20:G24)</f>
        <v>0</v>
      </c>
      <c r="H19" s="72">
        <f>SUM(H20:H24)</f>
        <v>0</v>
      </c>
      <c r="I19" s="72">
        <f>SUM(I20:I24)</f>
        <v>0</v>
      </c>
      <c r="J19" s="72">
        <f>SUM(J20:J24)</f>
        <v>0</v>
      </c>
      <c r="K19" s="72">
        <f>SUM(K20:K24)</f>
        <v>0</v>
      </c>
      <c r="L19" s="72">
        <f>SUM(L20:L24)</f>
        <v>0</v>
      </c>
      <c r="M19" s="72">
        <f>SUM(M20:M24)</f>
        <v>0</v>
      </c>
      <c r="N19" s="72">
        <f>SUM(N20:N24)</f>
        <v>0</v>
      </c>
      <c r="O19" s="73">
        <f>SUM(D19:N19)</f>
        <v>356791</v>
      </c>
      <c r="P19" s="74">
        <f>(O19/P$44)</f>
        <v>199.10212053571428</v>
      </c>
      <c r="Q19" s="75"/>
    </row>
    <row r="20" spans="1:17">
      <c r="A20" s="63"/>
      <c r="B20" s="64">
        <v>331.39</v>
      </c>
      <c r="C20" s="65" t="s">
        <v>105</v>
      </c>
      <c r="D20" s="66">
        <v>6933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3" si="2">SUM(D20:N20)</f>
        <v>6933</v>
      </c>
      <c r="P20" s="67">
        <f>(O20/P$44)</f>
        <v>3.8688616071428572</v>
      </c>
      <c r="Q20" s="68"/>
    </row>
    <row r="21" spans="1:17">
      <c r="A21" s="63"/>
      <c r="B21" s="64">
        <v>331.51</v>
      </c>
      <c r="C21" s="65" t="s">
        <v>128</v>
      </c>
      <c r="D21" s="66">
        <v>0</v>
      </c>
      <c r="E21" s="66">
        <v>69508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69508</v>
      </c>
      <c r="P21" s="67">
        <f>(O21/P$44)</f>
        <v>38.787946428571431</v>
      </c>
      <c r="Q21" s="68"/>
    </row>
    <row r="22" spans="1:17">
      <c r="A22" s="63"/>
      <c r="B22" s="64">
        <v>335.125</v>
      </c>
      <c r="C22" s="65" t="s">
        <v>120</v>
      </c>
      <c r="D22" s="66">
        <v>73404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73404</v>
      </c>
      <c r="P22" s="67">
        <f>(O22/P$44)</f>
        <v>40.962053571428569</v>
      </c>
      <c r="Q22" s="68"/>
    </row>
    <row r="23" spans="1:17">
      <c r="A23" s="63"/>
      <c r="B23" s="64">
        <v>335.18</v>
      </c>
      <c r="C23" s="65" t="s">
        <v>121</v>
      </c>
      <c r="D23" s="66">
        <v>126038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126038</v>
      </c>
      <c r="P23" s="67">
        <f>(O23/P$44)</f>
        <v>70.333705357142861</v>
      </c>
      <c r="Q23" s="68"/>
    </row>
    <row r="24" spans="1:17">
      <c r="A24" s="63"/>
      <c r="B24" s="64">
        <v>338</v>
      </c>
      <c r="C24" s="65" t="s">
        <v>27</v>
      </c>
      <c r="D24" s="66">
        <v>80908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80908</v>
      </c>
      <c r="P24" s="67">
        <f>(O24/P$44)</f>
        <v>45.149553571428569</v>
      </c>
      <c r="Q24" s="68"/>
    </row>
    <row r="25" spans="1:17" ht="15.75">
      <c r="A25" s="69" t="s">
        <v>32</v>
      </c>
      <c r="B25" s="70"/>
      <c r="C25" s="71"/>
      <c r="D25" s="72">
        <f>SUM(D26:D30)</f>
        <v>296442</v>
      </c>
      <c r="E25" s="72">
        <f>SUM(E26:E30)</f>
        <v>0</v>
      </c>
      <c r="F25" s="72">
        <f>SUM(F26:F30)</f>
        <v>0</v>
      </c>
      <c r="G25" s="72">
        <f>SUM(G26:G30)</f>
        <v>0</v>
      </c>
      <c r="H25" s="72">
        <f>SUM(H26:H30)</f>
        <v>0</v>
      </c>
      <c r="I25" s="72">
        <f>SUM(I26:I30)</f>
        <v>1390756</v>
      </c>
      <c r="J25" s="72">
        <f>SUM(J26:J30)</f>
        <v>0</v>
      </c>
      <c r="K25" s="72">
        <f>SUM(K26:K30)</f>
        <v>0</v>
      </c>
      <c r="L25" s="72">
        <f>SUM(L26:L30)</f>
        <v>0</v>
      </c>
      <c r="M25" s="72">
        <f>SUM(M26:M30)</f>
        <v>0</v>
      </c>
      <c r="N25" s="72">
        <f>SUM(N26:N30)</f>
        <v>0</v>
      </c>
      <c r="O25" s="72">
        <f>SUM(D25:N25)</f>
        <v>1687198</v>
      </c>
      <c r="P25" s="74">
        <f>(O25/P$44)</f>
        <v>941.51674107142856</v>
      </c>
      <c r="Q25" s="75"/>
    </row>
    <row r="26" spans="1:17">
      <c r="A26" s="63"/>
      <c r="B26" s="64">
        <v>341.3</v>
      </c>
      <c r="C26" s="65" t="s">
        <v>74</v>
      </c>
      <c r="D26" s="66">
        <v>2764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30" si="3">SUM(D26:N26)</f>
        <v>2764</v>
      </c>
      <c r="P26" s="67">
        <f>(O26/P$44)</f>
        <v>1.5424107142857142</v>
      </c>
      <c r="Q26" s="68"/>
    </row>
    <row r="27" spans="1:17">
      <c r="A27" s="63"/>
      <c r="B27" s="64">
        <v>343.3</v>
      </c>
      <c r="C27" s="65" t="s">
        <v>36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1251459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3"/>
        <v>1251459</v>
      </c>
      <c r="P27" s="67">
        <f>(O27/P$44)</f>
        <v>698.35881696428567</v>
      </c>
      <c r="Q27" s="68"/>
    </row>
    <row r="28" spans="1:17">
      <c r="A28" s="63"/>
      <c r="B28" s="64">
        <v>343.4</v>
      </c>
      <c r="C28" s="65" t="s">
        <v>37</v>
      </c>
      <c r="D28" s="66">
        <v>255635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3"/>
        <v>255635</v>
      </c>
      <c r="P28" s="67">
        <f>(O28/P$44)</f>
        <v>142.65345982142858</v>
      </c>
      <c r="Q28" s="68"/>
    </row>
    <row r="29" spans="1:17">
      <c r="A29" s="63"/>
      <c r="B29" s="64">
        <v>343.5</v>
      </c>
      <c r="C29" s="65" t="s">
        <v>129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139297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3"/>
        <v>139297</v>
      </c>
      <c r="P29" s="67">
        <f>(O29/P$44)</f>
        <v>77.732700892857139</v>
      </c>
      <c r="Q29" s="68"/>
    </row>
    <row r="30" spans="1:17">
      <c r="A30" s="63"/>
      <c r="B30" s="64">
        <v>347.2</v>
      </c>
      <c r="C30" s="65" t="s">
        <v>94</v>
      </c>
      <c r="D30" s="66">
        <v>38043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38043</v>
      </c>
      <c r="P30" s="67">
        <f>(O30/P$44)</f>
        <v>21.229352678571427</v>
      </c>
      <c r="Q30" s="68"/>
    </row>
    <row r="31" spans="1:17" ht="15.75">
      <c r="A31" s="69" t="s">
        <v>33</v>
      </c>
      <c r="B31" s="70"/>
      <c r="C31" s="71"/>
      <c r="D31" s="72">
        <f>SUM(D32:D33)</f>
        <v>20006</v>
      </c>
      <c r="E31" s="72">
        <f>SUM(E32:E33)</f>
        <v>0</v>
      </c>
      <c r="F31" s="72">
        <f>SUM(F32:F33)</f>
        <v>0</v>
      </c>
      <c r="G31" s="72">
        <f>SUM(G32:G33)</f>
        <v>0</v>
      </c>
      <c r="H31" s="72">
        <f>SUM(H32:H33)</f>
        <v>0</v>
      </c>
      <c r="I31" s="72">
        <f>SUM(I32:I33)</f>
        <v>0</v>
      </c>
      <c r="J31" s="72">
        <f>SUM(J32:J33)</f>
        <v>0</v>
      </c>
      <c r="K31" s="72">
        <f>SUM(K32:K33)</f>
        <v>0</v>
      </c>
      <c r="L31" s="72">
        <f>SUM(L32:L33)</f>
        <v>0</v>
      </c>
      <c r="M31" s="72">
        <f>SUM(M32:M33)</f>
        <v>0</v>
      </c>
      <c r="N31" s="72">
        <f>SUM(N32:N33)</f>
        <v>0</v>
      </c>
      <c r="O31" s="72">
        <f>SUM(D31:N31)</f>
        <v>20006</v>
      </c>
      <c r="P31" s="74">
        <f>(O31/P$44)</f>
        <v>11.1640625</v>
      </c>
      <c r="Q31" s="75"/>
    </row>
    <row r="32" spans="1:17">
      <c r="A32" s="76"/>
      <c r="B32" s="77">
        <v>351.5</v>
      </c>
      <c r="C32" s="78" t="s">
        <v>95</v>
      </c>
      <c r="D32" s="66">
        <v>19674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3" si="4">SUM(D32:N32)</f>
        <v>19674</v>
      </c>
      <c r="P32" s="67">
        <f>(O32/P$44)</f>
        <v>10.978794642857142</v>
      </c>
      <c r="Q32" s="68"/>
    </row>
    <row r="33" spans="1:120">
      <c r="A33" s="76"/>
      <c r="B33" s="77">
        <v>352</v>
      </c>
      <c r="C33" s="78" t="s">
        <v>57</v>
      </c>
      <c r="D33" s="66">
        <v>332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332</v>
      </c>
      <c r="P33" s="67">
        <f>(O33/P$44)</f>
        <v>0.18526785714285715</v>
      </c>
      <c r="Q33" s="68"/>
    </row>
    <row r="34" spans="1:120" ht="15.75">
      <c r="A34" s="69" t="s">
        <v>2</v>
      </c>
      <c r="B34" s="70"/>
      <c r="C34" s="71"/>
      <c r="D34" s="72">
        <f>SUM(D35:D39)</f>
        <v>529210</v>
      </c>
      <c r="E34" s="72">
        <f>SUM(E35:E39)</f>
        <v>25941</v>
      </c>
      <c r="F34" s="72">
        <f>SUM(F35:F39)</f>
        <v>0</v>
      </c>
      <c r="G34" s="72">
        <f>SUM(G35:G39)</f>
        <v>0</v>
      </c>
      <c r="H34" s="72">
        <f>SUM(H35:H39)</f>
        <v>0</v>
      </c>
      <c r="I34" s="72">
        <f>SUM(I35:I39)</f>
        <v>3687</v>
      </c>
      <c r="J34" s="72">
        <f>SUM(J35:J39)</f>
        <v>0</v>
      </c>
      <c r="K34" s="72">
        <f>SUM(K35:K39)</f>
        <v>0</v>
      </c>
      <c r="L34" s="72">
        <f>SUM(L35:L39)</f>
        <v>0</v>
      </c>
      <c r="M34" s="72">
        <f>SUM(M35:M39)</f>
        <v>0</v>
      </c>
      <c r="N34" s="72">
        <f>SUM(N35:N39)</f>
        <v>0</v>
      </c>
      <c r="O34" s="72">
        <f>SUM(D34:N34)</f>
        <v>558838</v>
      </c>
      <c r="P34" s="74">
        <f>(O34/P$44)</f>
        <v>311.8515625</v>
      </c>
      <c r="Q34" s="75"/>
    </row>
    <row r="35" spans="1:120">
      <c r="A35" s="63"/>
      <c r="B35" s="64">
        <v>361.1</v>
      </c>
      <c r="C35" s="65" t="s">
        <v>42</v>
      </c>
      <c r="D35" s="66">
        <v>25298</v>
      </c>
      <c r="E35" s="66">
        <v>25941</v>
      </c>
      <c r="F35" s="66">
        <v>0</v>
      </c>
      <c r="G35" s="66">
        <v>0</v>
      </c>
      <c r="H35" s="66">
        <v>0</v>
      </c>
      <c r="I35" s="66">
        <v>3687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>SUM(D35:N35)</f>
        <v>54926</v>
      </c>
      <c r="P35" s="67">
        <f>(O35/P$44)</f>
        <v>30.650669642857142</v>
      </c>
      <c r="Q35" s="68"/>
    </row>
    <row r="36" spans="1:120">
      <c r="A36" s="63"/>
      <c r="B36" s="64">
        <v>362</v>
      </c>
      <c r="C36" s="65" t="s">
        <v>43</v>
      </c>
      <c r="D36" s="66">
        <v>72432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41" si="5">SUM(D36:N36)</f>
        <v>72432</v>
      </c>
      <c r="P36" s="67">
        <f>(O36/P$44)</f>
        <v>40.419642857142854</v>
      </c>
      <c r="Q36" s="68"/>
    </row>
    <row r="37" spans="1:120">
      <c r="A37" s="63"/>
      <c r="B37" s="64">
        <v>365</v>
      </c>
      <c r="C37" s="65" t="s">
        <v>130</v>
      </c>
      <c r="D37" s="66">
        <v>286787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5"/>
        <v>286787</v>
      </c>
      <c r="P37" s="67">
        <f>(O37/P$44)</f>
        <v>160.03738839285714</v>
      </c>
      <c r="Q37" s="68"/>
    </row>
    <row r="38" spans="1:120">
      <c r="A38" s="63"/>
      <c r="B38" s="64">
        <v>366</v>
      </c>
      <c r="C38" s="65" t="s">
        <v>44</v>
      </c>
      <c r="D38" s="66">
        <v>45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5"/>
        <v>45</v>
      </c>
      <c r="P38" s="67">
        <f>(O38/P$44)</f>
        <v>2.5111607142857144E-2</v>
      </c>
      <c r="Q38" s="68"/>
    </row>
    <row r="39" spans="1:120">
      <c r="A39" s="63"/>
      <c r="B39" s="64">
        <v>369.9</v>
      </c>
      <c r="C39" s="65" t="s">
        <v>45</v>
      </c>
      <c r="D39" s="66">
        <v>144648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5"/>
        <v>144648</v>
      </c>
      <c r="P39" s="67">
        <f>(O39/P$44)</f>
        <v>80.71875</v>
      </c>
      <c r="Q39" s="68"/>
    </row>
    <row r="40" spans="1:120" ht="15.75">
      <c r="A40" s="69" t="s">
        <v>34</v>
      </c>
      <c r="B40" s="70"/>
      <c r="C40" s="71"/>
      <c r="D40" s="72">
        <f>SUM(D41:D41)</f>
        <v>0</v>
      </c>
      <c r="E40" s="72">
        <f>SUM(E41:E41)</f>
        <v>0</v>
      </c>
      <c r="F40" s="72">
        <f>SUM(F41:F41)</f>
        <v>0</v>
      </c>
      <c r="G40" s="72">
        <f>SUM(G41:G41)</f>
        <v>0</v>
      </c>
      <c r="H40" s="72">
        <f>SUM(H41:H41)</f>
        <v>0</v>
      </c>
      <c r="I40" s="72">
        <f>SUM(I41:I41)</f>
        <v>69508</v>
      </c>
      <c r="J40" s="72">
        <f>SUM(J41:J41)</f>
        <v>0</v>
      </c>
      <c r="K40" s="72">
        <f>SUM(K41:K41)</f>
        <v>0</v>
      </c>
      <c r="L40" s="72">
        <f>SUM(L41:L41)</f>
        <v>0</v>
      </c>
      <c r="M40" s="72">
        <f>SUM(M41:M41)</f>
        <v>0</v>
      </c>
      <c r="N40" s="72">
        <f>SUM(N41:N41)</f>
        <v>0</v>
      </c>
      <c r="O40" s="72">
        <f t="shared" si="5"/>
        <v>69508</v>
      </c>
      <c r="P40" s="74">
        <f>(O40/P$44)</f>
        <v>38.787946428571431</v>
      </c>
      <c r="Q40" s="68"/>
    </row>
    <row r="41" spans="1:120" ht="15.75" thickBot="1">
      <c r="A41" s="63"/>
      <c r="B41" s="64">
        <v>381</v>
      </c>
      <c r="C41" s="65" t="s">
        <v>46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69508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5"/>
        <v>69508</v>
      </c>
      <c r="P41" s="67">
        <f>(O41/P$44)</f>
        <v>38.787946428571431</v>
      </c>
      <c r="Q41" s="68"/>
    </row>
    <row r="42" spans="1:120" ht="16.5" thickBot="1">
      <c r="A42" s="79" t="s">
        <v>39</v>
      </c>
      <c r="B42" s="80"/>
      <c r="C42" s="81"/>
      <c r="D42" s="82">
        <f>SUM(D5,D11,D19,D25,D31,D34,D40)</f>
        <v>3299053</v>
      </c>
      <c r="E42" s="82">
        <f>SUM(E5,E11,E19,E25,E31,E34,E40)</f>
        <v>95449</v>
      </c>
      <c r="F42" s="82">
        <f>SUM(F5,F11,F19,F25,F31,F34,F40)</f>
        <v>0</v>
      </c>
      <c r="G42" s="82">
        <f>SUM(G5,G11,G19,G25,G31,G34,G40)</f>
        <v>0</v>
      </c>
      <c r="H42" s="82">
        <f>SUM(H5,H11,H19,H25,H31,H34,H40)</f>
        <v>0</v>
      </c>
      <c r="I42" s="82">
        <f>SUM(I5,I11,I19,I25,I31,I34,I40)</f>
        <v>1877838</v>
      </c>
      <c r="J42" s="82">
        <f>SUM(J5,J11,J19,J25,J31,J34,J40)</f>
        <v>0</v>
      </c>
      <c r="K42" s="82">
        <f>SUM(K5,K11,K19,K25,K31,K34,K40)</f>
        <v>0</v>
      </c>
      <c r="L42" s="82">
        <f>SUM(L5,L11,L19,L25,L31,L34,L40)</f>
        <v>0</v>
      </c>
      <c r="M42" s="82">
        <f>SUM(M5,M11,M19,M25,M31,M34,M40)</f>
        <v>0</v>
      </c>
      <c r="N42" s="82">
        <f>SUM(N5,N11,N19,N25,N31,N34,N40)</f>
        <v>0</v>
      </c>
      <c r="O42" s="82">
        <f>SUM(D42:N42)</f>
        <v>5272340</v>
      </c>
      <c r="P42" s="83">
        <f>(O42/P$44)</f>
        <v>2942.1540178571427</v>
      </c>
      <c r="Q42" s="61"/>
      <c r="R42" s="84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</row>
    <row r="43" spans="1:120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</row>
    <row r="44" spans="1:120">
      <c r="A44" s="89"/>
      <c r="B44" s="90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4" t="s">
        <v>131</v>
      </c>
      <c r="N44" s="94"/>
      <c r="O44" s="94"/>
      <c r="P44" s="92">
        <v>1792</v>
      </c>
    </row>
    <row r="45" spans="1:120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98" t="s">
        <v>59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336816</v>
      </c>
      <c r="E5" s="27">
        <f t="shared" si="0"/>
        <v>123998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460814</v>
      </c>
      <c r="O5" s="33">
        <f t="shared" ref="O5:O40" si="1">(N5/O$42)</f>
        <v>314.7636612021858</v>
      </c>
      <c r="P5" s="6"/>
    </row>
    <row r="6" spans="1:133">
      <c r="A6" s="12"/>
      <c r="B6" s="25">
        <v>311</v>
      </c>
      <c r="C6" s="20" t="s">
        <v>1</v>
      </c>
      <c r="D6" s="46">
        <v>205564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205564</v>
      </c>
      <c r="O6" s="47">
        <f t="shared" si="1"/>
        <v>140.41256830601094</v>
      </c>
      <c r="P6" s="9"/>
    </row>
    <row r="7" spans="1:133">
      <c r="A7" s="12"/>
      <c r="B7" s="25">
        <v>312.10000000000002</v>
      </c>
      <c r="C7" s="20" t="s">
        <v>9</v>
      </c>
      <c r="D7" s="46">
        <v>21876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21876</v>
      </c>
      <c r="O7" s="47">
        <f t="shared" si="1"/>
        <v>14.942622950819672</v>
      </c>
      <c r="P7" s="9"/>
    </row>
    <row r="8" spans="1:133">
      <c r="A8" s="12"/>
      <c r="B8" s="25">
        <v>312.3</v>
      </c>
      <c r="C8" s="20" t="s">
        <v>10</v>
      </c>
      <c r="D8" s="46">
        <v>5826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5826</v>
      </c>
      <c r="O8" s="47">
        <f t="shared" si="1"/>
        <v>3.9795081967213113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123998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123998</v>
      </c>
      <c r="O9" s="47">
        <f t="shared" si="1"/>
        <v>84.698087431693992</v>
      </c>
      <c r="P9" s="9"/>
    </row>
    <row r="10" spans="1:133">
      <c r="A10" s="12"/>
      <c r="B10" s="25">
        <v>314.10000000000002</v>
      </c>
      <c r="C10" s="20" t="s">
        <v>12</v>
      </c>
      <c r="D10" s="46">
        <v>58266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58266</v>
      </c>
      <c r="O10" s="47">
        <f t="shared" si="1"/>
        <v>39.799180327868854</v>
      </c>
      <c r="P10" s="9"/>
    </row>
    <row r="11" spans="1:133">
      <c r="A11" s="12"/>
      <c r="B11" s="25">
        <v>314.39999999999998</v>
      </c>
      <c r="C11" s="20" t="s">
        <v>13</v>
      </c>
      <c r="D11" s="46">
        <v>1575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1575</v>
      </c>
      <c r="O11" s="47">
        <f t="shared" si="1"/>
        <v>1.0758196721311475</v>
      </c>
      <c r="P11" s="9"/>
    </row>
    <row r="12" spans="1:133">
      <c r="A12" s="12"/>
      <c r="B12" s="25">
        <v>315</v>
      </c>
      <c r="C12" s="20" t="s">
        <v>67</v>
      </c>
      <c r="D12" s="46">
        <v>43709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43709</v>
      </c>
      <c r="O12" s="47">
        <f t="shared" si="1"/>
        <v>29.855874316939889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96819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18128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114947</v>
      </c>
      <c r="O13" s="45">
        <f t="shared" si="1"/>
        <v>78.51571038251366</v>
      </c>
      <c r="P13" s="10"/>
    </row>
    <row r="14" spans="1:133">
      <c r="A14" s="12"/>
      <c r="B14" s="25">
        <v>323.10000000000002</v>
      </c>
      <c r="C14" s="20" t="s">
        <v>16</v>
      </c>
      <c r="D14" s="46">
        <v>93516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93516</v>
      </c>
      <c r="O14" s="47">
        <f t="shared" si="1"/>
        <v>63.877049180327866</v>
      </c>
      <c r="P14" s="9"/>
    </row>
    <row r="15" spans="1:133">
      <c r="A15" s="12"/>
      <c r="B15" s="25">
        <v>323.39999999999998</v>
      </c>
      <c r="C15" s="20" t="s">
        <v>17</v>
      </c>
      <c r="D15" s="46">
        <v>2262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2262</v>
      </c>
      <c r="O15" s="47">
        <f t="shared" si="1"/>
        <v>1.5450819672131149</v>
      </c>
      <c r="P15" s="9"/>
    </row>
    <row r="16" spans="1:133">
      <c r="A16" s="12"/>
      <c r="B16" s="25">
        <v>324.20999999999998</v>
      </c>
      <c r="C16" s="20" t="s">
        <v>68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18128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18128</v>
      </c>
      <c r="O16" s="47">
        <f t="shared" si="1"/>
        <v>12.382513661202186</v>
      </c>
      <c r="P16" s="9"/>
    </row>
    <row r="17" spans="1:16">
      <c r="A17" s="12"/>
      <c r="B17" s="25">
        <v>329</v>
      </c>
      <c r="C17" s="20" t="s">
        <v>19</v>
      </c>
      <c r="D17" s="46">
        <v>1041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1041</v>
      </c>
      <c r="O17" s="47">
        <f t="shared" si="1"/>
        <v>0.71106557377049184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318882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318882</v>
      </c>
      <c r="O18" s="45">
        <f t="shared" si="1"/>
        <v>217.8155737704918</v>
      </c>
      <c r="P18" s="10"/>
    </row>
    <row r="19" spans="1:16">
      <c r="A19" s="12"/>
      <c r="B19" s="25">
        <v>334.1</v>
      </c>
      <c r="C19" s="20" t="s">
        <v>70</v>
      </c>
      <c r="D19" s="46">
        <v>15700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15700</v>
      </c>
      <c r="O19" s="47">
        <f t="shared" si="1"/>
        <v>10.724043715846994</v>
      </c>
      <c r="P19" s="9"/>
    </row>
    <row r="20" spans="1:16">
      <c r="A20" s="12"/>
      <c r="B20" s="25">
        <v>334.7</v>
      </c>
      <c r="C20" s="20" t="s">
        <v>22</v>
      </c>
      <c r="D20" s="46">
        <v>162396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162396</v>
      </c>
      <c r="O20" s="47">
        <f t="shared" si="1"/>
        <v>110.92622950819673</v>
      </c>
      <c r="P20" s="9"/>
    </row>
    <row r="21" spans="1:16">
      <c r="A21" s="12"/>
      <c r="B21" s="25">
        <v>335.12</v>
      </c>
      <c r="C21" s="20" t="s">
        <v>71</v>
      </c>
      <c r="D21" s="46">
        <v>37606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37606</v>
      </c>
      <c r="O21" s="47">
        <f t="shared" si="1"/>
        <v>25.687158469945356</v>
      </c>
      <c r="P21" s="9"/>
    </row>
    <row r="22" spans="1:16">
      <c r="A22" s="12"/>
      <c r="B22" s="25">
        <v>335.14</v>
      </c>
      <c r="C22" s="20" t="s">
        <v>72</v>
      </c>
      <c r="D22" s="46">
        <v>269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269</v>
      </c>
      <c r="O22" s="47">
        <f t="shared" si="1"/>
        <v>0.18374316939890711</v>
      </c>
      <c r="P22" s="9"/>
    </row>
    <row r="23" spans="1:16">
      <c r="A23" s="12"/>
      <c r="B23" s="25">
        <v>335.15</v>
      </c>
      <c r="C23" s="20" t="s">
        <v>84</v>
      </c>
      <c r="D23" s="46">
        <v>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</v>
      </c>
      <c r="O23" s="47">
        <f t="shared" si="1"/>
        <v>3.2786885245901641E-2</v>
      </c>
      <c r="P23" s="9"/>
    </row>
    <row r="24" spans="1:16">
      <c r="A24" s="12"/>
      <c r="B24" s="25">
        <v>335.18</v>
      </c>
      <c r="C24" s="20" t="s">
        <v>73</v>
      </c>
      <c r="D24" s="46">
        <v>76207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76207</v>
      </c>
      <c r="O24" s="47">
        <f t="shared" si="1"/>
        <v>52.053961748633881</v>
      </c>
      <c r="P24" s="9"/>
    </row>
    <row r="25" spans="1:16">
      <c r="A25" s="12"/>
      <c r="B25" s="25">
        <v>338</v>
      </c>
      <c r="C25" s="20" t="s">
        <v>27</v>
      </c>
      <c r="D25" s="46">
        <v>26656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26656</v>
      </c>
      <c r="O25" s="47">
        <f t="shared" si="1"/>
        <v>18.207650273224044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SUM(D27:D31)</f>
        <v>223639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261806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485445</v>
      </c>
      <c r="O26" s="45">
        <f t="shared" si="1"/>
        <v>331.58811475409834</v>
      </c>
      <c r="P26" s="10"/>
    </row>
    <row r="27" spans="1:16">
      <c r="A27" s="12"/>
      <c r="B27" s="25">
        <v>341.3</v>
      </c>
      <c r="C27" s="20" t="s">
        <v>74</v>
      </c>
      <c r="D27" s="46">
        <v>13365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13365</v>
      </c>
      <c r="O27" s="47">
        <f t="shared" si="1"/>
        <v>9.1290983606557372</v>
      </c>
      <c r="P27" s="9"/>
    </row>
    <row r="28" spans="1:16">
      <c r="A28" s="12"/>
      <c r="B28" s="25">
        <v>342.2</v>
      </c>
      <c r="C28" s="20" t="s">
        <v>75</v>
      </c>
      <c r="D28" s="46">
        <v>44255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44255</v>
      </c>
      <c r="O28" s="47">
        <f t="shared" si="1"/>
        <v>30.228825136612024</v>
      </c>
      <c r="P28" s="9"/>
    </row>
    <row r="29" spans="1:16">
      <c r="A29" s="12"/>
      <c r="B29" s="25">
        <v>343.3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261806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261806</v>
      </c>
      <c r="O29" s="47">
        <f t="shared" si="1"/>
        <v>178.8292349726776</v>
      </c>
      <c r="P29" s="9"/>
    </row>
    <row r="30" spans="1:16">
      <c r="A30" s="12"/>
      <c r="B30" s="25">
        <v>343.4</v>
      </c>
      <c r="C30" s="20" t="s">
        <v>37</v>
      </c>
      <c r="D30" s="46">
        <v>149637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149637</v>
      </c>
      <c r="O30" s="47">
        <f t="shared" si="1"/>
        <v>102.2110655737705</v>
      </c>
      <c r="P30" s="9"/>
    </row>
    <row r="31" spans="1:16">
      <c r="A31" s="12"/>
      <c r="B31" s="25">
        <v>347.3</v>
      </c>
      <c r="C31" s="20" t="s">
        <v>38</v>
      </c>
      <c r="D31" s="46">
        <v>16382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16382</v>
      </c>
      <c r="O31" s="47">
        <f t="shared" si="1"/>
        <v>11.189890710382514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SUM(D33:D34)</f>
        <v>1227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1227</v>
      </c>
      <c r="O32" s="45">
        <f t="shared" si="1"/>
        <v>0.83811475409836067</v>
      </c>
      <c r="P32" s="10"/>
    </row>
    <row r="33" spans="1:119">
      <c r="A33" s="13"/>
      <c r="B33" s="39">
        <v>351.3</v>
      </c>
      <c r="C33" s="21" t="s">
        <v>41</v>
      </c>
      <c r="D33" s="46">
        <v>267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267</v>
      </c>
      <c r="O33" s="47">
        <f t="shared" si="1"/>
        <v>0.18237704918032788</v>
      </c>
      <c r="P33" s="9"/>
    </row>
    <row r="34" spans="1:119">
      <c r="A34" s="13"/>
      <c r="B34" s="39">
        <v>352</v>
      </c>
      <c r="C34" s="21" t="s">
        <v>57</v>
      </c>
      <c r="D34" s="46">
        <v>960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960</v>
      </c>
      <c r="O34" s="47">
        <f t="shared" si="1"/>
        <v>0.65573770491803274</v>
      </c>
      <c r="P34" s="9"/>
    </row>
    <row r="35" spans="1:119" ht="15.75">
      <c r="A35" s="29" t="s">
        <v>2</v>
      </c>
      <c r="B35" s="30"/>
      <c r="C35" s="31"/>
      <c r="D35" s="32">
        <f t="shared" ref="D35:M35" si="8">SUM(D36:D39)</f>
        <v>55669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968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56637</v>
      </c>
      <c r="O35" s="45">
        <f t="shared" si="1"/>
        <v>38.686475409836063</v>
      </c>
      <c r="P35" s="10"/>
    </row>
    <row r="36" spans="1:119">
      <c r="A36" s="12"/>
      <c r="B36" s="25">
        <v>361.1</v>
      </c>
      <c r="C36" s="20" t="s">
        <v>42</v>
      </c>
      <c r="D36" s="46">
        <v>7245</v>
      </c>
      <c r="E36" s="46">
        <v>0</v>
      </c>
      <c r="F36" s="46">
        <v>0</v>
      </c>
      <c r="G36" s="46">
        <v>0</v>
      </c>
      <c r="H36" s="46">
        <v>0</v>
      </c>
      <c r="I36" s="46">
        <v>968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8213</v>
      </c>
      <c r="O36" s="47">
        <f t="shared" si="1"/>
        <v>5.6099726775956285</v>
      </c>
      <c r="P36" s="9"/>
    </row>
    <row r="37" spans="1:119">
      <c r="A37" s="12"/>
      <c r="B37" s="25">
        <v>362</v>
      </c>
      <c r="C37" s="20" t="s">
        <v>43</v>
      </c>
      <c r="D37" s="46">
        <v>41449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41449</v>
      </c>
      <c r="O37" s="47">
        <f t="shared" si="1"/>
        <v>28.312158469945356</v>
      </c>
      <c r="P37" s="9"/>
    </row>
    <row r="38" spans="1:119">
      <c r="A38" s="12"/>
      <c r="B38" s="25">
        <v>366</v>
      </c>
      <c r="C38" s="20" t="s">
        <v>44</v>
      </c>
      <c r="D38" s="46">
        <v>2700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2700</v>
      </c>
      <c r="O38" s="47">
        <f t="shared" si="1"/>
        <v>1.8442622950819672</v>
      </c>
      <c r="P38" s="9"/>
    </row>
    <row r="39" spans="1:119" ht="15.75" thickBot="1">
      <c r="A39" s="12"/>
      <c r="B39" s="25">
        <v>369.9</v>
      </c>
      <c r="C39" s="20" t="s">
        <v>45</v>
      </c>
      <c r="D39" s="46">
        <v>4275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4275</v>
      </c>
      <c r="O39" s="47">
        <f t="shared" si="1"/>
        <v>2.9200819672131146</v>
      </c>
      <c r="P39" s="9"/>
    </row>
    <row r="40" spans="1:119" ht="16.5" thickBot="1">
      <c r="A40" s="14" t="s">
        <v>39</v>
      </c>
      <c r="B40" s="23"/>
      <c r="C40" s="22"/>
      <c r="D40" s="15">
        <f>SUM(D5,D13,D18,D26,D32,D35)</f>
        <v>1033052</v>
      </c>
      <c r="E40" s="15">
        <f t="shared" ref="E40:M40" si="9">SUM(E5,E13,E18,E26,E32,E35)</f>
        <v>123998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280902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4"/>
        <v>1437952</v>
      </c>
      <c r="O40" s="38">
        <f t="shared" si="1"/>
        <v>982.20765027322409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85</v>
      </c>
      <c r="M42" s="118"/>
      <c r="N42" s="118"/>
      <c r="O42" s="43">
        <v>1464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59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450812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450812</v>
      </c>
      <c r="O5" s="33">
        <f t="shared" ref="O5:O40" si="1">(N5/O$42)</f>
        <v>310.69055823569954</v>
      </c>
      <c r="P5" s="6"/>
    </row>
    <row r="6" spans="1:133">
      <c r="A6" s="12"/>
      <c r="B6" s="25">
        <v>311</v>
      </c>
      <c r="C6" s="20" t="s">
        <v>1</v>
      </c>
      <c r="D6" s="46">
        <v>203526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203526</v>
      </c>
      <c r="O6" s="47">
        <f t="shared" si="1"/>
        <v>140.26602343211579</v>
      </c>
      <c r="P6" s="9"/>
    </row>
    <row r="7" spans="1:133">
      <c r="A7" s="12"/>
      <c r="B7" s="25">
        <v>312.10000000000002</v>
      </c>
      <c r="C7" s="20" t="s">
        <v>9</v>
      </c>
      <c r="D7" s="46">
        <v>22504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22504</v>
      </c>
      <c r="O7" s="47">
        <f t="shared" si="1"/>
        <v>15.509303928325293</v>
      </c>
      <c r="P7" s="9"/>
    </row>
    <row r="8" spans="1:133">
      <c r="A8" s="12"/>
      <c r="B8" s="25">
        <v>312.3</v>
      </c>
      <c r="C8" s="20" t="s">
        <v>10</v>
      </c>
      <c r="D8" s="46">
        <v>6061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6061</v>
      </c>
      <c r="O8" s="47">
        <f t="shared" si="1"/>
        <v>4.1771192281185385</v>
      </c>
      <c r="P8" s="9"/>
    </row>
    <row r="9" spans="1:133">
      <c r="A9" s="12"/>
      <c r="B9" s="25">
        <v>312.60000000000002</v>
      </c>
      <c r="C9" s="20" t="s">
        <v>11</v>
      </c>
      <c r="D9" s="46">
        <v>118838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118838</v>
      </c>
      <c r="O9" s="47">
        <f t="shared" si="1"/>
        <v>81.900758097863545</v>
      </c>
      <c r="P9" s="9"/>
    </row>
    <row r="10" spans="1:133">
      <c r="A10" s="12"/>
      <c r="B10" s="25">
        <v>314.10000000000002</v>
      </c>
      <c r="C10" s="20" t="s">
        <v>12</v>
      </c>
      <c r="D10" s="46">
        <v>50259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50259</v>
      </c>
      <c r="O10" s="47">
        <f t="shared" si="1"/>
        <v>34.63749138525155</v>
      </c>
      <c r="P10" s="9"/>
    </row>
    <row r="11" spans="1:133">
      <c r="A11" s="12"/>
      <c r="B11" s="25">
        <v>314.39999999999998</v>
      </c>
      <c r="C11" s="20" t="s">
        <v>13</v>
      </c>
      <c r="D11" s="46">
        <v>2041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2041</v>
      </c>
      <c r="O11" s="47">
        <f t="shared" si="1"/>
        <v>1.4066161268090971</v>
      </c>
      <c r="P11" s="9"/>
    </row>
    <row r="12" spans="1:133">
      <c r="A12" s="12"/>
      <c r="B12" s="25">
        <v>315</v>
      </c>
      <c r="C12" s="20" t="s">
        <v>67</v>
      </c>
      <c r="D12" s="46">
        <v>47583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47583</v>
      </c>
      <c r="O12" s="47">
        <f t="shared" si="1"/>
        <v>32.793246037215717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91615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45055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136670</v>
      </c>
      <c r="O13" s="45">
        <f t="shared" si="1"/>
        <v>94.190213645761546</v>
      </c>
      <c r="P13" s="10"/>
    </row>
    <row r="14" spans="1:133">
      <c r="A14" s="12"/>
      <c r="B14" s="25">
        <v>323.10000000000002</v>
      </c>
      <c r="C14" s="20" t="s">
        <v>16</v>
      </c>
      <c r="D14" s="46">
        <v>87477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87477</v>
      </c>
      <c r="O14" s="47">
        <f t="shared" si="1"/>
        <v>60.287388008270156</v>
      </c>
      <c r="P14" s="9"/>
    </row>
    <row r="15" spans="1:133">
      <c r="A15" s="12"/>
      <c r="B15" s="25">
        <v>323.39999999999998</v>
      </c>
      <c r="C15" s="20" t="s">
        <v>17</v>
      </c>
      <c r="D15" s="46">
        <v>2356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2356</v>
      </c>
      <c r="O15" s="47">
        <f t="shared" si="1"/>
        <v>1.6237077877325983</v>
      </c>
      <c r="P15" s="9"/>
    </row>
    <row r="16" spans="1:133">
      <c r="A16" s="12"/>
      <c r="B16" s="25">
        <v>324.20999999999998</v>
      </c>
      <c r="C16" s="20" t="s">
        <v>68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45055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45055</v>
      </c>
      <c r="O16" s="47">
        <f t="shared" si="1"/>
        <v>31.050999310820124</v>
      </c>
      <c r="P16" s="9"/>
    </row>
    <row r="17" spans="1:16">
      <c r="A17" s="12"/>
      <c r="B17" s="25">
        <v>329</v>
      </c>
      <c r="C17" s="20" t="s">
        <v>19</v>
      </c>
      <c r="D17" s="46">
        <v>1782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1782</v>
      </c>
      <c r="O17" s="47">
        <f t="shared" si="1"/>
        <v>1.2281185389386631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361221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361221</v>
      </c>
      <c r="O18" s="45">
        <f t="shared" si="1"/>
        <v>248.94624396967609</v>
      </c>
      <c r="P18" s="10"/>
    </row>
    <row r="19" spans="1:16">
      <c r="A19" s="12"/>
      <c r="B19" s="25">
        <v>331.1</v>
      </c>
      <c r="C19" s="20" t="s">
        <v>69</v>
      </c>
      <c r="D19" s="46">
        <v>51200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51200</v>
      </c>
      <c r="O19" s="47">
        <f t="shared" si="1"/>
        <v>35.286009648518267</v>
      </c>
      <c r="P19" s="9"/>
    </row>
    <row r="20" spans="1:16">
      <c r="A20" s="12"/>
      <c r="B20" s="25">
        <v>334.1</v>
      </c>
      <c r="C20" s="20" t="s">
        <v>70</v>
      </c>
      <c r="D20" s="46">
        <v>137828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137828</v>
      </c>
      <c r="O20" s="47">
        <f t="shared" si="1"/>
        <v>94.988283942108893</v>
      </c>
      <c r="P20" s="9"/>
    </row>
    <row r="21" spans="1:16">
      <c r="A21" s="12"/>
      <c r="B21" s="25">
        <v>335.12</v>
      </c>
      <c r="C21" s="20" t="s">
        <v>71</v>
      </c>
      <c r="D21" s="46">
        <v>35925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35925</v>
      </c>
      <c r="O21" s="47">
        <f t="shared" si="1"/>
        <v>24.758787043418334</v>
      </c>
      <c r="P21" s="9"/>
    </row>
    <row r="22" spans="1:16">
      <c r="A22" s="12"/>
      <c r="B22" s="25">
        <v>335.14</v>
      </c>
      <c r="C22" s="20" t="s">
        <v>72</v>
      </c>
      <c r="D22" s="46">
        <v>322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322</v>
      </c>
      <c r="O22" s="47">
        <f t="shared" si="1"/>
        <v>0.22191592005513439</v>
      </c>
      <c r="P22" s="9"/>
    </row>
    <row r="23" spans="1:16">
      <c r="A23" s="12"/>
      <c r="B23" s="25">
        <v>335.18</v>
      </c>
      <c r="C23" s="20" t="s">
        <v>73</v>
      </c>
      <c r="D23" s="46">
        <v>70873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70873</v>
      </c>
      <c r="O23" s="47">
        <f t="shared" si="1"/>
        <v>48.844245348035834</v>
      </c>
      <c r="P23" s="9"/>
    </row>
    <row r="24" spans="1:16">
      <c r="A24" s="12"/>
      <c r="B24" s="25">
        <v>337.1</v>
      </c>
      <c r="C24" s="20" t="s">
        <v>64</v>
      </c>
      <c r="D24" s="46">
        <v>31868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31868</v>
      </c>
      <c r="O24" s="47">
        <f t="shared" si="1"/>
        <v>21.962784286698827</v>
      </c>
      <c r="P24" s="9"/>
    </row>
    <row r="25" spans="1:16">
      <c r="A25" s="12"/>
      <c r="B25" s="25">
        <v>338</v>
      </c>
      <c r="C25" s="20" t="s">
        <v>27</v>
      </c>
      <c r="D25" s="46">
        <v>33205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33205</v>
      </c>
      <c r="O25" s="47">
        <f t="shared" si="1"/>
        <v>22.8842177808408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SUM(D27:D31)</f>
        <v>202039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277370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479409</v>
      </c>
      <c r="O26" s="45">
        <f t="shared" si="1"/>
        <v>330.39903514817365</v>
      </c>
      <c r="P26" s="10"/>
    </row>
    <row r="27" spans="1:16">
      <c r="A27" s="12"/>
      <c r="B27" s="25">
        <v>341.3</v>
      </c>
      <c r="C27" s="20" t="s">
        <v>74</v>
      </c>
      <c r="D27" s="46">
        <v>4661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4661</v>
      </c>
      <c r="O27" s="47">
        <f t="shared" si="1"/>
        <v>3.2122674017918675</v>
      </c>
      <c r="P27" s="9"/>
    </row>
    <row r="28" spans="1:16">
      <c r="A28" s="12"/>
      <c r="B28" s="25">
        <v>342.2</v>
      </c>
      <c r="C28" s="20" t="s">
        <v>75</v>
      </c>
      <c r="D28" s="46">
        <v>44272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44272</v>
      </c>
      <c r="O28" s="47">
        <f t="shared" si="1"/>
        <v>30.511371467953136</v>
      </c>
      <c r="P28" s="9"/>
    </row>
    <row r="29" spans="1:16">
      <c r="A29" s="12"/>
      <c r="B29" s="25">
        <v>343.3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277370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277370</v>
      </c>
      <c r="O29" s="47">
        <f t="shared" si="1"/>
        <v>191.157822191592</v>
      </c>
      <c r="P29" s="9"/>
    </row>
    <row r="30" spans="1:16">
      <c r="A30" s="12"/>
      <c r="B30" s="25">
        <v>343.4</v>
      </c>
      <c r="C30" s="20" t="s">
        <v>37</v>
      </c>
      <c r="D30" s="46">
        <v>144601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144601</v>
      </c>
      <c r="O30" s="47">
        <f t="shared" si="1"/>
        <v>99.65609924190214</v>
      </c>
      <c r="P30" s="9"/>
    </row>
    <row r="31" spans="1:16">
      <c r="A31" s="12"/>
      <c r="B31" s="25">
        <v>347.3</v>
      </c>
      <c r="C31" s="20" t="s">
        <v>38</v>
      </c>
      <c r="D31" s="46">
        <v>8505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8505</v>
      </c>
      <c r="O31" s="47">
        <f t="shared" si="1"/>
        <v>5.861474844934528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SUM(D33:D34)</f>
        <v>1608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1608</v>
      </c>
      <c r="O32" s="45">
        <f t="shared" si="1"/>
        <v>1.1082012405237767</v>
      </c>
      <c r="P32" s="10"/>
    </row>
    <row r="33" spans="1:119">
      <c r="A33" s="13"/>
      <c r="B33" s="39">
        <v>351.3</v>
      </c>
      <c r="C33" s="21" t="s">
        <v>41</v>
      </c>
      <c r="D33" s="46">
        <v>464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464</v>
      </c>
      <c r="O33" s="47">
        <f t="shared" si="1"/>
        <v>0.31977946243969674</v>
      </c>
      <c r="P33" s="9"/>
    </row>
    <row r="34" spans="1:119">
      <c r="A34" s="13"/>
      <c r="B34" s="39">
        <v>352</v>
      </c>
      <c r="C34" s="21" t="s">
        <v>57</v>
      </c>
      <c r="D34" s="46">
        <v>1144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1144</v>
      </c>
      <c r="O34" s="47">
        <f t="shared" si="1"/>
        <v>0.78842177808407998</v>
      </c>
      <c r="P34" s="9"/>
    </row>
    <row r="35" spans="1:119" ht="15.75">
      <c r="A35" s="29" t="s">
        <v>2</v>
      </c>
      <c r="B35" s="30"/>
      <c r="C35" s="31"/>
      <c r="D35" s="32">
        <f t="shared" ref="D35:M35" si="8">SUM(D36:D39)</f>
        <v>58441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849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59290</v>
      </c>
      <c r="O35" s="45">
        <f t="shared" si="1"/>
        <v>40.861474844934527</v>
      </c>
      <c r="P35" s="10"/>
    </row>
    <row r="36" spans="1:119">
      <c r="A36" s="12"/>
      <c r="B36" s="25">
        <v>361.1</v>
      </c>
      <c r="C36" s="20" t="s">
        <v>42</v>
      </c>
      <c r="D36" s="46">
        <v>12018</v>
      </c>
      <c r="E36" s="46">
        <v>0</v>
      </c>
      <c r="F36" s="46">
        <v>0</v>
      </c>
      <c r="G36" s="46">
        <v>0</v>
      </c>
      <c r="H36" s="46">
        <v>0</v>
      </c>
      <c r="I36" s="46">
        <v>849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12867</v>
      </c>
      <c r="O36" s="47">
        <f t="shared" si="1"/>
        <v>8.8676774638180564</v>
      </c>
      <c r="P36" s="9"/>
    </row>
    <row r="37" spans="1:119">
      <c r="A37" s="12"/>
      <c r="B37" s="25">
        <v>362</v>
      </c>
      <c r="C37" s="20" t="s">
        <v>43</v>
      </c>
      <c r="D37" s="46">
        <v>35255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35255</v>
      </c>
      <c r="O37" s="47">
        <f t="shared" si="1"/>
        <v>24.297036526533425</v>
      </c>
      <c r="P37" s="9"/>
    </row>
    <row r="38" spans="1:119">
      <c r="A38" s="12"/>
      <c r="B38" s="25">
        <v>366</v>
      </c>
      <c r="C38" s="20" t="s">
        <v>44</v>
      </c>
      <c r="D38" s="46">
        <v>3133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3133</v>
      </c>
      <c r="O38" s="47">
        <f t="shared" si="1"/>
        <v>2.1592005513439005</v>
      </c>
      <c r="P38" s="9"/>
    </row>
    <row r="39" spans="1:119" ht="15.75" thickBot="1">
      <c r="A39" s="12"/>
      <c r="B39" s="25">
        <v>369.9</v>
      </c>
      <c r="C39" s="20" t="s">
        <v>45</v>
      </c>
      <c r="D39" s="46">
        <v>8035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8035</v>
      </c>
      <c r="O39" s="47">
        <f t="shared" si="1"/>
        <v>5.5375603032391458</v>
      </c>
      <c r="P39" s="9"/>
    </row>
    <row r="40" spans="1:119" ht="16.5" thickBot="1">
      <c r="A40" s="14" t="s">
        <v>39</v>
      </c>
      <c r="B40" s="23"/>
      <c r="C40" s="22"/>
      <c r="D40" s="15">
        <f>SUM(D5,D13,D18,D26,D32,D35)</f>
        <v>1165736</v>
      </c>
      <c r="E40" s="15">
        <f t="shared" ref="E40:M40" si="9">SUM(E5,E13,E18,E26,E32,E35)</f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323274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4"/>
        <v>1489010</v>
      </c>
      <c r="O40" s="38">
        <f t="shared" si="1"/>
        <v>1026.195727084769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76</v>
      </c>
      <c r="M42" s="118"/>
      <c r="N42" s="118"/>
      <c r="O42" s="43">
        <v>1451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59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331987</v>
      </c>
      <c r="E5" s="27">
        <f t="shared" si="0"/>
        <v>92488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424475</v>
      </c>
      <c r="O5" s="33">
        <f t="shared" ref="O5:O37" si="1">(N5/O$39)</f>
        <v>293.34830684174153</v>
      </c>
      <c r="P5" s="6"/>
    </row>
    <row r="6" spans="1:133">
      <c r="A6" s="12"/>
      <c r="B6" s="25">
        <v>311</v>
      </c>
      <c r="C6" s="20" t="s">
        <v>1</v>
      </c>
      <c r="D6" s="46">
        <v>208824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208824</v>
      </c>
      <c r="O6" s="47">
        <f t="shared" si="1"/>
        <v>144.31513476157568</v>
      </c>
      <c r="P6" s="9"/>
    </row>
    <row r="7" spans="1:133">
      <c r="A7" s="12"/>
      <c r="B7" s="25">
        <v>312.10000000000002</v>
      </c>
      <c r="C7" s="20" t="s">
        <v>9</v>
      </c>
      <c r="D7" s="46">
        <v>20812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20812</v>
      </c>
      <c r="O7" s="47">
        <f t="shared" si="1"/>
        <v>14.382861091914306</v>
      </c>
      <c r="P7" s="9"/>
    </row>
    <row r="8" spans="1:133">
      <c r="A8" s="12"/>
      <c r="B8" s="25">
        <v>312.3</v>
      </c>
      <c r="C8" s="20" t="s">
        <v>10</v>
      </c>
      <c r="D8" s="46">
        <v>5231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5231</v>
      </c>
      <c r="O8" s="47">
        <f t="shared" si="1"/>
        <v>3.6150656530753285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92488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92488</v>
      </c>
      <c r="O9" s="47">
        <f t="shared" si="1"/>
        <v>63.917069799585349</v>
      </c>
      <c r="P9" s="9"/>
    </row>
    <row r="10" spans="1:133">
      <c r="A10" s="12"/>
      <c r="B10" s="25">
        <v>314.10000000000002</v>
      </c>
      <c r="C10" s="20" t="s">
        <v>12</v>
      </c>
      <c r="D10" s="46">
        <v>46075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46075</v>
      </c>
      <c r="O10" s="47">
        <f t="shared" si="1"/>
        <v>31.841741534208708</v>
      </c>
      <c r="P10" s="9"/>
    </row>
    <row r="11" spans="1:133">
      <c r="A11" s="12"/>
      <c r="B11" s="25">
        <v>314.39999999999998</v>
      </c>
      <c r="C11" s="20" t="s">
        <v>13</v>
      </c>
      <c r="D11" s="46">
        <v>1186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1186</v>
      </c>
      <c r="O11" s="47">
        <f t="shared" si="1"/>
        <v>0.81962681409813409</v>
      </c>
      <c r="P11" s="9"/>
    </row>
    <row r="12" spans="1:133">
      <c r="A12" s="12"/>
      <c r="B12" s="25">
        <v>315</v>
      </c>
      <c r="C12" s="20" t="s">
        <v>14</v>
      </c>
      <c r="D12" s="46">
        <v>49859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49859</v>
      </c>
      <c r="O12" s="47">
        <f t="shared" si="1"/>
        <v>34.456807187284035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134009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134009</v>
      </c>
      <c r="O13" s="45">
        <f t="shared" si="1"/>
        <v>92.611610228058055</v>
      </c>
      <c r="P13" s="10"/>
    </row>
    <row r="14" spans="1:133">
      <c r="A14" s="12"/>
      <c r="B14" s="25">
        <v>323.10000000000002</v>
      </c>
      <c r="C14" s="20" t="s">
        <v>16</v>
      </c>
      <c r="D14" s="46">
        <v>86033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86033</v>
      </c>
      <c r="O14" s="47">
        <f t="shared" si="1"/>
        <v>59.456116102280582</v>
      </c>
      <c r="P14" s="9"/>
    </row>
    <row r="15" spans="1:133">
      <c r="A15" s="12"/>
      <c r="B15" s="25">
        <v>323.39999999999998</v>
      </c>
      <c r="C15" s="20" t="s">
        <v>17</v>
      </c>
      <c r="D15" s="46">
        <v>1490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1490</v>
      </c>
      <c r="O15" s="47">
        <f t="shared" si="1"/>
        <v>1.0297166551485832</v>
      </c>
      <c r="P15" s="9"/>
    </row>
    <row r="16" spans="1:133">
      <c r="A16" s="12"/>
      <c r="B16" s="25">
        <v>324.11</v>
      </c>
      <c r="C16" s="20" t="s">
        <v>18</v>
      </c>
      <c r="D16" s="46">
        <v>44975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44975</v>
      </c>
      <c r="O16" s="47">
        <f t="shared" si="1"/>
        <v>31.081548030407742</v>
      </c>
      <c r="P16" s="9"/>
    </row>
    <row r="17" spans="1:16">
      <c r="A17" s="12"/>
      <c r="B17" s="25">
        <v>329</v>
      </c>
      <c r="C17" s="20" t="s">
        <v>19</v>
      </c>
      <c r="D17" s="46">
        <v>1511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1511</v>
      </c>
      <c r="O17" s="47">
        <f t="shared" si="1"/>
        <v>1.0442294402211472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SUM(D19:D23)</f>
        <v>151647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151647</v>
      </c>
      <c r="O18" s="45">
        <f t="shared" si="1"/>
        <v>104.80096751900484</v>
      </c>
      <c r="P18" s="10"/>
    </row>
    <row r="19" spans="1:16">
      <c r="A19" s="12"/>
      <c r="B19" s="25">
        <v>335.12</v>
      </c>
      <c r="C19" s="20" t="s">
        <v>23</v>
      </c>
      <c r="D19" s="46">
        <v>33952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33952</v>
      </c>
      <c r="O19" s="47">
        <f t="shared" si="1"/>
        <v>23.463718037318589</v>
      </c>
      <c r="P19" s="9"/>
    </row>
    <row r="20" spans="1:16">
      <c r="A20" s="12"/>
      <c r="B20" s="25">
        <v>335.14</v>
      </c>
      <c r="C20" s="20" t="s">
        <v>24</v>
      </c>
      <c r="D20" s="46">
        <v>647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647</v>
      </c>
      <c r="O20" s="47">
        <f t="shared" si="1"/>
        <v>0.44713199723565999</v>
      </c>
      <c r="P20" s="9"/>
    </row>
    <row r="21" spans="1:16">
      <c r="A21" s="12"/>
      <c r="B21" s="25">
        <v>335.18</v>
      </c>
      <c r="C21" s="20" t="s">
        <v>25</v>
      </c>
      <c r="D21" s="46">
        <v>66297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66297</v>
      </c>
      <c r="O21" s="47">
        <f t="shared" si="1"/>
        <v>45.81686247408431</v>
      </c>
      <c r="P21" s="9"/>
    </row>
    <row r="22" spans="1:16">
      <c r="A22" s="12"/>
      <c r="B22" s="25">
        <v>337.1</v>
      </c>
      <c r="C22" s="20" t="s">
        <v>64</v>
      </c>
      <c r="D22" s="46">
        <v>19721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19721</v>
      </c>
      <c r="O22" s="47">
        <f t="shared" si="1"/>
        <v>13.628887353144437</v>
      </c>
      <c r="P22" s="9"/>
    </row>
    <row r="23" spans="1:16">
      <c r="A23" s="12"/>
      <c r="B23" s="25">
        <v>338</v>
      </c>
      <c r="C23" s="20" t="s">
        <v>27</v>
      </c>
      <c r="D23" s="46">
        <v>31030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31030</v>
      </c>
      <c r="O23" s="47">
        <f t="shared" si="1"/>
        <v>21.444367657221839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SUM(D25:D28)</f>
        <v>153757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271597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425354</v>
      </c>
      <c r="O24" s="45">
        <f t="shared" si="1"/>
        <v>293.95577055977884</v>
      </c>
      <c r="P24" s="10"/>
    </row>
    <row r="25" spans="1:16">
      <c r="A25" s="12"/>
      <c r="B25" s="25">
        <v>341.3</v>
      </c>
      <c r="C25" s="20" t="s">
        <v>35</v>
      </c>
      <c r="D25" s="46">
        <v>1900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1900</v>
      </c>
      <c r="O25" s="47">
        <f t="shared" si="1"/>
        <v>1.3130615065653075</v>
      </c>
      <c r="P25" s="9"/>
    </row>
    <row r="26" spans="1:16">
      <c r="A26" s="12"/>
      <c r="B26" s="25">
        <v>343.3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271597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271597</v>
      </c>
      <c r="O26" s="47">
        <f t="shared" si="1"/>
        <v>187.69661368348306</v>
      </c>
      <c r="P26" s="9"/>
    </row>
    <row r="27" spans="1:16">
      <c r="A27" s="12"/>
      <c r="B27" s="25">
        <v>343.4</v>
      </c>
      <c r="C27" s="20" t="s">
        <v>37</v>
      </c>
      <c r="D27" s="46">
        <v>137571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137571</v>
      </c>
      <c r="O27" s="47">
        <f t="shared" si="1"/>
        <v>95.073255010366282</v>
      </c>
      <c r="P27" s="9"/>
    </row>
    <row r="28" spans="1:16">
      <c r="A28" s="12"/>
      <c r="B28" s="25">
        <v>347.3</v>
      </c>
      <c r="C28" s="20" t="s">
        <v>38</v>
      </c>
      <c r="D28" s="46">
        <v>14286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14286</v>
      </c>
      <c r="O28" s="47">
        <f t="shared" si="1"/>
        <v>9.8728403593642025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SUM(D30:D31)</f>
        <v>1164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1164</v>
      </c>
      <c r="O29" s="45">
        <f t="shared" si="1"/>
        <v>0.80442294402211467</v>
      </c>
      <c r="P29" s="10"/>
    </row>
    <row r="30" spans="1:16">
      <c r="A30" s="13"/>
      <c r="B30" s="39">
        <v>351.3</v>
      </c>
      <c r="C30" s="21" t="s">
        <v>41</v>
      </c>
      <c r="D30" s="46">
        <v>258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258</v>
      </c>
      <c r="O30" s="47">
        <f t="shared" si="1"/>
        <v>0.17829993089149965</v>
      </c>
      <c r="P30" s="9"/>
    </row>
    <row r="31" spans="1:16">
      <c r="A31" s="13"/>
      <c r="B31" s="39">
        <v>352</v>
      </c>
      <c r="C31" s="21" t="s">
        <v>57</v>
      </c>
      <c r="D31" s="46">
        <v>906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906</v>
      </c>
      <c r="O31" s="47">
        <f t="shared" si="1"/>
        <v>0.62612301313061502</v>
      </c>
      <c r="P31" s="9"/>
    </row>
    <row r="32" spans="1:16" ht="15.75">
      <c r="A32" s="29" t="s">
        <v>2</v>
      </c>
      <c r="B32" s="30"/>
      <c r="C32" s="31"/>
      <c r="D32" s="32">
        <f t="shared" ref="D32:M32" si="8">SUM(D33:D36)</f>
        <v>49952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322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50274</v>
      </c>
      <c r="O32" s="45">
        <f t="shared" si="1"/>
        <v>34.743607463718035</v>
      </c>
      <c r="P32" s="10"/>
    </row>
    <row r="33" spans="1:119">
      <c r="A33" s="12"/>
      <c r="B33" s="25">
        <v>361.1</v>
      </c>
      <c r="C33" s="20" t="s">
        <v>42</v>
      </c>
      <c r="D33" s="46">
        <v>10286</v>
      </c>
      <c r="E33" s="46">
        <v>0</v>
      </c>
      <c r="F33" s="46">
        <v>0</v>
      </c>
      <c r="G33" s="46">
        <v>0</v>
      </c>
      <c r="H33" s="46">
        <v>0</v>
      </c>
      <c r="I33" s="46">
        <v>322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10608</v>
      </c>
      <c r="O33" s="47">
        <f t="shared" si="1"/>
        <v>7.3310297166551486</v>
      </c>
      <c r="P33" s="9"/>
    </row>
    <row r="34" spans="1:119">
      <c r="A34" s="12"/>
      <c r="B34" s="25">
        <v>362</v>
      </c>
      <c r="C34" s="20" t="s">
        <v>43</v>
      </c>
      <c r="D34" s="46">
        <v>34328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34328</v>
      </c>
      <c r="O34" s="47">
        <f t="shared" si="1"/>
        <v>23.723565998617829</v>
      </c>
      <c r="P34" s="9"/>
    </row>
    <row r="35" spans="1:119">
      <c r="A35" s="12"/>
      <c r="B35" s="25">
        <v>366</v>
      </c>
      <c r="C35" s="20" t="s">
        <v>44</v>
      </c>
      <c r="D35" s="46">
        <v>380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380</v>
      </c>
      <c r="O35" s="47">
        <f t="shared" si="1"/>
        <v>0.26261230131306151</v>
      </c>
      <c r="P35" s="9"/>
    </row>
    <row r="36" spans="1:119" ht="15.75" thickBot="1">
      <c r="A36" s="12"/>
      <c r="B36" s="25">
        <v>369.9</v>
      </c>
      <c r="C36" s="20" t="s">
        <v>45</v>
      </c>
      <c r="D36" s="46">
        <v>4958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4958</v>
      </c>
      <c r="O36" s="47">
        <f t="shared" si="1"/>
        <v>3.4263994471319972</v>
      </c>
      <c r="P36" s="9"/>
    </row>
    <row r="37" spans="1:119" ht="16.5" thickBot="1">
      <c r="A37" s="14" t="s">
        <v>39</v>
      </c>
      <c r="B37" s="23"/>
      <c r="C37" s="22"/>
      <c r="D37" s="15">
        <f>SUM(D5,D13,D18,D24,D29,D32)</f>
        <v>822516</v>
      </c>
      <c r="E37" s="15">
        <f t="shared" ref="E37:M37" si="9">SUM(E5,E13,E18,E24,E29,E32)</f>
        <v>92488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271919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1186923</v>
      </c>
      <c r="O37" s="38">
        <f t="shared" si="1"/>
        <v>820.26468555632346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65</v>
      </c>
      <c r="M39" s="118"/>
      <c r="N39" s="118"/>
      <c r="O39" s="43">
        <v>1447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59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474750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474750</v>
      </c>
      <c r="O5" s="33">
        <f t="shared" ref="O5:O39" si="1">(N5/O$41)</f>
        <v>326.28865979381442</v>
      </c>
      <c r="P5" s="6"/>
    </row>
    <row r="6" spans="1:133">
      <c r="A6" s="12"/>
      <c r="B6" s="25">
        <v>311</v>
      </c>
      <c r="C6" s="20" t="s">
        <v>1</v>
      </c>
      <c r="D6" s="46">
        <v>248558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248558</v>
      </c>
      <c r="O6" s="47">
        <f t="shared" si="1"/>
        <v>170.83024054982818</v>
      </c>
      <c r="P6" s="9"/>
    </row>
    <row r="7" spans="1:133">
      <c r="A7" s="12"/>
      <c r="B7" s="25">
        <v>312.10000000000002</v>
      </c>
      <c r="C7" s="20" t="s">
        <v>9</v>
      </c>
      <c r="D7" s="46">
        <v>23517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23517</v>
      </c>
      <c r="O7" s="47">
        <f t="shared" si="1"/>
        <v>16.162886597938144</v>
      </c>
      <c r="P7" s="9"/>
    </row>
    <row r="8" spans="1:133">
      <c r="A8" s="12"/>
      <c r="B8" s="25">
        <v>312.3</v>
      </c>
      <c r="C8" s="20" t="s">
        <v>10</v>
      </c>
      <c r="D8" s="46">
        <v>6428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6428</v>
      </c>
      <c r="O8" s="47">
        <f t="shared" si="1"/>
        <v>4.4178694158075604</v>
      </c>
      <c r="P8" s="9"/>
    </row>
    <row r="9" spans="1:133">
      <c r="A9" s="12"/>
      <c r="B9" s="25">
        <v>312.60000000000002</v>
      </c>
      <c r="C9" s="20" t="s">
        <v>11</v>
      </c>
      <c r="D9" s="46">
        <v>95723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95723</v>
      </c>
      <c r="O9" s="47">
        <f t="shared" si="1"/>
        <v>65.789003436426114</v>
      </c>
      <c r="P9" s="9"/>
    </row>
    <row r="10" spans="1:133">
      <c r="A10" s="12"/>
      <c r="B10" s="25">
        <v>314.10000000000002</v>
      </c>
      <c r="C10" s="20" t="s">
        <v>12</v>
      </c>
      <c r="D10" s="46">
        <v>50669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50669</v>
      </c>
      <c r="O10" s="47">
        <f t="shared" si="1"/>
        <v>34.82405498281787</v>
      </c>
      <c r="P10" s="9"/>
    </row>
    <row r="11" spans="1:133">
      <c r="A11" s="12"/>
      <c r="B11" s="25">
        <v>314.39999999999998</v>
      </c>
      <c r="C11" s="20" t="s">
        <v>13</v>
      </c>
      <c r="D11" s="46">
        <v>2146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2146</v>
      </c>
      <c r="O11" s="47">
        <f t="shared" si="1"/>
        <v>1.4749140893470791</v>
      </c>
      <c r="P11" s="9"/>
    </row>
    <row r="12" spans="1:133">
      <c r="A12" s="12"/>
      <c r="B12" s="25">
        <v>315</v>
      </c>
      <c r="C12" s="20" t="s">
        <v>14</v>
      </c>
      <c r="D12" s="46">
        <v>47709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47709</v>
      </c>
      <c r="O12" s="47">
        <f t="shared" si="1"/>
        <v>32.789690721649485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135683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135683</v>
      </c>
      <c r="O13" s="45">
        <f t="shared" si="1"/>
        <v>93.252920962199312</v>
      </c>
      <c r="P13" s="10"/>
    </row>
    <row r="14" spans="1:133">
      <c r="A14" s="12"/>
      <c r="B14" s="25">
        <v>323.10000000000002</v>
      </c>
      <c r="C14" s="20" t="s">
        <v>16</v>
      </c>
      <c r="D14" s="46">
        <v>89669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89669</v>
      </c>
      <c r="O14" s="47">
        <f t="shared" si="1"/>
        <v>61.628178694158073</v>
      </c>
      <c r="P14" s="9"/>
    </row>
    <row r="15" spans="1:133">
      <c r="A15" s="12"/>
      <c r="B15" s="25">
        <v>323.39999999999998</v>
      </c>
      <c r="C15" s="20" t="s">
        <v>17</v>
      </c>
      <c r="D15" s="46">
        <v>1751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1751</v>
      </c>
      <c r="O15" s="47">
        <f t="shared" si="1"/>
        <v>1.2034364261168384</v>
      </c>
      <c r="P15" s="9"/>
    </row>
    <row r="16" spans="1:133">
      <c r="A16" s="12"/>
      <c r="B16" s="25">
        <v>324.11</v>
      </c>
      <c r="C16" s="20" t="s">
        <v>18</v>
      </c>
      <c r="D16" s="46">
        <v>42835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42835</v>
      </c>
      <c r="O16" s="47">
        <f t="shared" si="1"/>
        <v>29.439862542955325</v>
      </c>
      <c r="P16" s="9"/>
    </row>
    <row r="17" spans="1:16">
      <c r="A17" s="12"/>
      <c r="B17" s="25">
        <v>329</v>
      </c>
      <c r="C17" s="20" t="s">
        <v>19</v>
      </c>
      <c r="D17" s="46">
        <v>1428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1428</v>
      </c>
      <c r="O17" s="47">
        <f t="shared" si="1"/>
        <v>0.98144329896907212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249677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249677</v>
      </c>
      <c r="O18" s="45">
        <f t="shared" si="1"/>
        <v>171.59931271477663</v>
      </c>
      <c r="P18" s="10"/>
    </row>
    <row r="19" spans="1:16">
      <c r="A19" s="12"/>
      <c r="B19" s="25">
        <v>331.35</v>
      </c>
      <c r="C19" s="20" t="s">
        <v>61</v>
      </c>
      <c r="D19" s="46">
        <v>42100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42100</v>
      </c>
      <c r="O19" s="47">
        <f t="shared" si="1"/>
        <v>28.934707903780069</v>
      </c>
      <c r="P19" s="9"/>
    </row>
    <row r="20" spans="1:16">
      <c r="A20" s="12"/>
      <c r="B20" s="25">
        <v>334.7</v>
      </c>
      <c r="C20" s="20" t="s">
        <v>22</v>
      </c>
      <c r="D20" s="46">
        <v>86232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86232</v>
      </c>
      <c r="O20" s="47">
        <f t="shared" si="1"/>
        <v>59.265979381443302</v>
      </c>
      <c r="P20" s="9"/>
    </row>
    <row r="21" spans="1:16">
      <c r="A21" s="12"/>
      <c r="B21" s="25">
        <v>335.12</v>
      </c>
      <c r="C21" s="20" t="s">
        <v>23</v>
      </c>
      <c r="D21" s="46">
        <v>33573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33573</v>
      </c>
      <c r="O21" s="47">
        <f t="shared" si="1"/>
        <v>23.074226804123711</v>
      </c>
      <c r="P21" s="9"/>
    </row>
    <row r="22" spans="1:16">
      <c r="A22" s="12"/>
      <c r="B22" s="25">
        <v>335.14</v>
      </c>
      <c r="C22" s="20" t="s">
        <v>24</v>
      </c>
      <c r="D22" s="46">
        <v>379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379</v>
      </c>
      <c r="O22" s="47">
        <f t="shared" si="1"/>
        <v>0.26048109965635741</v>
      </c>
      <c r="P22" s="9"/>
    </row>
    <row r="23" spans="1:16" ht="15.75" customHeight="1">
      <c r="A23" s="12"/>
      <c r="B23" s="25">
        <v>335.15</v>
      </c>
      <c r="C23" s="20" t="s">
        <v>56</v>
      </c>
      <c r="D23" s="46">
        <v>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</v>
      </c>
      <c r="O23" s="47">
        <f t="shared" si="1"/>
        <v>6.7353951890034361E-2</v>
      </c>
      <c r="P23" s="9"/>
    </row>
    <row r="24" spans="1:16">
      <c r="A24" s="12"/>
      <c r="B24" s="25">
        <v>335.18</v>
      </c>
      <c r="C24" s="20" t="s">
        <v>25</v>
      </c>
      <c r="D24" s="46">
        <v>55101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55101</v>
      </c>
      <c r="O24" s="47">
        <f t="shared" si="1"/>
        <v>37.870103092783502</v>
      </c>
      <c r="P24" s="9"/>
    </row>
    <row r="25" spans="1:16">
      <c r="A25" s="12"/>
      <c r="B25" s="25">
        <v>338</v>
      </c>
      <c r="C25" s="20" t="s">
        <v>27</v>
      </c>
      <c r="D25" s="46">
        <v>32194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32194</v>
      </c>
      <c r="O25" s="47">
        <f t="shared" si="1"/>
        <v>22.126460481099656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SUM(D27:D30)</f>
        <v>164986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285292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450278</v>
      </c>
      <c r="O26" s="45">
        <f t="shared" si="1"/>
        <v>309.46941580756015</v>
      </c>
      <c r="P26" s="10"/>
    </row>
    <row r="27" spans="1:16">
      <c r="A27" s="12"/>
      <c r="B27" s="25">
        <v>341.3</v>
      </c>
      <c r="C27" s="20" t="s">
        <v>35</v>
      </c>
      <c r="D27" s="46">
        <v>12993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12993</v>
      </c>
      <c r="O27" s="47">
        <f t="shared" si="1"/>
        <v>8.9298969072164951</v>
      </c>
      <c r="P27" s="9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285292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285292</v>
      </c>
      <c r="O28" s="47">
        <f t="shared" si="1"/>
        <v>196.07697594501718</v>
      </c>
      <c r="P28" s="9"/>
    </row>
    <row r="29" spans="1:16">
      <c r="A29" s="12"/>
      <c r="B29" s="25">
        <v>343.4</v>
      </c>
      <c r="C29" s="20" t="s">
        <v>37</v>
      </c>
      <c r="D29" s="46">
        <v>138058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138058</v>
      </c>
      <c r="O29" s="47">
        <f t="shared" si="1"/>
        <v>94.885223367697591</v>
      </c>
      <c r="P29" s="9"/>
    </row>
    <row r="30" spans="1:16">
      <c r="A30" s="12"/>
      <c r="B30" s="25">
        <v>347.3</v>
      </c>
      <c r="C30" s="20" t="s">
        <v>38</v>
      </c>
      <c r="D30" s="46">
        <v>13935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13935</v>
      </c>
      <c r="O30" s="47">
        <f t="shared" si="1"/>
        <v>9.5773195876288657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2881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2881</v>
      </c>
      <c r="O31" s="45">
        <f t="shared" si="1"/>
        <v>1.9800687285223368</v>
      </c>
      <c r="P31" s="10"/>
    </row>
    <row r="32" spans="1:16">
      <c r="A32" s="13"/>
      <c r="B32" s="39">
        <v>351.3</v>
      </c>
      <c r="C32" s="21" t="s">
        <v>41</v>
      </c>
      <c r="D32" s="46">
        <v>2564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2564</v>
      </c>
      <c r="O32" s="47">
        <f t="shared" si="1"/>
        <v>1.7621993127147766</v>
      </c>
      <c r="P32" s="9"/>
    </row>
    <row r="33" spans="1:119">
      <c r="A33" s="13"/>
      <c r="B33" s="39">
        <v>352</v>
      </c>
      <c r="C33" s="21" t="s">
        <v>57</v>
      </c>
      <c r="D33" s="46">
        <v>317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317</v>
      </c>
      <c r="O33" s="47">
        <f t="shared" si="1"/>
        <v>0.21786941580756014</v>
      </c>
      <c r="P33" s="9"/>
    </row>
    <row r="34" spans="1:119" ht="15.75">
      <c r="A34" s="29" t="s">
        <v>2</v>
      </c>
      <c r="B34" s="30"/>
      <c r="C34" s="31"/>
      <c r="D34" s="32">
        <f t="shared" ref="D34:M34" si="8">SUM(D35:D38)</f>
        <v>57308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2411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59719</v>
      </c>
      <c r="O34" s="45">
        <f t="shared" si="1"/>
        <v>41.043986254295532</v>
      </c>
      <c r="P34" s="10"/>
    </row>
    <row r="35" spans="1:119">
      <c r="A35" s="12"/>
      <c r="B35" s="25">
        <v>361.1</v>
      </c>
      <c r="C35" s="20" t="s">
        <v>42</v>
      </c>
      <c r="D35" s="46">
        <v>17184</v>
      </c>
      <c r="E35" s="46">
        <v>0</v>
      </c>
      <c r="F35" s="46">
        <v>0</v>
      </c>
      <c r="G35" s="46">
        <v>0</v>
      </c>
      <c r="H35" s="46">
        <v>0</v>
      </c>
      <c r="I35" s="46">
        <v>1797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18981</v>
      </c>
      <c r="O35" s="47">
        <f t="shared" si="1"/>
        <v>13.045360824742268</v>
      </c>
      <c r="P35" s="9"/>
    </row>
    <row r="36" spans="1:119">
      <c r="A36" s="12"/>
      <c r="B36" s="25">
        <v>362</v>
      </c>
      <c r="C36" s="20" t="s">
        <v>43</v>
      </c>
      <c r="D36" s="46">
        <v>34121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34121</v>
      </c>
      <c r="O36" s="47">
        <f t="shared" si="1"/>
        <v>23.450859106529208</v>
      </c>
      <c r="P36" s="9"/>
    </row>
    <row r="37" spans="1:119">
      <c r="A37" s="12"/>
      <c r="B37" s="25">
        <v>366</v>
      </c>
      <c r="C37" s="20" t="s">
        <v>44</v>
      </c>
      <c r="D37" s="46">
        <v>1148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1148</v>
      </c>
      <c r="O37" s="47">
        <f t="shared" si="1"/>
        <v>0.78900343642611681</v>
      </c>
      <c r="P37" s="9"/>
    </row>
    <row r="38" spans="1:119" ht="15.75" thickBot="1">
      <c r="A38" s="12"/>
      <c r="B38" s="25">
        <v>369.9</v>
      </c>
      <c r="C38" s="20" t="s">
        <v>45</v>
      </c>
      <c r="D38" s="46">
        <v>4855</v>
      </c>
      <c r="E38" s="46">
        <v>0</v>
      </c>
      <c r="F38" s="46">
        <v>0</v>
      </c>
      <c r="G38" s="46">
        <v>0</v>
      </c>
      <c r="H38" s="46">
        <v>0</v>
      </c>
      <c r="I38" s="46">
        <v>614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5469</v>
      </c>
      <c r="O38" s="47">
        <f t="shared" si="1"/>
        <v>3.7587628865979381</v>
      </c>
      <c r="P38" s="9"/>
    </row>
    <row r="39" spans="1:119" ht="16.5" thickBot="1">
      <c r="A39" s="14" t="s">
        <v>39</v>
      </c>
      <c r="B39" s="23"/>
      <c r="C39" s="22"/>
      <c r="D39" s="15">
        <f>SUM(D5,D13,D18,D26,D31,D34)</f>
        <v>1085285</v>
      </c>
      <c r="E39" s="15">
        <f t="shared" ref="E39:M39" si="9">SUM(E5,E13,E18,E26,E31,E34)</f>
        <v>0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287703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4"/>
        <v>1372988</v>
      </c>
      <c r="O39" s="38">
        <f t="shared" si="1"/>
        <v>943.63436426116834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62</v>
      </c>
      <c r="M41" s="118"/>
      <c r="N41" s="118"/>
      <c r="O41" s="43">
        <v>1455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59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399726</v>
      </c>
      <c r="E5" s="27">
        <f t="shared" si="0"/>
        <v>92736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492462</v>
      </c>
      <c r="O5" s="33">
        <f t="shared" ref="O5:O39" si="1">(N5/O$41)</f>
        <v>336.61107313738893</v>
      </c>
      <c r="P5" s="6"/>
    </row>
    <row r="6" spans="1:133">
      <c r="A6" s="12"/>
      <c r="B6" s="25">
        <v>311</v>
      </c>
      <c r="C6" s="20" t="s">
        <v>1</v>
      </c>
      <c r="D6" s="46">
        <v>264668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264668</v>
      </c>
      <c r="O6" s="47">
        <f t="shared" si="1"/>
        <v>180.90772385509229</v>
      </c>
      <c r="P6" s="9"/>
    </row>
    <row r="7" spans="1:133">
      <c r="A7" s="12"/>
      <c r="B7" s="25">
        <v>312.10000000000002</v>
      </c>
      <c r="C7" s="20" t="s">
        <v>9</v>
      </c>
      <c r="D7" s="46">
        <v>24750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24750</v>
      </c>
      <c r="O7" s="47">
        <f t="shared" si="1"/>
        <v>16.917293233082706</v>
      </c>
      <c r="P7" s="9"/>
    </row>
    <row r="8" spans="1:133">
      <c r="A8" s="12"/>
      <c r="B8" s="25">
        <v>312.3</v>
      </c>
      <c r="C8" s="20" t="s">
        <v>10</v>
      </c>
      <c r="D8" s="46">
        <v>5906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5906</v>
      </c>
      <c r="O8" s="47">
        <f t="shared" si="1"/>
        <v>4.0369104579630894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92736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92736</v>
      </c>
      <c r="O9" s="47">
        <f t="shared" si="1"/>
        <v>63.387559808612437</v>
      </c>
      <c r="P9" s="9"/>
    </row>
    <row r="10" spans="1:133">
      <c r="A10" s="12"/>
      <c r="B10" s="25">
        <v>314.10000000000002</v>
      </c>
      <c r="C10" s="20" t="s">
        <v>12</v>
      </c>
      <c r="D10" s="46">
        <v>50606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50606</v>
      </c>
      <c r="O10" s="47">
        <f t="shared" si="1"/>
        <v>34.590567327409431</v>
      </c>
      <c r="P10" s="9"/>
    </row>
    <row r="11" spans="1:133">
      <c r="A11" s="12"/>
      <c r="B11" s="25">
        <v>314.39999999999998</v>
      </c>
      <c r="C11" s="20" t="s">
        <v>13</v>
      </c>
      <c r="D11" s="46">
        <v>1456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1456</v>
      </c>
      <c r="O11" s="47">
        <f t="shared" si="1"/>
        <v>0.99521531100478466</v>
      </c>
      <c r="P11" s="9"/>
    </row>
    <row r="12" spans="1:133">
      <c r="A12" s="12"/>
      <c r="B12" s="25">
        <v>315</v>
      </c>
      <c r="C12" s="20" t="s">
        <v>14</v>
      </c>
      <c r="D12" s="46">
        <v>52340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52340</v>
      </c>
      <c r="O12" s="47">
        <f t="shared" si="1"/>
        <v>35.775803144224199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139687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139687</v>
      </c>
      <c r="O13" s="45">
        <f t="shared" si="1"/>
        <v>95.479835953520166</v>
      </c>
      <c r="P13" s="10"/>
    </row>
    <row r="14" spans="1:133">
      <c r="A14" s="12"/>
      <c r="B14" s="25">
        <v>323.10000000000002</v>
      </c>
      <c r="C14" s="20" t="s">
        <v>16</v>
      </c>
      <c r="D14" s="46">
        <v>95431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95431</v>
      </c>
      <c r="O14" s="47">
        <f t="shared" si="1"/>
        <v>65.229665071770341</v>
      </c>
      <c r="P14" s="9"/>
    </row>
    <row r="15" spans="1:133">
      <c r="A15" s="12"/>
      <c r="B15" s="25">
        <v>323.39999999999998</v>
      </c>
      <c r="C15" s="20" t="s">
        <v>17</v>
      </c>
      <c r="D15" s="46">
        <v>1831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1831</v>
      </c>
      <c r="O15" s="47">
        <f t="shared" si="1"/>
        <v>1.2515379357484622</v>
      </c>
      <c r="P15" s="9"/>
    </row>
    <row r="16" spans="1:133">
      <c r="A16" s="12"/>
      <c r="B16" s="25">
        <v>324.11</v>
      </c>
      <c r="C16" s="20" t="s">
        <v>18</v>
      </c>
      <c r="D16" s="46">
        <v>41137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41137</v>
      </c>
      <c r="O16" s="47">
        <f t="shared" si="1"/>
        <v>28.118250170881751</v>
      </c>
      <c r="P16" s="9"/>
    </row>
    <row r="17" spans="1:16">
      <c r="A17" s="12"/>
      <c r="B17" s="25">
        <v>329</v>
      </c>
      <c r="C17" s="20" t="s">
        <v>19</v>
      </c>
      <c r="D17" s="46">
        <v>1288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1288</v>
      </c>
      <c r="O17" s="47">
        <f t="shared" si="1"/>
        <v>0.88038277511961727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165923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165923</v>
      </c>
      <c r="O18" s="45">
        <f t="shared" si="1"/>
        <v>113.41285030758715</v>
      </c>
      <c r="P18" s="10"/>
    </row>
    <row r="19" spans="1:16">
      <c r="A19" s="12"/>
      <c r="B19" s="25">
        <v>334.7</v>
      </c>
      <c r="C19" s="20" t="s">
        <v>22</v>
      </c>
      <c r="D19" s="46">
        <v>11250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11250</v>
      </c>
      <c r="O19" s="47">
        <f t="shared" si="1"/>
        <v>7.6896787423103214</v>
      </c>
      <c r="P19" s="9"/>
    </row>
    <row r="20" spans="1:16">
      <c r="A20" s="12"/>
      <c r="B20" s="25">
        <v>335.12</v>
      </c>
      <c r="C20" s="20" t="s">
        <v>23</v>
      </c>
      <c r="D20" s="46">
        <v>33385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33385</v>
      </c>
      <c r="O20" s="47">
        <f t="shared" si="1"/>
        <v>22.819548872180452</v>
      </c>
      <c r="P20" s="9"/>
    </row>
    <row r="21" spans="1:16">
      <c r="A21" s="12"/>
      <c r="B21" s="25">
        <v>335.14</v>
      </c>
      <c r="C21" s="20" t="s">
        <v>24</v>
      </c>
      <c r="D21" s="46">
        <v>255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255</v>
      </c>
      <c r="O21" s="47">
        <f t="shared" si="1"/>
        <v>0.17429938482570062</v>
      </c>
      <c r="P21" s="9"/>
    </row>
    <row r="22" spans="1:16">
      <c r="A22" s="12"/>
      <c r="B22" s="25">
        <v>335.15</v>
      </c>
      <c r="C22" s="20" t="s">
        <v>56</v>
      </c>
      <c r="D22" s="46">
        <v>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</v>
      </c>
      <c r="O22" s="47">
        <f t="shared" si="1"/>
        <v>3.3492822966507178E-2</v>
      </c>
      <c r="P22" s="9"/>
    </row>
    <row r="23" spans="1:16">
      <c r="A23" s="12"/>
      <c r="B23" s="25">
        <v>335.18</v>
      </c>
      <c r="C23" s="20" t="s">
        <v>25</v>
      </c>
      <c r="D23" s="46">
        <v>53478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53478</v>
      </c>
      <c r="O23" s="47">
        <f t="shared" si="1"/>
        <v>36.553656869446343</v>
      </c>
      <c r="P23" s="9"/>
    </row>
    <row r="24" spans="1:16">
      <c r="A24" s="12"/>
      <c r="B24" s="25">
        <v>337.9</v>
      </c>
      <c r="C24" s="20" t="s">
        <v>26</v>
      </c>
      <c r="D24" s="46">
        <v>31823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31823</v>
      </c>
      <c r="O24" s="47">
        <f t="shared" si="1"/>
        <v>21.751879699248121</v>
      </c>
      <c r="P24" s="9"/>
    </row>
    <row r="25" spans="1:16">
      <c r="A25" s="12"/>
      <c r="B25" s="25">
        <v>338</v>
      </c>
      <c r="C25" s="20" t="s">
        <v>27</v>
      </c>
      <c r="D25" s="46">
        <v>35683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35683</v>
      </c>
      <c r="O25" s="47">
        <f t="shared" si="1"/>
        <v>24.390293916609707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SUM(D27:D30)</f>
        <v>152435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289635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442070</v>
      </c>
      <c r="O26" s="45">
        <f t="shared" si="1"/>
        <v>302.16678058783322</v>
      </c>
      <c r="P26" s="10"/>
    </row>
    <row r="27" spans="1:16">
      <c r="A27" s="12"/>
      <c r="B27" s="25">
        <v>341.3</v>
      </c>
      <c r="C27" s="20" t="s">
        <v>35</v>
      </c>
      <c r="D27" s="46">
        <v>3325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3325</v>
      </c>
      <c r="O27" s="47">
        <f t="shared" si="1"/>
        <v>2.2727272727272729</v>
      </c>
      <c r="P27" s="9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289635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289635</v>
      </c>
      <c r="O28" s="47">
        <f t="shared" si="1"/>
        <v>197.97334244702665</v>
      </c>
      <c r="P28" s="9"/>
    </row>
    <row r="29" spans="1:16">
      <c r="A29" s="12"/>
      <c r="B29" s="25">
        <v>343.4</v>
      </c>
      <c r="C29" s="20" t="s">
        <v>37</v>
      </c>
      <c r="D29" s="46">
        <v>135452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135452</v>
      </c>
      <c r="O29" s="47">
        <f t="shared" si="1"/>
        <v>92.585099111414905</v>
      </c>
      <c r="P29" s="9"/>
    </row>
    <row r="30" spans="1:16">
      <c r="A30" s="12"/>
      <c r="B30" s="25">
        <v>347.3</v>
      </c>
      <c r="C30" s="20" t="s">
        <v>38</v>
      </c>
      <c r="D30" s="46">
        <v>13658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13658</v>
      </c>
      <c r="O30" s="47">
        <f t="shared" si="1"/>
        <v>9.3356117566643881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820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820</v>
      </c>
      <c r="O31" s="45">
        <f t="shared" si="1"/>
        <v>0.56049213943950782</v>
      </c>
      <c r="P31" s="10"/>
    </row>
    <row r="32" spans="1:16">
      <c r="A32" s="13"/>
      <c r="B32" s="39">
        <v>351.3</v>
      </c>
      <c r="C32" s="21" t="s">
        <v>41</v>
      </c>
      <c r="D32" s="46">
        <v>355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355</v>
      </c>
      <c r="O32" s="47">
        <f t="shared" si="1"/>
        <v>0.24265208475734792</v>
      </c>
      <c r="P32" s="9"/>
    </row>
    <row r="33" spans="1:119">
      <c r="A33" s="13"/>
      <c r="B33" s="39">
        <v>352</v>
      </c>
      <c r="C33" s="21" t="s">
        <v>57</v>
      </c>
      <c r="D33" s="46">
        <v>465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465</v>
      </c>
      <c r="O33" s="47">
        <f t="shared" si="1"/>
        <v>0.31784005468215992</v>
      </c>
      <c r="P33" s="9"/>
    </row>
    <row r="34" spans="1:119" ht="15.75">
      <c r="A34" s="29" t="s">
        <v>2</v>
      </c>
      <c r="B34" s="30"/>
      <c r="C34" s="31"/>
      <c r="D34" s="32">
        <f t="shared" ref="D34:M34" si="8">SUM(D35:D38)</f>
        <v>82571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1646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84217</v>
      </c>
      <c r="O34" s="45">
        <f t="shared" si="1"/>
        <v>57.564593301435409</v>
      </c>
      <c r="P34" s="10"/>
    </row>
    <row r="35" spans="1:119">
      <c r="A35" s="12"/>
      <c r="B35" s="25">
        <v>361.1</v>
      </c>
      <c r="C35" s="20" t="s">
        <v>42</v>
      </c>
      <c r="D35" s="46">
        <v>30850</v>
      </c>
      <c r="E35" s="46">
        <v>0</v>
      </c>
      <c r="F35" s="46">
        <v>0</v>
      </c>
      <c r="G35" s="46">
        <v>0</v>
      </c>
      <c r="H35" s="46">
        <v>0</v>
      </c>
      <c r="I35" s="46">
        <v>1565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32415</v>
      </c>
      <c r="O35" s="47">
        <f t="shared" si="1"/>
        <v>22.156527682843471</v>
      </c>
      <c r="P35" s="9"/>
    </row>
    <row r="36" spans="1:119">
      <c r="A36" s="12"/>
      <c r="B36" s="25">
        <v>362</v>
      </c>
      <c r="C36" s="20" t="s">
        <v>43</v>
      </c>
      <c r="D36" s="46">
        <v>34918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34918</v>
      </c>
      <c r="O36" s="47">
        <f t="shared" si="1"/>
        <v>23.867395762132602</v>
      </c>
      <c r="P36" s="9"/>
    </row>
    <row r="37" spans="1:119">
      <c r="A37" s="12"/>
      <c r="B37" s="25">
        <v>366</v>
      </c>
      <c r="C37" s="20" t="s">
        <v>44</v>
      </c>
      <c r="D37" s="46">
        <v>887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887</v>
      </c>
      <c r="O37" s="47">
        <f t="shared" si="1"/>
        <v>0.60628844839371154</v>
      </c>
      <c r="P37" s="9"/>
    </row>
    <row r="38" spans="1:119" ht="15.75" thickBot="1">
      <c r="A38" s="12"/>
      <c r="B38" s="25">
        <v>369.9</v>
      </c>
      <c r="C38" s="20" t="s">
        <v>45</v>
      </c>
      <c r="D38" s="46">
        <v>15916</v>
      </c>
      <c r="E38" s="46">
        <v>0</v>
      </c>
      <c r="F38" s="46">
        <v>0</v>
      </c>
      <c r="G38" s="46">
        <v>0</v>
      </c>
      <c r="H38" s="46">
        <v>0</v>
      </c>
      <c r="I38" s="46">
        <v>81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15997</v>
      </c>
      <c r="O38" s="47">
        <f t="shared" si="1"/>
        <v>10.934381408065619</v>
      </c>
      <c r="P38" s="9"/>
    </row>
    <row r="39" spans="1:119" ht="16.5" thickBot="1">
      <c r="A39" s="14" t="s">
        <v>39</v>
      </c>
      <c r="B39" s="23"/>
      <c r="C39" s="22"/>
      <c r="D39" s="15">
        <f>SUM(D5,D13,D18,D26,D31,D34)</f>
        <v>941162</v>
      </c>
      <c r="E39" s="15">
        <f t="shared" ref="E39:M39" si="9">SUM(E5,E13,E18,E26,E31,E34)</f>
        <v>92736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291281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4"/>
        <v>1325179</v>
      </c>
      <c r="O39" s="38">
        <f t="shared" si="1"/>
        <v>905.79562542720441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58</v>
      </c>
      <c r="M41" s="118"/>
      <c r="N41" s="118"/>
      <c r="O41" s="43">
        <v>1463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thickBot="1">
      <c r="A43" s="120" t="s">
        <v>59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A43:O43"/>
    <mergeCell ref="L41:N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489736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489736</v>
      </c>
      <c r="O5" s="33">
        <f t="shared" ref="O5:O40" si="1">(N5/O$42)</f>
        <v>410.85234899328862</v>
      </c>
      <c r="P5" s="6"/>
    </row>
    <row r="6" spans="1:133">
      <c r="A6" s="12"/>
      <c r="B6" s="25">
        <v>311</v>
      </c>
      <c r="C6" s="20" t="s">
        <v>1</v>
      </c>
      <c r="D6" s="46">
        <v>282241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282241</v>
      </c>
      <c r="O6" s="47">
        <f t="shared" si="1"/>
        <v>236.77936241610738</v>
      </c>
      <c r="P6" s="9"/>
    </row>
    <row r="7" spans="1:133">
      <c r="A7" s="12"/>
      <c r="B7" s="25">
        <v>312.10000000000002</v>
      </c>
      <c r="C7" s="20" t="s">
        <v>9</v>
      </c>
      <c r="D7" s="46">
        <v>25590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25590</v>
      </c>
      <c r="O7" s="47">
        <f t="shared" si="1"/>
        <v>21.468120805369129</v>
      </c>
      <c r="P7" s="9"/>
    </row>
    <row r="8" spans="1:133">
      <c r="A8" s="12"/>
      <c r="B8" s="25">
        <v>312.3</v>
      </c>
      <c r="C8" s="20" t="s">
        <v>10</v>
      </c>
      <c r="D8" s="46">
        <v>5280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5280</v>
      </c>
      <c r="O8" s="47">
        <f t="shared" si="1"/>
        <v>4.4295302013422821</v>
      </c>
      <c r="P8" s="9"/>
    </row>
    <row r="9" spans="1:133">
      <c r="A9" s="12"/>
      <c r="B9" s="25">
        <v>312.60000000000002</v>
      </c>
      <c r="C9" s="20" t="s">
        <v>11</v>
      </c>
      <c r="D9" s="46">
        <v>89255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89255</v>
      </c>
      <c r="O9" s="47">
        <f t="shared" si="1"/>
        <v>74.878355704697981</v>
      </c>
      <c r="P9" s="9"/>
    </row>
    <row r="10" spans="1:133">
      <c r="A10" s="12"/>
      <c r="B10" s="25">
        <v>314.10000000000002</v>
      </c>
      <c r="C10" s="20" t="s">
        <v>12</v>
      </c>
      <c r="D10" s="46">
        <v>37070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37070</v>
      </c>
      <c r="O10" s="47">
        <f t="shared" si="1"/>
        <v>31.098993288590606</v>
      </c>
      <c r="P10" s="9"/>
    </row>
    <row r="11" spans="1:133">
      <c r="A11" s="12"/>
      <c r="B11" s="25">
        <v>314.39999999999998</v>
      </c>
      <c r="C11" s="20" t="s">
        <v>13</v>
      </c>
      <c r="D11" s="46">
        <v>2380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2380</v>
      </c>
      <c r="O11" s="47">
        <f t="shared" si="1"/>
        <v>1.9966442953020134</v>
      </c>
      <c r="P11" s="9"/>
    </row>
    <row r="12" spans="1:133">
      <c r="A12" s="12"/>
      <c r="B12" s="25">
        <v>315</v>
      </c>
      <c r="C12" s="20" t="s">
        <v>14</v>
      </c>
      <c r="D12" s="46">
        <v>47920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47920</v>
      </c>
      <c r="O12" s="47">
        <f t="shared" si="1"/>
        <v>40.201342281879192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134845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134845</v>
      </c>
      <c r="O13" s="45">
        <f t="shared" si="1"/>
        <v>113.125</v>
      </c>
      <c r="P13" s="10"/>
    </row>
    <row r="14" spans="1:133">
      <c r="A14" s="12"/>
      <c r="B14" s="25">
        <v>323.10000000000002</v>
      </c>
      <c r="C14" s="20" t="s">
        <v>16</v>
      </c>
      <c r="D14" s="46">
        <v>88946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88946</v>
      </c>
      <c r="O14" s="47">
        <f t="shared" si="1"/>
        <v>74.619127516778519</v>
      </c>
      <c r="P14" s="9"/>
    </row>
    <row r="15" spans="1:133">
      <c r="A15" s="12"/>
      <c r="B15" s="25">
        <v>323.39999999999998</v>
      </c>
      <c r="C15" s="20" t="s">
        <v>17</v>
      </c>
      <c r="D15" s="46">
        <v>2695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2695</v>
      </c>
      <c r="O15" s="47">
        <f t="shared" si="1"/>
        <v>2.2609060402684564</v>
      </c>
      <c r="P15" s="9"/>
    </row>
    <row r="16" spans="1:133">
      <c r="A16" s="12"/>
      <c r="B16" s="25">
        <v>324.11</v>
      </c>
      <c r="C16" s="20" t="s">
        <v>18</v>
      </c>
      <c r="D16" s="46">
        <v>42233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42233</v>
      </c>
      <c r="O16" s="47">
        <f t="shared" si="1"/>
        <v>35.430369127516776</v>
      </c>
      <c r="P16" s="9"/>
    </row>
    <row r="17" spans="1:16">
      <c r="A17" s="12"/>
      <c r="B17" s="25">
        <v>329</v>
      </c>
      <c r="C17" s="20" t="s">
        <v>19</v>
      </c>
      <c r="D17" s="46">
        <v>971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971</v>
      </c>
      <c r="O17" s="47">
        <f t="shared" si="1"/>
        <v>0.81459731543624159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274653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274653</v>
      </c>
      <c r="O18" s="45">
        <f t="shared" si="1"/>
        <v>230.41359060402684</v>
      </c>
      <c r="P18" s="10"/>
    </row>
    <row r="19" spans="1:16">
      <c r="A19" s="12"/>
      <c r="B19" s="25">
        <v>331.7</v>
      </c>
      <c r="C19" s="20" t="s">
        <v>21</v>
      </c>
      <c r="D19" s="46">
        <v>72720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72720</v>
      </c>
      <c r="O19" s="47">
        <f t="shared" si="1"/>
        <v>61.006711409395976</v>
      </c>
      <c r="P19" s="9"/>
    </row>
    <row r="20" spans="1:16">
      <c r="A20" s="12"/>
      <c r="B20" s="25">
        <v>334.7</v>
      </c>
      <c r="C20" s="20" t="s">
        <v>22</v>
      </c>
      <c r="D20" s="46">
        <v>65612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65612</v>
      </c>
      <c r="O20" s="47">
        <f t="shared" si="1"/>
        <v>55.043624161073822</v>
      </c>
      <c r="P20" s="9"/>
    </row>
    <row r="21" spans="1:16">
      <c r="A21" s="12"/>
      <c r="B21" s="25">
        <v>335.12</v>
      </c>
      <c r="C21" s="20" t="s">
        <v>23</v>
      </c>
      <c r="D21" s="46">
        <v>33425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33425</v>
      </c>
      <c r="O21" s="47">
        <f t="shared" si="1"/>
        <v>28.041107382550337</v>
      </c>
      <c r="P21" s="9"/>
    </row>
    <row r="22" spans="1:16">
      <c r="A22" s="12"/>
      <c r="B22" s="25">
        <v>335.14</v>
      </c>
      <c r="C22" s="20" t="s">
        <v>24</v>
      </c>
      <c r="D22" s="46">
        <v>207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</v>
      </c>
      <c r="O22" s="47">
        <f t="shared" si="1"/>
        <v>0.17365771812080538</v>
      </c>
      <c r="P22" s="9"/>
    </row>
    <row r="23" spans="1:16">
      <c r="A23" s="12"/>
      <c r="B23" s="25">
        <v>335.18</v>
      </c>
      <c r="C23" s="20" t="s">
        <v>25</v>
      </c>
      <c r="D23" s="46">
        <v>53590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53590</v>
      </c>
      <c r="O23" s="47">
        <f t="shared" si="1"/>
        <v>44.958053691275168</v>
      </c>
      <c r="P23" s="9"/>
    </row>
    <row r="24" spans="1:16">
      <c r="A24" s="12"/>
      <c r="B24" s="25">
        <v>337.9</v>
      </c>
      <c r="C24" s="20" t="s">
        <v>26</v>
      </c>
      <c r="D24" s="46">
        <v>10500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10500</v>
      </c>
      <c r="O24" s="47">
        <f t="shared" si="1"/>
        <v>8.8087248322147644</v>
      </c>
      <c r="P24" s="9"/>
    </row>
    <row r="25" spans="1:16">
      <c r="A25" s="12"/>
      <c r="B25" s="25">
        <v>338</v>
      </c>
      <c r="C25" s="20" t="s">
        <v>27</v>
      </c>
      <c r="D25" s="46">
        <v>38599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38599</v>
      </c>
      <c r="O25" s="47">
        <f t="shared" si="1"/>
        <v>32.381711409395976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SUM(D27:D30)</f>
        <v>162649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253351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416000</v>
      </c>
      <c r="O26" s="45">
        <f t="shared" si="1"/>
        <v>348.99328859060404</v>
      </c>
      <c r="P26" s="10"/>
    </row>
    <row r="27" spans="1:16">
      <c r="A27" s="12"/>
      <c r="B27" s="25">
        <v>341.3</v>
      </c>
      <c r="C27" s="20" t="s">
        <v>35</v>
      </c>
      <c r="D27" s="46">
        <v>12344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12344</v>
      </c>
      <c r="O27" s="47">
        <f t="shared" si="1"/>
        <v>10.355704697986576</v>
      </c>
      <c r="P27" s="9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253351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253351</v>
      </c>
      <c r="O28" s="47">
        <f t="shared" si="1"/>
        <v>212.54278523489933</v>
      </c>
      <c r="P28" s="9"/>
    </row>
    <row r="29" spans="1:16">
      <c r="A29" s="12"/>
      <c r="B29" s="25">
        <v>343.4</v>
      </c>
      <c r="C29" s="20" t="s">
        <v>37</v>
      </c>
      <c r="D29" s="46">
        <v>141930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141930</v>
      </c>
      <c r="O29" s="47">
        <f t="shared" si="1"/>
        <v>119.06879194630872</v>
      </c>
      <c r="P29" s="9"/>
    </row>
    <row r="30" spans="1:16">
      <c r="A30" s="12"/>
      <c r="B30" s="25">
        <v>347.3</v>
      </c>
      <c r="C30" s="20" t="s">
        <v>38</v>
      </c>
      <c r="D30" s="46">
        <v>8375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8375</v>
      </c>
      <c r="O30" s="47">
        <f t="shared" si="1"/>
        <v>7.026006711409396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SUM(D32:D32)</f>
        <v>1361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1361</v>
      </c>
      <c r="O31" s="45">
        <f t="shared" si="1"/>
        <v>1.1417785234899329</v>
      </c>
      <c r="P31" s="10"/>
    </row>
    <row r="32" spans="1:16">
      <c r="A32" s="13"/>
      <c r="B32" s="39">
        <v>351.3</v>
      </c>
      <c r="C32" s="21" t="s">
        <v>41</v>
      </c>
      <c r="D32" s="46">
        <v>1361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1361</v>
      </c>
      <c r="O32" s="47">
        <f t="shared" si="1"/>
        <v>1.1417785234899329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SUM(D34:D37)</f>
        <v>108891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10162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119053</v>
      </c>
      <c r="O33" s="45">
        <f t="shared" si="1"/>
        <v>99.87667785234899</v>
      </c>
      <c r="P33" s="10"/>
    </row>
    <row r="34" spans="1:119">
      <c r="A34" s="12"/>
      <c r="B34" s="25">
        <v>361.1</v>
      </c>
      <c r="C34" s="20" t="s">
        <v>42</v>
      </c>
      <c r="D34" s="46">
        <v>56604</v>
      </c>
      <c r="E34" s="46">
        <v>0</v>
      </c>
      <c r="F34" s="46">
        <v>0</v>
      </c>
      <c r="G34" s="46">
        <v>0</v>
      </c>
      <c r="H34" s="46">
        <v>0</v>
      </c>
      <c r="I34" s="46">
        <v>6090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62694</v>
      </c>
      <c r="O34" s="47">
        <f t="shared" si="1"/>
        <v>52.595637583892618</v>
      </c>
      <c r="P34" s="9"/>
    </row>
    <row r="35" spans="1:119">
      <c r="A35" s="12"/>
      <c r="B35" s="25">
        <v>362</v>
      </c>
      <c r="C35" s="20" t="s">
        <v>43</v>
      </c>
      <c r="D35" s="46">
        <v>32931</v>
      </c>
      <c r="E35" s="46">
        <v>0</v>
      </c>
      <c r="F35" s="46">
        <v>0</v>
      </c>
      <c r="G35" s="46">
        <v>0</v>
      </c>
      <c r="H35" s="46">
        <v>0</v>
      </c>
      <c r="I35" s="46">
        <v>4000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36931</v>
      </c>
      <c r="O35" s="47">
        <f t="shared" si="1"/>
        <v>30.982382550335572</v>
      </c>
      <c r="P35" s="9"/>
    </row>
    <row r="36" spans="1:119">
      <c r="A36" s="12"/>
      <c r="B36" s="25">
        <v>366</v>
      </c>
      <c r="C36" s="20" t="s">
        <v>44</v>
      </c>
      <c r="D36" s="46">
        <v>423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423</v>
      </c>
      <c r="O36" s="47">
        <f t="shared" si="1"/>
        <v>0.35486577181208051</v>
      </c>
      <c r="P36" s="9"/>
    </row>
    <row r="37" spans="1:119">
      <c r="A37" s="12"/>
      <c r="B37" s="25">
        <v>369.9</v>
      </c>
      <c r="C37" s="20" t="s">
        <v>45</v>
      </c>
      <c r="D37" s="46">
        <v>18933</v>
      </c>
      <c r="E37" s="46">
        <v>0</v>
      </c>
      <c r="F37" s="46">
        <v>0</v>
      </c>
      <c r="G37" s="46">
        <v>0</v>
      </c>
      <c r="H37" s="46">
        <v>0</v>
      </c>
      <c r="I37" s="46">
        <v>72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19005</v>
      </c>
      <c r="O37" s="47">
        <f t="shared" si="1"/>
        <v>15.943791946308725</v>
      </c>
      <c r="P37" s="9"/>
    </row>
    <row r="38" spans="1:119" ht="15.75">
      <c r="A38" s="29" t="s">
        <v>34</v>
      </c>
      <c r="B38" s="30"/>
      <c r="C38" s="31"/>
      <c r="D38" s="32">
        <f t="shared" ref="D38:M38" si="9">SUM(D39:D39)</f>
        <v>11878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11878</v>
      </c>
      <c r="O38" s="45">
        <f t="shared" si="1"/>
        <v>9.9647651006711406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11878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11878</v>
      </c>
      <c r="O39" s="47">
        <f t="shared" si="1"/>
        <v>9.9647651006711406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10">SUM(D5,D13,D18,D26,D31,D33,D38)</f>
        <v>1184013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263513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1447526</v>
      </c>
      <c r="O40" s="38">
        <f t="shared" si="1"/>
        <v>1214.3674496644296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53</v>
      </c>
      <c r="M42" s="118"/>
      <c r="N42" s="118"/>
      <c r="O42" s="43">
        <v>1192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thickBot="1">
      <c r="A44" s="120" t="s">
        <v>59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516601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516601</v>
      </c>
      <c r="O5" s="33">
        <f t="shared" ref="O5:O37" si="2">(N5/O$39)</f>
        <v>431.94063545150499</v>
      </c>
      <c r="P5" s="6"/>
    </row>
    <row r="6" spans="1:133">
      <c r="A6" s="12"/>
      <c r="B6" s="25">
        <v>311</v>
      </c>
      <c r="C6" s="20" t="s">
        <v>1</v>
      </c>
      <c r="D6" s="46">
        <v>305214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305214</v>
      </c>
      <c r="O6" s="47">
        <f t="shared" si="2"/>
        <v>255.19565217391303</v>
      </c>
      <c r="P6" s="9"/>
    </row>
    <row r="7" spans="1:133">
      <c r="A7" s="12"/>
      <c r="B7" s="25">
        <v>312.10000000000002</v>
      </c>
      <c r="C7" s="20" t="s">
        <v>9</v>
      </c>
      <c r="D7" s="46">
        <v>29697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29697</v>
      </c>
      <c r="O7" s="47">
        <f t="shared" si="2"/>
        <v>24.83026755852843</v>
      </c>
      <c r="P7" s="9"/>
    </row>
    <row r="8" spans="1:133">
      <c r="A8" s="12"/>
      <c r="B8" s="25">
        <v>312.60000000000002</v>
      </c>
      <c r="C8" s="20" t="s">
        <v>11</v>
      </c>
      <c r="D8" s="46">
        <v>110222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110222</v>
      </c>
      <c r="O8" s="47">
        <f t="shared" si="2"/>
        <v>92.158862876254176</v>
      </c>
      <c r="P8" s="9"/>
    </row>
    <row r="9" spans="1:133">
      <c r="A9" s="12"/>
      <c r="B9" s="25">
        <v>314.10000000000002</v>
      </c>
      <c r="C9" s="20" t="s">
        <v>12</v>
      </c>
      <c r="D9" s="46">
        <v>46789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46789</v>
      </c>
      <c r="O9" s="47">
        <f t="shared" si="2"/>
        <v>39.121237458193981</v>
      </c>
      <c r="P9" s="9"/>
    </row>
    <row r="10" spans="1:133">
      <c r="A10" s="12"/>
      <c r="B10" s="25">
        <v>314.39999999999998</v>
      </c>
      <c r="C10" s="20" t="s">
        <v>13</v>
      </c>
      <c r="D10" s="46">
        <v>2271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2271</v>
      </c>
      <c r="O10" s="47">
        <f t="shared" si="2"/>
        <v>1.8988294314381271</v>
      </c>
      <c r="P10" s="9"/>
    </row>
    <row r="11" spans="1:133">
      <c r="A11" s="12"/>
      <c r="B11" s="25">
        <v>315</v>
      </c>
      <c r="C11" s="20" t="s">
        <v>14</v>
      </c>
      <c r="D11" s="46">
        <v>22408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22408</v>
      </c>
      <c r="O11" s="47">
        <f t="shared" si="2"/>
        <v>18.735785953177256</v>
      </c>
      <c r="P11" s="9"/>
    </row>
    <row r="12" spans="1:133" ht="15.75">
      <c r="A12" s="29" t="s">
        <v>78</v>
      </c>
      <c r="B12" s="30"/>
      <c r="C12" s="31"/>
      <c r="D12" s="32">
        <f t="shared" ref="D12:M12" si="3">SUM(D13:D15)</f>
        <v>102617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102617</v>
      </c>
      <c r="O12" s="45">
        <f t="shared" si="2"/>
        <v>85.800167224080269</v>
      </c>
      <c r="P12" s="10"/>
    </row>
    <row r="13" spans="1:133">
      <c r="A13" s="12"/>
      <c r="B13" s="25">
        <v>323.10000000000002</v>
      </c>
      <c r="C13" s="20" t="s">
        <v>16</v>
      </c>
      <c r="D13" s="46">
        <v>96672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96672</v>
      </c>
      <c r="O13" s="47">
        <f t="shared" si="2"/>
        <v>80.829431438127088</v>
      </c>
      <c r="P13" s="9"/>
    </row>
    <row r="14" spans="1:133">
      <c r="A14" s="12"/>
      <c r="B14" s="25">
        <v>323.39999999999998</v>
      </c>
      <c r="C14" s="20" t="s">
        <v>17</v>
      </c>
      <c r="D14" s="46">
        <v>3939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3939</v>
      </c>
      <c r="O14" s="47">
        <f t="shared" si="2"/>
        <v>3.2934782608695654</v>
      </c>
      <c r="P14" s="9"/>
    </row>
    <row r="15" spans="1:133">
      <c r="A15" s="12"/>
      <c r="B15" s="25">
        <v>329</v>
      </c>
      <c r="C15" s="20" t="s">
        <v>79</v>
      </c>
      <c r="D15" s="46">
        <v>2006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2006</v>
      </c>
      <c r="O15" s="47">
        <f t="shared" si="2"/>
        <v>1.6772575250836121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SUM(D17:D22)</f>
        <v>408818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408818</v>
      </c>
      <c r="O16" s="45">
        <f t="shared" si="2"/>
        <v>341.82107023411373</v>
      </c>
      <c r="P16" s="10"/>
    </row>
    <row r="17" spans="1:16">
      <c r="A17" s="12"/>
      <c r="B17" s="25">
        <v>331.7</v>
      </c>
      <c r="C17" s="20" t="s">
        <v>21</v>
      </c>
      <c r="D17" s="46">
        <v>67309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67309</v>
      </c>
      <c r="O17" s="47">
        <f t="shared" si="2"/>
        <v>56.278428093645488</v>
      </c>
      <c r="P17" s="9"/>
    </row>
    <row r="18" spans="1:16">
      <c r="A18" s="12"/>
      <c r="B18" s="25">
        <v>335.12</v>
      </c>
      <c r="C18" s="20" t="s">
        <v>23</v>
      </c>
      <c r="D18" s="46">
        <v>31217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31217</v>
      </c>
      <c r="O18" s="47">
        <f t="shared" si="2"/>
        <v>26.101170568561873</v>
      </c>
      <c r="P18" s="9"/>
    </row>
    <row r="19" spans="1:16">
      <c r="A19" s="12"/>
      <c r="B19" s="25">
        <v>335.14</v>
      </c>
      <c r="C19" s="20" t="s">
        <v>24</v>
      </c>
      <c r="D19" s="46">
        <v>352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352</v>
      </c>
      <c r="O19" s="47">
        <f t="shared" si="2"/>
        <v>0.29431438127090304</v>
      </c>
      <c r="P19" s="9"/>
    </row>
    <row r="20" spans="1:16">
      <c r="A20" s="12"/>
      <c r="B20" s="25">
        <v>335.15</v>
      </c>
      <c r="C20" s="20" t="s">
        <v>56</v>
      </c>
      <c r="D20" s="46">
        <v>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99</v>
      </c>
      <c r="O20" s="47">
        <f t="shared" si="2"/>
        <v>8.2775919732441472E-2</v>
      </c>
      <c r="P20" s="9"/>
    </row>
    <row r="21" spans="1:16">
      <c r="A21" s="12"/>
      <c r="B21" s="25">
        <v>335.18</v>
      </c>
      <c r="C21" s="20" t="s">
        <v>25</v>
      </c>
      <c r="D21" s="46">
        <v>64551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64551</v>
      </c>
      <c r="O21" s="47">
        <f t="shared" si="2"/>
        <v>53.972408026755851</v>
      </c>
      <c r="P21" s="9"/>
    </row>
    <row r="22" spans="1:16">
      <c r="A22" s="12"/>
      <c r="B22" s="25">
        <v>338</v>
      </c>
      <c r="C22" s="20" t="s">
        <v>27</v>
      </c>
      <c r="D22" s="46">
        <v>245290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245290</v>
      </c>
      <c r="O22" s="47">
        <f t="shared" si="2"/>
        <v>205.09197324414717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SUM(D24:D27)</f>
        <v>152411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326457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478868</v>
      </c>
      <c r="O23" s="45">
        <f t="shared" si="2"/>
        <v>400.39130434782606</v>
      </c>
      <c r="P23" s="10"/>
    </row>
    <row r="24" spans="1:16">
      <c r="A24" s="12"/>
      <c r="B24" s="25">
        <v>341.3</v>
      </c>
      <c r="C24" s="20" t="s">
        <v>35</v>
      </c>
      <c r="D24" s="46">
        <v>14118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14118</v>
      </c>
      <c r="O24" s="47">
        <f t="shared" si="2"/>
        <v>11.804347826086957</v>
      </c>
      <c r="P24" s="9"/>
    </row>
    <row r="25" spans="1:16">
      <c r="A25" s="12"/>
      <c r="B25" s="25">
        <v>343.3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326457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326457</v>
      </c>
      <c r="O25" s="47">
        <f t="shared" si="2"/>
        <v>272.95735785953178</v>
      </c>
      <c r="P25" s="9"/>
    </row>
    <row r="26" spans="1:16">
      <c r="A26" s="12"/>
      <c r="B26" s="25">
        <v>343.4</v>
      </c>
      <c r="C26" s="20" t="s">
        <v>37</v>
      </c>
      <c r="D26" s="46">
        <v>136067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136067</v>
      </c>
      <c r="O26" s="47">
        <f t="shared" si="2"/>
        <v>113.76839464882943</v>
      </c>
      <c r="P26" s="9"/>
    </row>
    <row r="27" spans="1:16">
      <c r="A27" s="12"/>
      <c r="B27" s="25">
        <v>347.3</v>
      </c>
      <c r="C27" s="20" t="s">
        <v>38</v>
      </c>
      <c r="D27" s="46">
        <v>2226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2226</v>
      </c>
      <c r="O27" s="47">
        <f t="shared" si="2"/>
        <v>1.8612040133779264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SUM(D29:D29)</f>
        <v>3655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6"/>
        <v>3655</v>
      </c>
      <c r="O28" s="45">
        <f t="shared" si="2"/>
        <v>3.0560200668896322</v>
      </c>
      <c r="P28" s="10"/>
    </row>
    <row r="29" spans="1:16">
      <c r="A29" s="13"/>
      <c r="B29" s="39">
        <v>351.3</v>
      </c>
      <c r="C29" s="21" t="s">
        <v>41</v>
      </c>
      <c r="D29" s="46">
        <v>3655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3655</v>
      </c>
      <c r="O29" s="47">
        <f t="shared" si="2"/>
        <v>3.0560200668896322</v>
      </c>
      <c r="P29" s="9"/>
    </row>
    <row r="30" spans="1:16" ht="15.75">
      <c r="A30" s="29" t="s">
        <v>2</v>
      </c>
      <c r="B30" s="30"/>
      <c r="C30" s="31"/>
      <c r="D30" s="32">
        <f t="shared" ref="D30:M30" si="8">SUM(D31:D36)</f>
        <v>136572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34252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37" si="9">SUM(D30:M30)</f>
        <v>170824</v>
      </c>
      <c r="O30" s="45">
        <f t="shared" si="2"/>
        <v>142.8294314381271</v>
      </c>
      <c r="P30" s="10"/>
    </row>
    <row r="31" spans="1:16">
      <c r="A31" s="12"/>
      <c r="B31" s="25">
        <v>361.1</v>
      </c>
      <c r="C31" s="20" t="s">
        <v>42</v>
      </c>
      <c r="D31" s="46">
        <v>82683</v>
      </c>
      <c r="E31" s="46">
        <v>0</v>
      </c>
      <c r="F31" s="46">
        <v>0</v>
      </c>
      <c r="G31" s="46">
        <v>0</v>
      </c>
      <c r="H31" s="46">
        <v>0</v>
      </c>
      <c r="I31" s="46">
        <v>18007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100690</v>
      </c>
      <c r="O31" s="47">
        <f t="shared" si="2"/>
        <v>84.18896321070234</v>
      </c>
      <c r="P31" s="9"/>
    </row>
    <row r="32" spans="1:16">
      <c r="A32" s="12"/>
      <c r="B32" s="25">
        <v>362</v>
      </c>
      <c r="C32" s="20" t="s">
        <v>43</v>
      </c>
      <c r="D32" s="46">
        <v>2800</v>
      </c>
      <c r="E32" s="46">
        <v>0</v>
      </c>
      <c r="F32" s="46">
        <v>0</v>
      </c>
      <c r="G32" s="46">
        <v>0</v>
      </c>
      <c r="H32" s="46">
        <v>0</v>
      </c>
      <c r="I32" s="46">
        <v>4800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7600</v>
      </c>
      <c r="O32" s="47">
        <f t="shared" si="2"/>
        <v>6.3545150501672243</v>
      </c>
      <c r="P32" s="9"/>
    </row>
    <row r="33" spans="1:119">
      <c r="A33" s="12"/>
      <c r="B33" s="25">
        <v>363.22</v>
      </c>
      <c r="C33" s="20" t="s">
        <v>80</v>
      </c>
      <c r="D33" s="46">
        <v>41499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41499</v>
      </c>
      <c r="O33" s="47">
        <f t="shared" si="2"/>
        <v>34.698160535117054</v>
      </c>
      <c r="P33" s="9"/>
    </row>
    <row r="34" spans="1:119">
      <c r="A34" s="12"/>
      <c r="B34" s="25">
        <v>363.29</v>
      </c>
      <c r="C34" s="20" t="s">
        <v>81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9064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9064</v>
      </c>
      <c r="O34" s="47">
        <f t="shared" si="2"/>
        <v>7.5785953177257523</v>
      </c>
      <c r="P34" s="9"/>
    </row>
    <row r="35" spans="1:119">
      <c r="A35" s="12"/>
      <c r="B35" s="25">
        <v>366</v>
      </c>
      <c r="C35" s="20" t="s">
        <v>44</v>
      </c>
      <c r="D35" s="46">
        <v>1370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1370</v>
      </c>
      <c r="O35" s="47">
        <f t="shared" si="2"/>
        <v>1.1454849498327759</v>
      </c>
      <c r="P35" s="9"/>
    </row>
    <row r="36" spans="1:119" ht="15.75" thickBot="1">
      <c r="A36" s="12"/>
      <c r="B36" s="25">
        <v>369.9</v>
      </c>
      <c r="C36" s="20" t="s">
        <v>45</v>
      </c>
      <c r="D36" s="46">
        <v>8220</v>
      </c>
      <c r="E36" s="46">
        <v>0</v>
      </c>
      <c r="F36" s="46">
        <v>0</v>
      </c>
      <c r="G36" s="46">
        <v>0</v>
      </c>
      <c r="H36" s="46">
        <v>0</v>
      </c>
      <c r="I36" s="46">
        <v>2381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10601</v>
      </c>
      <c r="O36" s="47">
        <f t="shared" si="2"/>
        <v>8.8637123745819402</v>
      </c>
      <c r="P36" s="9"/>
    </row>
    <row r="37" spans="1:119" ht="16.5" thickBot="1">
      <c r="A37" s="14" t="s">
        <v>39</v>
      </c>
      <c r="B37" s="23"/>
      <c r="C37" s="22"/>
      <c r="D37" s="15">
        <f>SUM(D5,D12,D16,D23,D28,D30)</f>
        <v>1320674</v>
      </c>
      <c r="E37" s="15">
        <f t="shared" ref="E37:M37" si="10">SUM(E5,E12,E16,E23,E28,E30)</f>
        <v>0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360709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9"/>
        <v>1681383</v>
      </c>
      <c r="O37" s="38">
        <f t="shared" si="2"/>
        <v>1405.8386287625417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82</v>
      </c>
      <c r="M39" s="118"/>
      <c r="N39" s="118"/>
      <c r="O39" s="43">
        <v>1196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59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112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113</v>
      </c>
      <c r="N4" s="35" t="s">
        <v>8</v>
      </c>
      <c r="O4" s="35" t="s">
        <v>114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115</v>
      </c>
      <c r="B5" s="26"/>
      <c r="C5" s="26"/>
      <c r="D5" s="27">
        <f t="shared" ref="D5:N5" si="0">SUM(D6:D10)</f>
        <v>780147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780147</v>
      </c>
      <c r="P5" s="33">
        <f t="shared" ref="P5:P41" si="1">(O5/P$43)</f>
        <v>455.69334112149534</v>
      </c>
      <c r="Q5" s="6"/>
    </row>
    <row r="6" spans="1:134">
      <c r="A6" s="12"/>
      <c r="B6" s="25">
        <v>311</v>
      </c>
      <c r="C6" s="20" t="s">
        <v>1</v>
      </c>
      <c r="D6" s="46">
        <v>326731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326731</v>
      </c>
      <c r="P6" s="47">
        <f t="shared" si="1"/>
        <v>190.84754672897196</v>
      </c>
      <c r="Q6" s="9"/>
    </row>
    <row r="7" spans="1:134">
      <c r="A7" s="12"/>
      <c r="B7" s="25">
        <v>312.41000000000003</v>
      </c>
      <c r="C7" s="20" t="s">
        <v>116</v>
      </c>
      <c r="D7" s="46">
        <v>296606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296606</v>
      </c>
      <c r="P7" s="47">
        <f t="shared" si="1"/>
        <v>173.25116822429908</v>
      </c>
      <c r="Q7" s="9"/>
    </row>
    <row r="8" spans="1:134">
      <c r="A8" s="12"/>
      <c r="B8" s="25">
        <v>314.10000000000002</v>
      </c>
      <c r="C8" s="20" t="s">
        <v>12</v>
      </c>
      <c r="D8" s="46">
        <v>91691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91691</v>
      </c>
      <c r="P8" s="47">
        <f t="shared" si="1"/>
        <v>53.557827102803735</v>
      </c>
      <c r="Q8" s="9"/>
    </row>
    <row r="9" spans="1:134">
      <c r="A9" s="12"/>
      <c r="B9" s="25">
        <v>314.39999999999998</v>
      </c>
      <c r="C9" s="20" t="s">
        <v>13</v>
      </c>
      <c r="D9" s="46">
        <v>3263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3263</v>
      </c>
      <c r="P9" s="47">
        <f t="shared" si="1"/>
        <v>1.9059579439252337</v>
      </c>
      <c r="Q9" s="9"/>
    </row>
    <row r="10" spans="1:134">
      <c r="A10" s="12"/>
      <c r="B10" s="25">
        <v>315.10000000000002</v>
      </c>
      <c r="C10" s="20" t="s">
        <v>117</v>
      </c>
      <c r="D10" s="46">
        <v>61856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61856</v>
      </c>
      <c r="P10" s="47">
        <f t="shared" si="1"/>
        <v>36.13084112149533</v>
      </c>
      <c r="Q10" s="9"/>
    </row>
    <row r="11" spans="1:134" ht="15.75">
      <c r="A11" s="29" t="s">
        <v>15</v>
      </c>
      <c r="B11" s="30"/>
      <c r="C11" s="31"/>
      <c r="D11" s="32">
        <f t="shared" ref="D11:N11" si="3">SUM(D12:D20)</f>
        <v>500060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333042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833102</v>
      </c>
      <c r="P11" s="45">
        <f t="shared" si="1"/>
        <v>486.625</v>
      </c>
      <c r="Q11" s="10"/>
    </row>
    <row r="12" spans="1:134">
      <c r="A12" s="12"/>
      <c r="B12" s="25">
        <v>323.10000000000002</v>
      </c>
      <c r="C12" s="20" t="s">
        <v>16</v>
      </c>
      <c r="D12" s="46">
        <v>148426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20" si="4">SUM(D12:N12)</f>
        <v>148426</v>
      </c>
      <c r="P12" s="47">
        <f t="shared" si="1"/>
        <v>86.697429906542055</v>
      </c>
      <c r="Q12" s="9"/>
    </row>
    <row r="13" spans="1:134">
      <c r="A13" s="12"/>
      <c r="B13" s="25">
        <v>323.39999999999998</v>
      </c>
      <c r="C13" s="20" t="s">
        <v>17</v>
      </c>
      <c r="D13" s="46">
        <v>4589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4589</v>
      </c>
      <c r="P13" s="47">
        <f t="shared" si="1"/>
        <v>2.6804906542056073</v>
      </c>
      <c r="Q13" s="9"/>
    </row>
    <row r="14" spans="1:134">
      <c r="A14" s="12"/>
      <c r="B14" s="25">
        <v>324.11</v>
      </c>
      <c r="C14" s="20" t="s">
        <v>18</v>
      </c>
      <c r="D14" s="46">
        <v>19742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19742</v>
      </c>
      <c r="P14" s="47">
        <f t="shared" si="1"/>
        <v>11.531542056074766</v>
      </c>
      <c r="Q14" s="9"/>
    </row>
    <row r="15" spans="1:134">
      <c r="A15" s="12"/>
      <c r="B15" s="25">
        <v>324.20999999999998</v>
      </c>
      <c r="C15" s="20" t="s">
        <v>68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333042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333042</v>
      </c>
      <c r="P15" s="47">
        <f t="shared" si="1"/>
        <v>194.53387850467288</v>
      </c>
      <c r="Q15" s="9"/>
    </row>
    <row r="16" spans="1:134">
      <c r="A16" s="12"/>
      <c r="B16" s="25">
        <v>324.31</v>
      </c>
      <c r="C16" s="20" t="s">
        <v>100</v>
      </c>
      <c r="D16" s="46">
        <v>11611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11611</v>
      </c>
      <c r="P16" s="47">
        <f t="shared" si="1"/>
        <v>6.7821261682242993</v>
      </c>
      <c r="Q16" s="9"/>
    </row>
    <row r="17" spans="1:17">
      <c r="A17" s="12"/>
      <c r="B17" s="25">
        <v>324.61</v>
      </c>
      <c r="C17" s="20" t="s">
        <v>101</v>
      </c>
      <c r="D17" s="46">
        <v>10971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10971</v>
      </c>
      <c r="P17" s="47">
        <f t="shared" si="1"/>
        <v>6.4082943925233646</v>
      </c>
      <c r="Q17" s="9"/>
    </row>
    <row r="18" spans="1:17">
      <c r="A18" s="12"/>
      <c r="B18" s="25">
        <v>324.91000000000003</v>
      </c>
      <c r="C18" s="20" t="s">
        <v>102</v>
      </c>
      <c r="D18" s="46">
        <v>27064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27064</v>
      </c>
      <c r="P18" s="47">
        <f t="shared" si="1"/>
        <v>15.808411214953271</v>
      </c>
      <c r="Q18" s="9"/>
    </row>
    <row r="19" spans="1:17">
      <c r="A19" s="12"/>
      <c r="B19" s="25">
        <v>325.2</v>
      </c>
      <c r="C19" s="20" t="s">
        <v>93</v>
      </c>
      <c r="D19" s="46">
        <v>96311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96311</v>
      </c>
      <c r="P19" s="47">
        <f t="shared" si="1"/>
        <v>56.256425233644862</v>
      </c>
      <c r="Q19" s="9"/>
    </row>
    <row r="20" spans="1:17">
      <c r="A20" s="12"/>
      <c r="B20" s="25">
        <v>329.1</v>
      </c>
      <c r="C20" s="20" t="s">
        <v>118</v>
      </c>
      <c r="D20" s="46">
        <v>181346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181346</v>
      </c>
      <c r="P20" s="47">
        <f t="shared" si="1"/>
        <v>105.92640186915888</v>
      </c>
      <c r="Q20" s="9"/>
    </row>
    <row r="21" spans="1:17" ht="15.75">
      <c r="A21" s="29" t="s">
        <v>119</v>
      </c>
      <c r="B21" s="30"/>
      <c r="C21" s="31"/>
      <c r="D21" s="32">
        <f t="shared" ref="D21:N21" si="5">SUM(D22:D24)</f>
        <v>253283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253283</v>
      </c>
      <c r="P21" s="45">
        <f t="shared" si="1"/>
        <v>147.94567757009347</v>
      </c>
      <c r="Q21" s="10"/>
    </row>
    <row r="22" spans="1:17">
      <c r="A22" s="12"/>
      <c r="B22" s="25">
        <v>335.125</v>
      </c>
      <c r="C22" s="20" t="s">
        <v>120</v>
      </c>
      <c r="D22" s="46">
        <v>81020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3" si="6">SUM(D22:N22)</f>
        <v>81020</v>
      </c>
      <c r="P22" s="47">
        <f t="shared" si="1"/>
        <v>47.324766355140184</v>
      </c>
      <c r="Q22" s="9"/>
    </row>
    <row r="23" spans="1:17">
      <c r="A23" s="12"/>
      <c r="B23" s="25">
        <v>335.18</v>
      </c>
      <c r="C23" s="20" t="s">
        <v>121</v>
      </c>
      <c r="D23" s="46">
        <v>141727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141727</v>
      </c>
      <c r="P23" s="47">
        <f t="shared" si="1"/>
        <v>82.784462616822424</v>
      </c>
      <c r="Q23" s="9"/>
    </row>
    <row r="24" spans="1:17">
      <c r="A24" s="12"/>
      <c r="B24" s="25">
        <v>338</v>
      </c>
      <c r="C24" s="20" t="s">
        <v>27</v>
      </c>
      <c r="D24" s="46">
        <v>30536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30536</v>
      </c>
      <c r="P24" s="47">
        <f t="shared" si="1"/>
        <v>17.83644859813084</v>
      </c>
      <c r="Q24" s="9"/>
    </row>
    <row r="25" spans="1:17" ht="15.75">
      <c r="A25" s="29" t="s">
        <v>32</v>
      </c>
      <c r="B25" s="30"/>
      <c r="C25" s="31"/>
      <c r="D25" s="32">
        <f t="shared" ref="D25:N25" si="7">SUM(D26:D29)</f>
        <v>247202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814344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>SUM(D25:N25)</f>
        <v>1061546</v>
      </c>
      <c r="P25" s="45">
        <f t="shared" si="1"/>
        <v>620.06191588785043</v>
      </c>
      <c r="Q25" s="10"/>
    </row>
    <row r="26" spans="1:17">
      <c r="A26" s="12"/>
      <c r="B26" s="25">
        <v>341.3</v>
      </c>
      <c r="C26" s="20" t="s">
        <v>74</v>
      </c>
      <c r="D26" s="46">
        <v>3735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9" si="8">SUM(D26:N26)</f>
        <v>3735</v>
      </c>
      <c r="P26" s="47">
        <f t="shared" si="1"/>
        <v>2.1816588785046731</v>
      </c>
      <c r="Q26" s="9"/>
    </row>
    <row r="27" spans="1:17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814344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814344</v>
      </c>
      <c r="P27" s="47">
        <f t="shared" si="1"/>
        <v>475.6682242990654</v>
      </c>
      <c r="Q27" s="9"/>
    </row>
    <row r="28" spans="1:17">
      <c r="A28" s="12"/>
      <c r="B28" s="25">
        <v>343.4</v>
      </c>
      <c r="C28" s="20" t="s">
        <v>37</v>
      </c>
      <c r="D28" s="46">
        <v>197988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197988</v>
      </c>
      <c r="P28" s="47">
        <f t="shared" si="1"/>
        <v>115.64719626168224</v>
      </c>
      <c r="Q28" s="9"/>
    </row>
    <row r="29" spans="1:17">
      <c r="A29" s="12"/>
      <c r="B29" s="25">
        <v>347.2</v>
      </c>
      <c r="C29" s="20" t="s">
        <v>94</v>
      </c>
      <c r="D29" s="46">
        <v>45479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45479</v>
      </c>
      <c r="P29" s="47">
        <f t="shared" si="1"/>
        <v>26.564836448598133</v>
      </c>
      <c r="Q29" s="9"/>
    </row>
    <row r="30" spans="1:17" ht="15.75">
      <c r="A30" s="29" t="s">
        <v>33</v>
      </c>
      <c r="B30" s="30"/>
      <c r="C30" s="31"/>
      <c r="D30" s="32">
        <f t="shared" ref="D30:N30" si="9">SUM(D31:D32)</f>
        <v>14202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9"/>
        <v>0</v>
      </c>
      <c r="O30" s="32">
        <f>SUM(D30:N30)</f>
        <v>14202</v>
      </c>
      <c r="P30" s="45">
        <f t="shared" si="1"/>
        <v>8.2955607476635507</v>
      </c>
      <c r="Q30" s="10"/>
    </row>
    <row r="31" spans="1:17">
      <c r="A31" s="13"/>
      <c r="B31" s="39">
        <v>351.5</v>
      </c>
      <c r="C31" s="21" t="s">
        <v>95</v>
      </c>
      <c r="D31" s="46">
        <v>13922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10">SUM(D31:N31)</f>
        <v>13922</v>
      </c>
      <c r="P31" s="47">
        <f t="shared" si="1"/>
        <v>8.1320093457943923</v>
      </c>
      <c r="Q31" s="9"/>
    </row>
    <row r="32" spans="1:17">
      <c r="A32" s="13"/>
      <c r="B32" s="39">
        <v>352</v>
      </c>
      <c r="C32" s="21" t="s">
        <v>57</v>
      </c>
      <c r="D32" s="46">
        <v>280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280</v>
      </c>
      <c r="P32" s="47">
        <f t="shared" si="1"/>
        <v>0.16355140186915887</v>
      </c>
      <c r="Q32" s="9"/>
    </row>
    <row r="33" spans="1:120" ht="15.75">
      <c r="A33" s="29" t="s">
        <v>2</v>
      </c>
      <c r="B33" s="30"/>
      <c r="C33" s="31"/>
      <c r="D33" s="32">
        <f t="shared" ref="D33:N33" si="11">SUM(D34:D38)</f>
        <v>142834</v>
      </c>
      <c r="E33" s="32">
        <f t="shared" si="11"/>
        <v>311</v>
      </c>
      <c r="F33" s="32">
        <f t="shared" si="11"/>
        <v>0</v>
      </c>
      <c r="G33" s="32">
        <f t="shared" si="11"/>
        <v>0</v>
      </c>
      <c r="H33" s="32">
        <f t="shared" si="11"/>
        <v>0</v>
      </c>
      <c r="I33" s="32">
        <f t="shared" si="11"/>
        <v>-2849</v>
      </c>
      <c r="J33" s="32">
        <f t="shared" si="11"/>
        <v>0</v>
      </c>
      <c r="K33" s="32">
        <f t="shared" si="11"/>
        <v>0</v>
      </c>
      <c r="L33" s="32">
        <f t="shared" si="11"/>
        <v>0</v>
      </c>
      <c r="M33" s="32">
        <f t="shared" si="11"/>
        <v>0</v>
      </c>
      <c r="N33" s="32">
        <f t="shared" si="11"/>
        <v>0</v>
      </c>
      <c r="O33" s="32">
        <f>SUM(D33:N33)</f>
        <v>140296</v>
      </c>
      <c r="P33" s="45">
        <f t="shared" si="1"/>
        <v>81.94859813084112</v>
      </c>
      <c r="Q33" s="10"/>
    </row>
    <row r="34" spans="1:120">
      <c r="A34" s="12"/>
      <c r="B34" s="25">
        <v>361.1</v>
      </c>
      <c r="C34" s="20" t="s">
        <v>42</v>
      </c>
      <c r="D34" s="46">
        <v>4750</v>
      </c>
      <c r="E34" s="46">
        <v>311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5061</v>
      </c>
      <c r="P34" s="47">
        <f t="shared" si="1"/>
        <v>2.9561915887850465</v>
      </c>
      <c r="Q34" s="9"/>
    </row>
    <row r="35" spans="1:120">
      <c r="A35" s="12"/>
      <c r="B35" s="25">
        <v>362</v>
      </c>
      <c r="C35" s="20" t="s">
        <v>43</v>
      </c>
      <c r="D35" s="46">
        <v>75984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0" si="12">SUM(D35:N35)</f>
        <v>75984</v>
      </c>
      <c r="P35" s="47">
        <f t="shared" si="1"/>
        <v>44.383177570093459</v>
      </c>
      <c r="Q35" s="9"/>
    </row>
    <row r="36" spans="1:120">
      <c r="A36" s="12"/>
      <c r="B36" s="25">
        <v>364</v>
      </c>
      <c r="C36" s="20" t="s">
        <v>124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-2849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-2849</v>
      </c>
      <c r="P36" s="47">
        <f t="shared" si="1"/>
        <v>-1.6641355140186915</v>
      </c>
      <c r="Q36" s="9"/>
    </row>
    <row r="37" spans="1:120">
      <c r="A37" s="12"/>
      <c r="B37" s="25">
        <v>366</v>
      </c>
      <c r="C37" s="20" t="s">
        <v>44</v>
      </c>
      <c r="D37" s="46">
        <v>2130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2130</v>
      </c>
      <c r="P37" s="47">
        <f t="shared" si="1"/>
        <v>1.2441588785046729</v>
      </c>
      <c r="Q37" s="9"/>
    </row>
    <row r="38" spans="1:120">
      <c r="A38" s="12"/>
      <c r="B38" s="25">
        <v>369.9</v>
      </c>
      <c r="C38" s="20" t="s">
        <v>45</v>
      </c>
      <c r="D38" s="46">
        <v>59970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2"/>
        <v>59970</v>
      </c>
      <c r="P38" s="47">
        <f t="shared" si="1"/>
        <v>35.029205607476634</v>
      </c>
      <c r="Q38" s="9"/>
    </row>
    <row r="39" spans="1:120" ht="15.75">
      <c r="A39" s="29" t="s">
        <v>34</v>
      </c>
      <c r="B39" s="30"/>
      <c r="C39" s="31"/>
      <c r="D39" s="32">
        <f t="shared" ref="D39:N39" si="13">SUM(D40:D40)</f>
        <v>117356</v>
      </c>
      <c r="E39" s="32">
        <f t="shared" si="13"/>
        <v>0</v>
      </c>
      <c r="F39" s="32">
        <f t="shared" si="13"/>
        <v>0</v>
      </c>
      <c r="G39" s="32">
        <f t="shared" si="13"/>
        <v>0</v>
      </c>
      <c r="H39" s="32">
        <f t="shared" si="13"/>
        <v>0</v>
      </c>
      <c r="I39" s="32">
        <f t="shared" si="13"/>
        <v>0</v>
      </c>
      <c r="J39" s="32">
        <f t="shared" si="13"/>
        <v>0</v>
      </c>
      <c r="K39" s="32">
        <f t="shared" si="13"/>
        <v>0</v>
      </c>
      <c r="L39" s="32">
        <f t="shared" si="13"/>
        <v>0</v>
      </c>
      <c r="M39" s="32">
        <f t="shared" si="13"/>
        <v>0</v>
      </c>
      <c r="N39" s="32">
        <f t="shared" si="13"/>
        <v>0</v>
      </c>
      <c r="O39" s="32">
        <f t="shared" si="12"/>
        <v>117356</v>
      </c>
      <c r="P39" s="45">
        <f t="shared" si="1"/>
        <v>68.549065420560751</v>
      </c>
      <c r="Q39" s="9"/>
    </row>
    <row r="40" spans="1:120" ht="15.75" thickBot="1">
      <c r="A40" s="12"/>
      <c r="B40" s="25">
        <v>384</v>
      </c>
      <c r="C40" s="20" t="s">
        <v>125</v>
      </c>
      <c r="D40" s="46">
        <v>117356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117356</v>
      </c>
      <c r="P40" s="47">
        <f t="shared" si="1"/>
        <v>68.549065420560751</v>
      </c>
      <c r="Q40" s="9"/>
    </row>
    <row r="41" spans="1:120" ht="16.5" thickBot="1">
      <c r="A41" s="14" t="s">
        <v>39</v>
      </c>
      <c r="B41" s="23"/>
      <c r="C41" s="22"/>
      <c r="D41" s="15">
        <f t="shared" ref="D41:N41" si="14">SUM(D5,D11,D21,D25,D30,D33,D39)</f>
        <v>2055084</v>
      </c>
      <c r="E41" s="15">
        <f t="shared" si="14"/>
        <v>311</v>
      </c>
      <c r="F41" s="15">
        <f t="shared" si="14"/>
        <v>0</v>
      </c>
      <c r="G41" s="15">
        <f t="shared" si="14"/>
        <v>0</v>
      </c>
      <c r="H41" s="15">
        <f t="shared" si="14"/>
        <v>0</v>
      </c>
      <c r="I41" s="15">
        <f t="shared" si="14"/>
        <v>1144537</v>
      </c>
      <c r="J41" s="15">
        <f t="shared" si="14"/>
        <v>0</v>
      </c>
      <c r="K41" s="15">
        <f t="shared" si="14"/>
        <v>0</v>
      </c>
      <c r="L41" s="15">
        <f t="shared" si="14"/>
        <v>0</v>
      </c>
      <c r="M41" s="15">
        <f t="shared" si="14"/>
        <v>0</v>
      </c>
      <c r="N41" s="15">
        <f t="shared" si="14"/>
        <v>0</v>
      </c>
      <c r="O41" s="15">
        <f>SUM(D41:N41)</f>
        <v>3199932</v>
      </c>
      <c r="P41" s="38">
        <f t="shared" si="1"/>
        <v>1869.1191588785048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118" t="s">
        <v>126</v>
      </c>
      <c r="N43" s="118"/>
      <c r="O43" s="118"/>
      <c r="P43" s="43">
        <v>1712</v>
      </c>
    </row>
    <row r="44" spans="1:120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</row>
    <row r="45" spans="1:120" ht="15.75" customHeight="1" thickBot="1">
      <c r="A45" s="120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0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112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113</v>
      </c>
      <c r="N4" s="35" t="s">
        <v>8</v>
      </c>
      <c r="O4" s="35" t="s">
        <v>114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115</v>
      </c>
      <c r="B5" s="26"/>
      <c r="C5" s="26"/>
      <c r="D5" s="27">
        <f t="shared" ref="D5:N5" si="0">SUM(D6:D10)</f>
        <v>715569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1" si="1">SUM(D5:N5)</f>
        <v>715569</v>
      </c>
      <c r="P5" s="33">
        <f t="shared" ref="P5:P40" si="2">(O5/P$42)</f>
        <v>422.66331955109274</v>
      </c>
      <c r="Q5" s="6"/>
    </row>
    <row r="6" spans="1:134">
      <c r="A6" s="12"/>
      <c r="B6" s="25">
        <v>311</v>
      </c>
      <c r="C6" s="20" t="s">
        <v>1</v>
      </c>
      <c r="D6" s="46">
        <v>305570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305570</v>
      </c>
      <c r="P6" s="47">
        <f t="shared" si="2"/>
        <v>180.4902539870053</v>
      </c>
      <c r="Q6" s="9"/>
    </row>
    <row r="7" spans="1:134">
      <c r="A7" s="12"/>
      <c r="B7" s="25">
        <v>312.41000000000003</v>
      </c>
      <c r="C7" s="20" t="s">
        <v>116</v>
      </c>
      <c r="D7" s="46">
        <v>263725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263725</v>
      </c>
      <c r="P7" s="47">
        <f t="shared" si="2"/>
        <v>155.77377436503249</v>
      </c>
      <c r="Q7" s="9"/>
    </row>
    <row r="8" spans="1:134">
      <c r="A8" s="12"/>
      <c r="B8" s="25">
        <v>314.10000000000002</v>
      </c>
      <c r="C8" s="20" t="s">
        <v>12</v>
      </c>
      <c r="D8" s="46">
        <v>86263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86263</v>
      </c>
      <c r="P8" s="47">
        <f t="shared" si="2"/>
        <v>50.952746603662135</v>
      </c>
      <c r="Q8" s="9"/>
    </row>
    <row r="9" spans="1:134">
      <c r="A9" s="12"/>
      <c r="B9" s="25">
        <v>314.39999999999998</v>
      </c>
      <c r="C9" s="20" t="s">
        <v>13</v>
      </c>
      <c r="D9" s="46">
        <v>2297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2297</v>
      </c>
      <c r="P9" s="47">
        <f t="shared" si="2"/>
        <v>1.3567631423508564</v>
      </c>
      <c r="Q9" s="9"/>
    </row>
    <row r="10" spans="1:134">
      <c r="A10" s="12"/>
      <c r="B10" s="25">
        <v>315.10000000000002</v>
      </c>
      <c r="C10" s="20" t="s">
        <v>117</v>
      </c>
      <c r="D10" s="46">
        <v>57714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57714</v>
      </c>
      <c r="P10" s="47">
        <f t="shared" si="2"/>
        <v>34.089781453041937</v>
      </c>
      <c r="Q10" s="9"/>
    </row>
    <row r="11" spans="1:134" ht="15.75">
      <c r="A11" s="29" t="s">
        <v>15</v>
      </c>
      <c r="B11" s="30"/>
      <c r="C11" s="31"/>
      <c r="D11" s="32">
        <f t="shared" ref="D11:N11" si="3">SUM(D12:D20)</f>
        <v>460383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97456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557839</v>
      </c>
      <c r="P11" s="45">
        <f t="shared" si="2"/>
        <v>329.49734199645599</v>
      </c>
      <c r="Q11" s="10"/>
    </row>
    <row r="12" spans="1:134">
      <c r="A12" s="12"/>
      <c r="B12" s="25">
        <v>323.10000000000002</v>
      </c>
      <c r="C12" s="20" t="s">
        <v>16</v>
      </c>
      <c r="D12" s="46">
        <v>133805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20" si="4">SUM(D12:N12)</f>
        <v>133805</v>
      </c>
      <c r="P12" s="47">
        <f t="shared" si="2"/>
        <v>79.03425871234495</v>
      </c>
      <c r="Q12" s="9"/>
    </row>
    <row r="13" spans="1:134">
      <c r="A13" s="12"/>
      <c r="B13" s="25">
        <v>323.39999999999998</v>
      </c>
      <c r="C13" s="20" t="s">
        <v>17</v>
      </c>
      <c r="D13" s="46">
        <v>3736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3736</v>
      </c>
      <c r="P13" s="47">
        <f t="shared" si="2"/>
        <v>2.2067336089781455</v>
      </c>
      <c r="Q13" s="9"/>
    </row>
    <row r="14" spans="1:134">
      <c r="A14" s="12"/>
      <c r="B14" s="25">
        <v>324.11</v>
      </c>
      <c r="C14" s="20" t="s">
        <v>18</v>
      </c>
      <c r="D14" s="46">
        <v>36656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36656</v>
      </c>
      <c r="P14" s="47">
        <f t="shared" si="2"/>
        <v>21.651506202008271</v>
      </c>
      <c r="Q14" s="9"/>
    </row>
    <row r="15" spans="1:134">
      <c r="A15" s="12"/>
      <c r="B15" s="25">
        <v>324.20999999999998</v>
      </c>
      <c r="C15" s="20" t="s">
        <v>68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97456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97456</v>
      </c>
      <c r="P15" s="47">
        <f t="shared" si="2"/>
        <v>57.564087418783224</v>
      </c>
      <c r="Q15" s="9"/>
    </row>
    <row r="16" spans="1:134">
      <c r="A16" s="12"/>
      <c r="B16" s="25">
        <v>324.31</v>
      </c>
      <c r="C16" s="20" t="s">
        <v>100</v>
      </c>
      <c r="D16" s="46">
        <v>21577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21577</v>
      </c>
      <c r="P16" s="47">
        <f t="shared" si="2"/>
        <v>12.744831659775546</v>
      </c>
      <c r="Q16" s="9"/>
    </row>
    <row r="17" spans="1:17">
      <c r="A17" s="12"/>
      <c r="B17" s="25">
        <v>324.61</v>
      </c>
      <c r="C17" s="20" t="s">
        <v>101</v>
      </c>
      <c r="D17" s="46">
        <v>8216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8216</v>
      </c>
      <c r="P17" s="47">
        <f t="shared" si="2"/>
        <v>4.8529238038984053</v>
      </c>
      <c r="Q17" s="9"/>
    </row>
    <row r="18" spans="1:17">
      <c r="A18" s="12"/>
      <c r="B18" s="25">
        <v>324.91000000000003</v>
      </c>
      <c r="C18" s="20" t="s">
        <v>102</v>
      </c>
      <c r="D18" s="46">
        <v>50576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50576</v>
      </c>
      <c r="P18" s="47">
        <f t="shared" si="2"/>
        <v>29.87359716479622</v>
      </c>
      <c r="Q18" s="9"/>
    </row>
    <row r="19" spans="1:17">
      <c r="A19" s="12"/>
      <c r="B19" s="25">
        <v>325.2</v>
      </c>
      <c r="C19" s="20" t="s">
        <v>93</v>
      </c>
      <c r="D19" s="46">
        <v>95258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95258</v>
      </c>
      <c r="P19" s="47">
        <f t="shared" si="2"/>
        <v>56.265800354400476</v>
      </c>
      <c r="Q19" s="9"/>
    </row>
    <row r="20" spans="1:17">
      <c r="A20" s="12"/>
      <c r="B20" s="25">
        <v>329.1</v>
      </c>
      <c r="C20" s="20" t="s">
        <v>118</v>
      </c>
      <c r="D20" s="46">
        <v>110559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110559</v>
      </c>
      <c r="P20" s="47">
        <f t="shared" si="2"/>
        <v>65.303603071470761</v>
      </c>
      <c r="Q20" s="9"/>
    </row>
    <row r="21" spans="1:17" ht="15.75">
      <c r="A21" s="29" t="s">
        <v>119</v>
      </c>
      <c r="B21" s="30"/>
      <c r="C21" s="31"/>
      <c r="D21" s="32">
        <f t="shared" ref="D21:N21" si="5">SUM(D22:D26)</f>
        <v>368960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ref="O21:O40" si="6">SUM(D21:N21)</f>
        <v>368960</v>
      </c>
      <c r="P21" s="45">
        <f t="shared" si="2"/>
        <v>217.93266391021854</v>
      </c>
      <c r="Q21" s="10"/>
    </row>
    <row r="22" spans="1:17">
      <c r="A22" s="12"/>
      <c r="B22" s="25">
        <v>331.2</v>
      </c>
      <c r="C22" s="20" t="s">
        <v>108</v>
      </c>
      <c r="D22" s="46">
        <v>141505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141505</v>
      </c>
      <c r="P22" s="47">
        <f t="shared" si="2"/>
        <v>83.582398109864144</v>
      </c>
      <c r="Q22" s="9"/>
    </row>
    <row r="23" spans="1:17">
      <c r="A23" s="12"/>
      <c r="B23" s="25">
        <v>335.125</v>
      </c>
      <c r="C23" s="20" t="s">
        <v>120</v>
      </c>
      <c r="D23" s="46">
        <v>65434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65434</v>
      </c>
      <c r="P23" s="47">
        <f t="shared" si="2"/>
        <v>38.6497341996456</v>
      </c>
      <c r="Q23" s="9"/>
    </row>
    <row r="24" spans="1:17">
      <c r="A24" s="12"/>
      <c r="B24" s="25">
        <v>335.15</v>
      </c>
      <c r="C24" s="20" t="s">
        <v>84</v>
      </c>
      <c r="D24" s="46">
        <v>147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147</v>
      </c>
      <c r="P24" s="47">
        <f t="shared" si="2"/>
        <v>8.6828115770821029E-2</v>
      </c>
      <c r="Q24" s="9"/>
    </row>
    <row r="25" spans="1:17">
      <c r="A25" s="12"/>
      <c r="B25" s="25">
        <v>335.18</v>
      </c>
      <c r="C25" s="20" t="s">
        <v>121</v>
      </c>
      <c r="D25" s="46">
        <v>128565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128565</v>
      </c>
      <c r="P25" s="47">
        <f t="shared" si="2"/>
        <v>75.939161252215001</v>
      </c>
      <c r="Q25" s="9"/>
    </row>
    <row r="26" spans="1:17">
      <c r="A26" s="12"/>
      <c r="B26" s="25">
        <v>338</v>
      </c>
      <c r="C26" s="20" t="s">
        <v>27</v>
      </c>
      <c r="D26" s="46">
        <v>33309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33309</v>
      </c>
      <c r="P26" s="47">
        <f t="shared" si="2"/>
        <v>19.674542232722978</v>
      </c>
      <c r="Q26" s="9"/>
    </row>
    <row r="27" spans="1:17" ht="15.75">
      <c r="A27" s="29" t="s">
        <v>32</v>
      </c>
      <c r="B27" s="30"/>
      <c r="C27" s="31"/>
      <c r="D27" s="32">
        <f t="shared" ref="D27:N27" si="7">SUM(D28:D31)</f>
        <v>202772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441960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6"/>
        <v>644732</v>
      </c>
      <c r="P27" s="45">
        <f t="shared" si="2"/>
        <v>380.82220909627881</v>
      </c>
      <c r="Q27" s="10"/>
    </row>
    <row r="28" spans="1:17">
      <c r="A28" s="12"/>
      <c r="B28" s="25">
        <v>341.3</v>
      </c>
      <c r="C28" s="20" t="s">
        <v>74</v>
      </c>
      <c r="D28" s="46">
        <v>4151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4151</v>
      </c>
      <c r="P28" s="47">
        <f t="shared" si="2"/>
        <v>2.4518606024808034</v>
      </c>
      <c r="Q28" s="9"/>
    </row>
    <row r="29" spans="1:17">
      <c r="A29" s="12"/>
      <c r="B29" s="25">
        <v>343.3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441960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441960</v>
      </c>
      <c r="P29" s="47">
        <f t="shared" si="2"/>
        <v>261.05138806851744</v>
      </c>
      <c r="Q29" s="9"/>
    </row>
    <row r="30" spans="1:17">
      <c r="A30" s="12"/>
      <c r="B30" s="25">
        <v>343.4</v>
      </c>
      <c r="C30" s="20" t="s">
        <v>37</v>
      </c>
      <c r="D30" s="46">
        <v>173110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173110</v>
      </c>
      <c r="P30" s="47">
        <f t="shared" si="2"/>
        <v>102.25044300059066</v>
      </c>
      <c r="Q30" s="9"/>
    </row>
    <row r="31" spans="1:17">
      <c r="A31" s="12"/>
      <c r="B31" s="25">
        <v>347.2</v>
      </c>
      <c r="C31" s="20" t="s">
        <v>94</v>
      </c>
      <c r="D31" s="46">
        <v>25511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25511</v>
      </c>
      <c r="P31" s="47">
        <f t="shared" si="2"/>
        <v>15.068517424689899</v>
      </c>
      <c r="Q31" s="9"/>
    </row>
    <row r="32" spans="1:17" ht="15.75">
      <c r="A32" s="29" t="s">
        <v>33</v>
      </c>
      <c r="B32" s="30"/>
      <c r="C32" s="31"/>
      <c r="D32" s="32">
        <f t="shared" ref="D32:N32" si="8">SUM(D33:D34)</f>
        <v>970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6"/>
        <v>970</v>
      </c>
      <c r="P32" s="45">
        <f t="shared" si="2"/>
        <v>0.57294743059657416</v>
      </c>
      <c r="Q32" s="10"/>
    </row>
    <row r="33" spans="1:120">
      <c r="A33" s="13"/>
      <c r="B33" s="39">
        <v>351.5</v>
      </c>
      <c r="C33" s="21" t="s">
        <v>95</v>
      </c>
      <c r="D33" s="46">
        <v>881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881</v>
      </c>
      <c r="P33" s="47">
        <f t="shared" si="2"/>
        <v>0.52037802717070292</v>
      </c>
      <c r="Q33" s="9"/>
    </row>
    <row r="34" spans="1:120">
      <c r="A34" s="13"/>
      <c r="B34" s="39">
        <v>352</v>
      </c>
      <c r="C34" s="21" t="s">
        <v>57</v>
      </c>
      <c r="D34" s="46">
        <v>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89</v>
      </c>
      <c r="P34" s="47">
        <f t="shared" si="2"/>
        <v>5.2569403425871235E-2</v>
      </c>
      <c r="Q34" s="9"/>
    </row>
    <row r="35" spans="1:120" ht="15.75">
      <c r="A35" s="29" t="s">
        <v>2</v>
      </c>
      <c r="B35" s="30"/>
      <c r="C35" s="31"/>
      <c r="D35" s="32">
        <f t="shared" ref="D35:N35" si="9">SUM(D36:D39)</f>
        <v>122467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9"/>
        <v>0</v>
      </c>
      <c r="O35" s="32">
        <f t="shared" si="6"/>
        <v>122467</v>
      </c>
      <c r="P35" s="45">
        <f t="shared" si="2"/>
        <v>72.337271116361492</v>
      </c>
      <c r="Q35" s="10"/>
    </row>
    <row r="36" spans="1:120">
      <c r="A36" s="12"/>
      <c r="B36" s="25">
        <v>361.1</v>
      </c>
      <c r="C36" s="20" t="s">
        <v>42</v>
      </c>
      <c r="D36" s="46">
        <v>5368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5368</v>
      </c>
      <c r="P36" s="47">
        <f t="shared" si="2"/>
        <v>3.1707028942705255</v>
      </c>
      <c r="Q36" s="9"/>
    </row>
    <row r="37" spans="1:120">
      <c r="A37" s="12"/>
      <c r="B37" s="25">
        <v>362</v>
      </c>
      <c r="C37" s="20" t="s">
        <v>43</v>
      </c>
      <c r="D37" s="46">
        <v>61790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61790</v>
      </c>
      <c r="P37" s="47">
        <f t="shared" si="2"/>
        <v>36.497341996455994</v>
      </c>
      <c r="Q37" s="9"/>
    </row>
    <row r="38" spans="1:120">
      <c r="A38" s="12"/>
      <c r="B38" s="25">
        <v>366</v>
      </c>
      <c r="C38" s="20" t="s">
        <v>44</v>
      </c>
      <c r="D38" s="46">
        <v>670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670</v>
      </c>
      <c r="P38" s="47">
        <f t="shared" si="2"/>
        <v>0.39574719432959243</v>
      </c>
      <c r="Q38" s="9"/>
    </row>
    <row r="39" spans="1:120" ht="15.75" thickBot="1">
      <c r="A39" s="12"/>
      <c r="B39" s="25">
        <v>369.9</v>
      </c>
      <c r="C39" s="20" t="s">
        <v>45</v>
      </c>
      <c r="D39" s="46">
        <v>54639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54639</v>
      </c>
      <c r="P39" s="47">
        <f t="shared" si="2"/>
        <v>32.273479031305378</v>
      </c>
      <c r="Q39" s="9"/>
    </row>
    <row r="40" spans="1:120" ht="16.5" thickBot="1">
      <c r="A40" s="14" t="s">
        <v>39</v>
      </c>
      <c r="B40" s="23"/>
      <c r="C40" s="22"/>
      <c r="D40" s="15">
        <f>SUM(D5,D11,D21,D27,D32,D35)</f>
        <v>1871121</v>
      </c>
      <c r="E40" s="15">
        <f t="shared" ref="E40:N40" si="10">SUM(E5,E11,E21,E27,E32,E35)</f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539416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6"/>
        <v>2410537</v>
      </c>
      <c r="P40" s="38">
        <f t="shared" si="2"/>
        <v>1423.8257531010042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118" t="s">
        <v>122</v>
      </c>
      <c r="N42" s="118"/>
      <c r="O42" s="118"/>
      <c r="P42" s="43">
        <v>1693</v>
      </c>
    </row>
    <row r="43" spans="1:120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120" t="s">
        <v>59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681495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681495</v>
      </c>
      <c r="O5" s="33">
        <f t="shared" ref="O5:O41" si="2">(N5/O$43)</f>
        <v>358.49289847448711</v>
      </c>
      <c r="P5" s="6"/>
    </row>
    <row r="6" spans="1:133">
      <c r="A6" s="12"/>
      <c r="B6" s="25">
        <v>311</v>
      </c>
      <c r="C6" s="20" t="s">
        <v>1</v>
      </c>
      <c r="D6" s="46">
        <v>305848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305848</v>
      </c>
      <c r="O6" s="47">
        <f t="shared" si="2"/>
        <v>160.88795370857443</v>
      </c>
      <c r="P6" s="9"/>
    </row>
    <row r="7" spans="1:133">
      <c r="A7" s="12"/>
      <c r="B7" s="25">
        <v>312.41000000000003</v>
      </c>
      <c r="C7" s="20" t="s">
        <v>87</v>
      </c>
      <c r="D7" s="46">
        <v>238256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238256</v>
      </c>
      <c r="O7" s="47">
        <f t="shared" si="2"/>
        <v>125.33193056286166</v>
      </c>
      <c r="P7" s="9"/>
    </row>
    <row r="8" spans="1:133">
      <c r="A8" s="12"/>
      <c r="B8" s="25">
        <v>314.10000000000002</v>
      </c>
      <c r="C8" s="20" t="s">
        <v>12</v>
      </c>
      <c r="D8" s="46">
        <v>81009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81009</v>
      </c>
      <c r="O8" s="47">
        <f t="shared" si="2"/>
        <v>42.613887427669646</v>
      </c>
      <c r="P8" s="9"/>
    </row>
    <row r="9" spans="1:133">
      <c r="A9" s="12"/>
      <c r="B9" s="25">
        <v>314.39999999999998</v>
      </c>
      <c r="C9" s="20" t="s">
        <v>13</v>
      </c>
      <c r="D9" s="46">
        <v>1800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1800</v>
      </c>
      <c r="O9" s="47">
        <f t="shared" si="2"/>
        <v>0.94687006838506049</v>
      </c>
      <c r="P9" s="9"/>
    </row>
    <row r="10" spans="1:133">
      <c r="A10" s="12"/>
      <c r="B10" s="25">
        <v>315</v>
      </c>
      <c r="C10" s="20" t="s">
        <v>67</v>
      </c>
      <c r="D10" s="46">
        <v>54582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54582</v>
      </c>
      <c r="O10" s="47">
        <f t="shared" si="2"/>
        <v>28.712256706996317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384503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53496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437999</v>
      </c>
      <c r="O11" s="45">
        <f t="shared" si="2"/>
        <v>230.40452393477116</v>
      </c>
      <c r="P11" s="10"/>
    </row>
    <row r="12" spans="1:133">
      <c r="A12" s="12"/>
      <c r="B12" s="25">
        <v>323.10000000000002</v>
      </c>
      <c r="C12" s="20" t="s">
        <v>16</v>
      </c>
      <c r="D12" s="46">
        <v>127049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9" si="4">SUM(D12:M12)</f>
        <v>127049</v>
      </c>
      <c r="O12" s="47">
        <f t="shared" si="2"/>
        <v>66.832719621251968</v>
      </c>
      <c r="P12" s="9"/>
    </row>
    <row r="13" spans="1:133">
      <c r="A13" s="12"/>
      <c r="B13" s="25">
        <v>323.39999999999998</v>
      </c>
      <c r="C13" s="20" t="s">
        <v>17</v>
      </c>
      <c r="D13" s="46">
        <v>2376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2376</v>
      </c>
      <c r="O13" s="47">
        <f t="shared" si="2"/>
        <v>1.24986849026828</v>
      </c>
      <c r="P13" s="9"/>
    </row>
    <row r="14" spans="1:133">
      <c r="A14" s="12"/>
      <c r="B14" s="25">
        <v>324.11</v>
      </c>
      <c r="C14" s="20" t="s">
        <v>18</v>
      </c>
      <c r="D14" s="46">
        <v>13488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13488</v>
      </c>
      <c r="O14" s="47">
        <f t="shared" si="2"/>
        <v>7.0952130457653864</v>
      </c>
      <c r="P14" s="9"/>
    </row>
    <row r="15" spans="1:133">
      <c r="A15" s="12"/>
      <c r="B15" s="25">
        <v>324.20999999999998</v>
      </c>
      <c r="C15" s="20" t="s">
        <v>68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53496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53496</v>
      </c>
      <c r="O15" s="47">
        <f t="shared" si="2"/>
        <v>28.140978432403998</v>
      </c>
      <c r="P15" s="9"/>
    </row>
    <row r="16" spans="1:133">
      <c r="A16" s="12"/>
      <c r="B16" s="25">
        <v>324.31</v>
      </c>
      <c r="C16" s="20" t="s">
        <v>100</v>
      </c>
      <c r="D16" s="46">
        <v>7922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7922</v>
      </c>
      <c r="O16" s="47">
        <f t="shared" si="2"/>
        <v>4.1672803787480275</v>
      </c>
      <c r="P16" s="9"/>
    </row>
    <row r="17" spans="1:16">
      <c r="A17" s="12"/>
      <c r="B17" s="25">
        <v>324.61</v>
      </c>
      <c r="C17" s="20" t="s">
        <v>101</v>
      </c>
      <c r="D17" s="46">
        <v>8809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8809</v>
      </c>
      <c r="O17" s="47">
        <f t="shared" si="2"/>
        <v>4.6338769068911096</v>
      </c>
      <c r="P17" s="9"/>
    </row>
    <row r="18" spans="1:16">
      <c r="A18" s="12"/>
      <c r="B18" s="25">
        <v>324.91000000000003</v>
      </c>
      <c r="C18" s="20" t="s">
        <v>102</v>
      </c>
      <c r="D18" s="46">
        <v>18489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18489</v>
      </c>
      <c r="O18" s="47">
        <f t="shared" si="2"/>
        <v>9.7259337190952131</v>
      </c>
      <c r="P18" s="9"/>
    </row>
    <row r="19" spans="1:16">
      <c r="A19" s="12"/>
      <c r="B19" s="25">
        <v>325.2</v>
      </c>
      <c r="C19" s="20" t="s">
        <v>93</v>
      </c>
      <c r="D19" s="46">
        <v>81806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81806</v>
      </c>
      <c r="O19" s="47">
        <f t="shared" si="2"/>
        <v>43.033140452393475</v>
      </c>
      <c r="P19" s="9"/>
    </row>
    <row r="20" spans="1:16">
      <c r="A20" s="12"/>
      <c r="B20" s="25">
        <v>329</v>
      </c>
      <c r="C20" s="20" t="s">
        <v>19</v>
      </c>
      <c r="D20" s="46">
        <v>124564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41" si="5">SUM(D20:M20)</f>
        <v>124564</v>
      </c>
      <c r="O20" s="47">
        <f t="shared" si="2"/>
        <v>65.52551288795371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SUM(D22:D27)</f>
        <v>450565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450565</v>
      </c>
      <c r="O21" s="45">
        <f t="shared" si="2"/>
        <v>237.01472908995265</v>
      </c>
      <c r="P21" s="10"/>
    </row>
    <row r="22" spans="1:16">
      <c r="A22" s="12"/>
      <c r="B22" s="25">
        <v>331.2</v>
      </c>
      <c r="C22" s="20" t="s">
        <v>108</v>
      </c>
      <c r="D22" s="46">
        <v>46378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46378</v>
      </c>
      <c r="O22" s="47">
        <f t="shared" si="2"/>
        <v>24.396633350867965</v>
      </c>
      <c r="P22" s="9"/>
    </row>
    <row r="23" spans="1:16">
      <c r="A23" s="12"/>
      <c r="B23" s="25">
        <v>331.39</v>
      </c>
      <c r="C23" s="20" t="s">
        <v>105</v>
      </c>
      <c r="D23" s="46">
        <v>206316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206316</v>
      </c>
      <c r="O23" s="47">
        <f t="shared" si="2"/>
        <v>108.53024723829563</v>
      </c>
      <c r="P23" s="9"/>
    </row>
    <row r="24" spans="1:16">
      <c r="A24" s="12"/>
      <c r="B24" s="25">
        <v>335.12</v>
      </c>
      <c r="C24" s="20" t="s">
        <v>71</v>
      </c>
      <c r="D24" s="46">
        <v>54631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54631</v>
      </c>
      <c r="O24" s="47">
        <f t="shared" si="2"/>
        <v>28.738032614413466</v>
      </c>
      <c r="P24" s="9"/>
    </row>
    <row r="25" spans="1:16">
      <c r="A25" s="12"/>
      <c r="B25" s="25">
        <v>335.15</v>
      </c>
      <c r="C25" s="20" t="s">
        <v>84</v>
      </c>
      <c r="D25" s="46">
        <v>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98</v>
      </c>
      <c r="O25" s="47">
        <f t="shared" si="2"/>
        <v>5.1551814834297736E-2</v>
      </c>
      <c r="P25" s="9"/>
    </row>
    <row r="26" spans="1:16">
      <c r="A26" s="12"/>
      <c r="B26" s="25">
        <v>335.18</v>
      </c>
      <c r="C26" s="20" t="s">
        <v>73</v>
      </c>
      <c r="D26" s="46">
        <v>111001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111001</v>
      </c>
      <c r="O26" s="47">
        <f t="shared" si="2"/>
        <v>58.390846922672274</v>
      </c>
      <c r="P26" s="9"/>
    </row>
    <row r="27" spans="1:16">
      <c r="A27" s="12"/>
      <c r="B27" s="25">
        <v>338</v>
      </c>
      <c r="C27" s="20" t="s">
        <v>27</v>
      </c>
      <c r="D27" s="46">
        <v>32141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32141</v>
      </c>
      <c r="O27" s="47">
        <f t="shared" si="2"/>
        <v>16.907417148869015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SUM(D29:D32)</f>
        <v>201216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476352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5"/>
        <v>677568</v>
      </c>
      <c r="O28" s="45">
        <f t="shared" si="2"/>
        <v>356.42714360862703</v>
      </c>
      <c r="P28" s="10"/>
    </row>
    <row r="29" spans="1:16">
      <c r="A29" s="12"/>
      <c r="B29" s="25">
        <v>341.3</v>
      </c>
      <c r="C29" s="20" t="s">
        <v>74</v>
      </c>
      <c r="D29" s="46">
        <v>-206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-206</v>
      </c>
      <c r="O29" s="47">
        <f t="shared" si="2"/>
        <v>-0.10836401893740137</v>
      </c>
      <c r="P29" s="9"/>
    </row>
    <row r="30" spans="1:16">
      <c r="A30" s="12"/>
      <c r="B30" s="25">
        <v>343.3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476352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476352</v>
      </c>
      <c r="O30" s="47">
        <f t="shared" si="2"/>
        <v>250.5796948974224</v>
      </c>
      <c r="P30" s="9"/>
    </row>
    <row r="31" spans="1:16">
      <c r="A31" s="12"/>
      <c r="B31" s="25">
        <v>343.4</v>
      </c>
      <c r="C31" s="20" t="s">
        <v>37</v>
      </c>
      <c r="D31" s="46">
        <v>181836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181836</v>
      </c>
      <c r="O31" s="47">
        <f t="shared" si="2"/>
        <v>95.652814308258812</v>
      </c>
      <c r="P31" s="9"/>
    </row>
    <row r="32" spans="1:16">
      <c r="A32" s="12"/>
      <c r="B32" s="25">
        <v>347.2</v>
      </c>
      <c r="C32" s="20" t="s">
        <v>94</v>
      </c>
      <c r="D32" s="46">
        <v>19586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19586</v>
      </c>
      <c r="O32" s="47">
        <f t="shared" si="2"/>
        <v>10.302998421883219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1092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5"/>
        <v>1092</v>
      </c>
      <c r="O33" s="45">
        <f t="shared" si="2"/>
        <v>0.57443450815360342</v>
      </c>
      <c r="P33" s="10"/>
    </row>
    <row r="34" spans="1:119">
      <c r="A34" s="13"/>
      <c r="B34" s="39">
        <v>351.5</v>
      </c>
      <c r="C34" s="21" t="s">
        <v>95</v>
      </c>
      <c r="D34" s="46">
        <v>935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935</v>
      </c>
      <c r="O34" s="47">
        <f t="shared" si="2"/>
        <v>0.49184639663335089</v>
      </c>
      <c r="P34" s="9"/>
      <c r="Q34" s="3" t="s">
        <v>110</v>
      </c>
    </row>
    <row r="35" spans="1:119">
      <c r="A35" s="13"/>
      <c r="B35" s="39">
        <v>352</v>
      </c>
      <c r="C35" s="21" t="s">
        <v>57</v>
      </c>
      <c r="D35" s="46">
        <v>157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157</v>
      </c>
      <c r="O35" s="47">
        <f t="shared" si="2"/>
        <v>8.25881115202525E-2</v>
      </c>
      <c r="P35" s="9"/>
    </row>
    <row r="36" spans="1:119" ht="15.75">
      <c r="A36" s="29" t="s">
        <v>2</v>
      </c>
      <c r="B36" s="30"/>
      <c r="C36" s="31"/>
      <c r="D36" s="32">
        <f t="shared" ref="D36:M36" si="9">SUM(D37:D40)</f>
        <v>78375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1172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5"/>
        <v>79547</v>
      </c>
      <c r="O36" s="45">
        <f t="shared" si="2"/>
        <v>41.844818516570228</v>
      </c>
      <c r="P36" s="10"/>
    </row>
    <row r="37" spans="1:119">
      <c r="A37" s="12"/>
      <c r="B37" s="25">
        <v>361.1</v>
      </c>
      <c r="C37" s="20" t="s">
        <v>42</v>
      </c>
      <c r="D37" s="46">
        <v>9850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9850</v>
      </c>
      <c r="O37" s="47">
        <f t="shared" si="2"/>
        <v>5.1814834297738033</v>
      </c>
      <c r="P37" s="9"/>
    </row>
    <row r="38" spans="1:119">
      <c r="A38" s="12"/>
      <c r="B38" s="25">
        <v>362</v>
      </c>
      <c r="C38" s="20" t="s">
        <v>43</v>
      </c>
      <c r="D38" s="46">
        <v>57308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57308</v>
      </c>
      <c r="O38" s="47">
        <f t="shared" si="2"/>
        <v>30.146238821672803</v>
      </c>
      <c r="P38" s="9"/>
    </row>
    <row r="39" spans="1:119">
      <c r="A39" s="12"/>
      <c r="B39" s="25">
        <v>366</v>
      </c>
      <c r="C39" s="20" t="s">
        <v>44</v>
      </c>
      <c r="D39" s="46">
        <v>675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675</v>
      </c>
      <c r="O39" s="47">
        <f t="shared" si="2"/>
        <v>0.3550762756443977</v>
      </c>
      <c r="P39" s="9"/>
    </row>
    <row r="40" spans="1:119" ht="15.75" thickBot="1">
      <c r="A40" s="12"/>
      <c r="B40" s="25">
        <v>369.9</v>
      </c>
      <c r="C40" s="20" t="s">
        <v>45</v>
      </c>
      <c r="D40" s="46">
        <v>10542</v>
      </c>
      <c r="E40" s="46">
        <v>0</v>
      </c>
      <c r="F40" s="46">
        <v>0</v>
      </c>
      <c r="G40" s="46">
        <v>0</v>
      </c>
      <c r="H40" s="46">
        <v>0</v>
      </c>
      <c r="I40" s="46">
        <v>1172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11714</v>
      </c>
      <c r="O40" s="47">
        <f t="shared" si="2"/>
        <v>6.1620199894792211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0">SUM(D5,D11,D21,D28,D33,D36)</f>
        <v>1797246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531020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5"/>
        <v>2328266</v>
      </c>
      <c r="O41" s="38">
        <f t="shared" si="2"/>
        <v>1224.7585481325618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109</v>
      </c>
      <c r="M43" s="118"/>
      <c r="N43" s="118"/>
      <c r="O43" s="43">
        <v>1901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628950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628950</v>
      </c>
      <c r="O5" s="33">
        <f t="shared" ref="O5:O41" si="2">(N5/O$43)</f>
        <v>334.90415335463257</v>
      </c>
      <c r="P5" s="6"/>
    </row>
    <row r="6" spans="1:133">
      <c r="A6" s="12"/>
      <c r="B6" s="25">
        <v>311</v>
      </c>
      <c r="C6" s="20" t="s">
        <v>1</v>
      </c>
      <c r="D6" s="46">
        <v>249930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249930</v>
      </c>
      <c r="O6" s="47">
        <f t="shared" si="2"/>
        <v>133.08306709265176</v>
      </c>
      <c r="P6" s="9"/>
    </row>
    <row r="7" spans="1:133">
      <c r="A7" s="12"/>
      <c r="B7" s="25">
        <v>312.10000000000002</v>
      </c>
      <c r="C7" s="20" t="s">
        <v>9</v>
      </c>
      <c r="D7" s="46">
        <v>246643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246643</v>
      </c>
      <c r="O7" s="47">
        <f t="shared" si="2"/>
        <v>131.33280085197018</v>
      </c>
      <c r="P7" s="9"/>
    </row>
    <row r="8" spans="1:133">
      <c r="A8" s="12"/>
      <c r="B8" s="25">
        <v>314.10000000000002</v>
      </c>
      <c r="C8" s="20" t="s">
        <v>12</v>
      </c>
      <c r="D8" s="46">
        <v>80326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80326</v>
      </c>
      <c r="O8" s="47">
        <f t="shared" si="2"/>
        <v>42.772097976570819</v>
      </c>
      <c r="P8" s="9"/>
    </row>
    <row r="9" spans="1:133">
      <c r="A9" s="12"/>
      <c r="B9" s="25">
        <v>314.39999999999998</v>
      </c>
      <c r="C9" s="20" t="s">
        <v>13</v>
      </c>
      <c r="D9" s="46">
        <v>1072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1072</v>
      </c>
      <c r="O9" s="47">
        <f t="shared" si="2"/>
        <v>0.57082002129925458</v>
      </c>
      <c r="P9" s="9"/>
    </row>
    <row r="10" spans="1:133">
      <c r="A10" s="12"/>
      <c r="B10" s="25">
        <v>315</v>
      </c>
      <c r="C10" s="20" t="s">
        <v>67</v>
      </c>
      <c r="D10" s="46">
        <v>50979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50979</v>
      </c>
      <c r="O10" s="47">
        <f t="shared" si="2"/>
        <v>27.145367412140576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245771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18128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263899</v>
      </c>
      <c r="O11" s="45">
        <f t="shared" si="2"/>
        <v>140.5212992545261</v>
      </c>
      <c r="P11" s="10"/>
    </row>
    <row r="12" spans="1:133">
      <c r="A12" s="12"/>
      <c r="B12" s="25">
        <v>323.10000000000002</v>
      </c>
      <c r="C12" s="20" t="s">
        <v>16</v>
      </c>
      <c r="D12" s="46">
        <v>130076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9" si="4">SUM(D12:M12)</f>
        <v>130076</v>
      </c>
      <c r="O12" s="47">
        <f t="shared" si="2"/>
        <v>69.263045793397225</v>
      </c>
      <c r="P12" s="9"/>
    </row>
    <row r="13" spans="1:133">
      <c r="A13" s="12"/>
      <c r="B13" s="25">
        <v>323.39999999999998</v>
      </c>
      <c r="C13" s="20" t="s">
        <v>17</v>
      </c>
      <c r="D13" s="46">
        <v>2691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2691</v>
      </c>
      <c r="O13" s="47">
        <f t="shared" si="2"/>
        <v>1.4329073482428114</v>
      </c>
      <c r="P13" s="9"/>
    </row>
    <row r="14" spans="1:133">
      <c r="A14" s="12"/>
      <c r="B14" s="25">
        <v>324.11</v>
      </c>
      <c r="C14" s="20" t="s">
        <v>18</v>
      </c>
      <c r="D14" s="46">
        <v>5550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5550</v>
      </c>
      <c r="O14" s="47">
        <f t="shared" si="2"/>
        <v>2.9552715654952078</v>
      </c>
      <c r="P14" s="9"/>
    </row>
    <row r="15" spans="1:133">
      <c r="A15" s="12"/>
      <c r="B15" s="25">
        <v>324.20999999999998</v>
      </c>
      <c r="C15" s="20" t="s">
        <v>68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18128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18128</v>
      </c>
      <c r="O15" s="47">
        <f t="shared" si="2"/>
        <v>9.6528221512247079</v>
      </c>
      <c r="P15" s="9"/>
    </row>
    <row r="16" spans="1:133">
      <c r="A16" s="12"/>
      <c r="B16" s="25">
        <v>324.31</v>
      </c>
      <c r="C16" s="20" t="s">
        <v>100</v>
      </c>
      <c r="D16" s="46">
        <v>3260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3260</v>
      </c>
      <c r="O16" s="47">
        <f t="shared" si="2"/>
        <v>1.7358892438764644</v>
      </c>
      <c r="P16" s="9"/>
    </row>
    <row r="17" spans="1:16">
      <c r="A17" s="12"/>
      <c r="B17" s="25">
        <v>324.61</v>
      </c>
      <c r="C17" s="20" t="s">
        <v>101</v>
      </c>
      <c r="D17" s="46">
        <v>3625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3625</v>
      </c>
      <c r="O17" s="47">
        <f t="shared" si="2"/>
        <v>1.9302449414270499</v>
      </c>
      <c r="P17" s="9"/>
    </row>
    <row r="18" spans="1:16">
      <c r="A18" s="12"/>
      <c r="B18" s="25">
        <v>324.70999999999998</v>
      </c>
      <c r="C18" s="20" t="s">
        <v>102</v>
      </c>
      <c r="D18" s="46">
        <v>7609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7609</v>
      </c>
      <c r="O18" s="47">
        <f t="shared" si="2"/>
        <v>4.0516506922257722</v>
      </c>
      <c r="P18" s="9"/>
    </row>
    <row r="19" spans="1:16">
      <c r="A19" s="12"/>
      <c r="B19" s="25">
        <v>325.2</v>
      </c>
      <c r="C19" s="20" t="s">
        <v>93</v>
      </c>
      <c r="D19" s="46">
        <v>71416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71416</v>
      </c>
      <c r="O19" s="47">
        <f t="shared" si="2"/>
        <v>38.02768903088392</v>
      </c>
      <c r="P19" s="9"/>
    </row>
    <row r="20" spans="1:16">
      <c r="A20" s="12"/>
      <c r="B20" s="25">
        <v>329</v>
      </c>
      <c r="C20" s="20" t="s">
        <v>19</v>
      </c>
      <c r="D20" s="46">
        <v>21544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41" si="5">SUM(D20:M20)</f>
        <v>21544</v>
      </c>
      <c r="O20" s="47">
        <f t="shared" si="2"/>
        <v>11.471778487752928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SUM(D22:D25)</f>
        <v>281491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281491</v>
      </c>
      <c r="O21" s="45">
        <f t="shared" si="2"/>
        <v>149.88871139510118</v>
      </c>
      <c r="P21" s="10"/>
    </row>
    <row r="22" spans="1:16">
      <c r="A22" s="12"/>
      <c r="B22" s="25">
        <v>331.39</v>
      </c>
      <c r="C22" s="20" t="s">
        <v>105</v>
      </c>
      <c r="D22" s="46">
        <v>83394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83394</v>
      </c>
      <c r="O22" s="47">
        <f t="shared" si="2"/>
        <v>44.405750798722046</v>
      </c>
      <c r="P22" s="9"/>
    </row>
    <row r="23" spans="1:16">
      <c r="A23" s="12"/>
      <c r="B23" s="25">
        <v>335.12</v>
      </c>
      <c r="C23" s="20" t="s">
        <v>71</v>
      </c>
      <c r="D23" s="46">
        <v>58099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58099</v>
      </c>
      <c r="O23" s="47">
        <f t="shared" si="2"/>
        <v>30.936634717784877</v>
      </c>
      <c r="P23" s="9"/>
    </row>
    <row r="24" spans="1:16">
      <c r="A24" s="12"/>
      <c r="B24" s="25">
        <v>335.18</v>
      </c>
      <c r="C24" s="20" t="s">
        <v>73</v>
      </c>
      <c r="D24" s="46">
        <v>110428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110428</v>
      </c>
      <c r="O24" s="47">
        <f t="shared" si="2"/>
        <v>58.800851970181043</v>
      </c>
      <c r="P24" s="9"/>
    </row>
    <row r="25" spans="1:16">
      <c r="A25" s="12"/>
      <c r="B25" s="25">
        <v>338</v>
      </c>
      <c r="C25" s="20" t="s">
        <v>27</v>
      </c>
      <c r="D25" s="46">
        <v>29570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29570</v>
      </c>
      <c r="O25" s="47">
        <f t="shared" si="2"/>
        <v>15.745473908413205</v>
      </c>
      <c r="P25" s="9"/>
    </row>
    <row r="26" spans="1:16" ht="15.75">
      <c r="A26" s="29" t="s">
        <v>32</v>
      </c>
      <c r="B26" s="30"/>
      <c r="C26" s="31"/>
      <c r="D26" s="32">
        <f t="shared" ref="D26:M26" si="7">SUM(D27:D30)</f>
        <v>209670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381826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5"/>
        <v>591496</v>
      </c>
      <c r="O26" s="45">
        <f t="shared" si="2"/>
        <v>314.96059637912674</v>
      </c>
      <c r="P26" s="10"/>
    </row>
    <row r="27" spans="1:16">
      <c r="A27" s="12"/>
      <c r="B27" s="25">
        <v>341.3</v>
      </c>
      <c r="C27" s="20" t="s">
        <v>74</v>
      </c>
      <c r="D27" s="46">
        <v>4055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4055</v>
      </c>
      <c r="O27" s="47">
        <f t="shared" si="2"/>
        <v>2.1592119275825348</v>
      </c>
      <c r="P27" s="9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381826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381826</v>
      </c>
      <c r="O28" s="47">
        <f t="shared" si="2"/>
        <v>203.31522896698615</v>
      </c>
      <c r="P28" s="9"/>
    </row>
    <row r="29" spans="1:16">
      <c r="A29" s="12"/>
      <c r="B29" s="25">
        <v>343.4</v>
      </c>
      <c r="C29" s="20" t="s">
        <v>37</v>
      </c>
      <c r="D29" s="46">
        <v>168202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168202</v>
      </c>
      <c r="O29" s="47">
        <f t="shared" si="2"/>
        <v>89.564430244941434</v>
      </c>
      <c r="P29" s="9"/>
    </row>
    <row r="30" spans="1:16">
      <c r="A30" s="12"/>
      <c r="B30" s="25">
        <v>347.2</v>
      </c>
      <c r="C30" s="20" t="s">
        <v>94</v>
      </c>
      <c r="D30" s="46">
        <v>37413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37413</v>
      </c>
      <c r="O30" s="47">
        <f t="shared" si="2"/>
        <v>19.921725239616613</v>
      </c>
      <c r="P30" s="9"/>
    </row>
    <row r="31" spans="1:16" ht="15.75">
      <c r="A31" s="29" t="s">
        <v>33</v>
      </c>
      <c r="B31" s="30"/>
      <c r="C31" s="31"/>
      <c r="D31" s="32">
        <f t="shared" ref="D31:M31" si="8">SUM(D32:D33)</f>
        <v>1721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5"/>
        <v>1721</v>
      </c>
      <c r="O31" s="45">
        <f t="shared" si="2"/>
        <v>0.91640042598509053</v>
      </c>
      <c r="P31" s="10"/>
    </row>
    <row r="32" spans="1:16">
      <c r="A32" s="13"/>
      <c r="B32" s="39">
        <v>351.5</v>
      </c>
      <c r="C32" s="21" t="s">
        <v>95</v>
      </c>
      <c r="D32" s="46">
        <v>1221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1221</v>
      </c>
      <c r="O32" s="47">
        <f t="shared" si="2"/>
        <v>0.65015974440894564</v>
      </c>
      <c r="P32" s="9"/>
    </row>
    <row r="33" spans="1:119">
      <c r="A33" s="13"/>
      <c r="B33" s="39">
        <v>352</v>
      </c>
      <c r="C33" s="21" t="s">
        <v>57</v>
      </c>
      <c r="D33" s="46">
        <v>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500</v>
      </c>
      <c r="O33" s="47">
        <f t="shared" si="2"/>
        <v>0.26624068157614483</v>
      </c>
      <c r="P33" s="9"/>
    </row>
    <row r="34" spans="1:119" ht="15.75">
      <c r="A34" s="29" t="s">
        <v>2</v>
      </c>
      <c r="B34" s="30"/>
      <c r="C34" s="31"/>
      <c r="D34" s="32">
        <f t="shared" ref="D34:M34" si="9">SUM(D35:D38)</f>
        <v>109853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5"/>
        <v>109853</v>
      </c>
      <c r="O34" s="45">
        <f t="shared" si="2"/>
        <v>58.494675186368475</v>
      </c>
      <c r="P34" s="10"/>
    </row>
    <row r="35" spans="1:119">
      <c r="A35" s="12"/>
      <c r="B35" s="25">
        <v>361.1</v>
      </c>
      <c r="C35" s="20" t="s">
        <v>42</v>
      </c>
      <c r="D35" s="46">
        <v>16706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16706</v>
      </c>
      <c r="O35" s="47">
        <f t="shared" si="2"/>
        <v>8.895633652822152</v>
      </c>
      <c r="P35" s="9"/>
    </row>
    <row r="36" spans="1:119">
      <c r="A36" s="12"/>
      <c r="B36" s="25">
        <v>362</v>
      </c>
      <c r="C36" s="20" t="s">
        <v>43</v>
      </c>
      <c r="D36" s="46">
        <v>51802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51802</v>
      </c>
      <c r="O36" s="47">
        <f t="shared" si="2"/>
        <v>27.583599574014908</v>
      </c>
      <c r="P36" s="9"/>
    </row>
    <row r="37" spans="1:119">
      <c r="A37" s="12"/>
      <c r="B37" s="25">
        <v>366</v>
      </c>
      <c r="C37" s="20" t="s">
        <v>44</v>
      </c>
      <c r="D37" s="46">
        <v>225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225</v>
      </c>
      <c r="O37" s="47">
        <f t="shared" si="2"/>
        <v>0.11980830670926518</v>
      </c>
      <c r="P37" s="9"/>
    </row>
    <row r="38" spans="1:119">
      <c r="A38" s="12"/>
      <c r="B38" s="25">
        <v>369.9</v>
      </c>
      <c r="C38" s="20" t="s">
        <v>45</v>
      </c>
      <c r="D38" s="46">
        <v>41120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41120</v>
      </c>
      <c r="O38" s="47">
        <f t="shared" si="2"/>
        <v>21.895633652822152</v>
      </c>
      <c r="P38" s="9"/>
    </row>
    <row r="39" spans="1:119" ht="15.75">
      <c r="A39" s="29" t="s">
        <v>34</v>
      </c>
      <c r="B39" s="30"/>
      <c r="C39" s="31"/>
      <c r="D39" s="32">
        <f t="shared" ref="D39:M39" si="10">SUM(D40:D40)</f>
        <v>49279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300000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5"/>
        <v>349279</v>
      </c>
      <c r="O39" s="45">
        <f t="shared" si="2"/>
        <v>185.98455804046858</v>
      </c>
      <c r="P39" s="9"/>
    </row>
    <row r="40" spans="1:119" ht="15.75" thickBot="1">
      <c r="A40" s="12"/>
      <c r="B40" s="25">
        <v>381</v>
      </c>
      <c r="C40" s="20" t="s">
        <v>46</v>
      </c>
      <c r="D40" s="46">
        <v>49279</v>
      </c>
      <c r="E40" s="46">
        <v>0</v>
      </c>
      <c r="F40" s="46">
        <v>0</v>
      </c>
      <c r="G40" s="46">
        <v>0</v>
      </c>
      <c r="H40" s="46">
        <v>0</v>
      </c>
      <c r="I40" s="46">
        <v>300000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349279</v>
      </c>
      <c r="O40" s="47">
        <f t="shared" si="2"/>
        <v>185.98455804046858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1">SUM(D5,D11,D21,D26,D31,D34,D39)</f>
        <v>1526735</v>
      </c>
      <c r="E41" s="15">
        <f t="shared" si="11"/>
        <v>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699954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5"/>
        <v>2226689</v>
      </c>
      <c r="O41" s="38">
        <f t="shared" si="2"/>
        <v>1185.6703940362088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106</v>
      </c>
      <c r="M43" s="118"/>
      <c r="N43" s="118"/>
      <c r="O43" s="43">
        <v>1878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605967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605967</v>
      </c>
      <c r="O5" s="33">
        <f t="shared" ref="O5:O43" si="2">(N5/O$45)</f>
        <v>328.25947995666303</v>
      </c>
      <c r="P5" s="6"/>
    </row>
    <row r="6" spans="1:133">
      <c r="A6" s="12"/>
      <c r="B6" s="25">
        <v>311</v>
      </c>
      <c r="C6" s="20" t="s">
        <v>1</v>
      </c>
      <c r="D6" s="46">
        <v>247187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247187</v>
      </c>
      <c r="O6" s="47">
        <f t="shared" si="2"/>
        <v>133.90411700975082</v>
      </c>
      <c r="P6" s="9"/>
    </row>
    <row r="7" spans="1:133">
      <c r="A7" s="12"/>
      <c r="B7" s="25">
        <v>312.10000000000002</v>
      </c>
      <c r="C7" s="20" t="s">
        <v>9</v>
      </c>
      <c r="D7" s="46">
        <v>239690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239690</v>
      </c>
      <c r="O7" s="47">
        <f t="shared" si="2"/>
        <v>129.84290357529795</v>
      </c>
      <c r="P7" s="9"/>
    </row>
    <row r="8" spans="1:133">
      <c r="A8" s="12"/>
      <c r="B8" s="25">
        <v>314.10000000000002</v>
      </c>
      <c r="C8" s="20" t="s">
        <v>12</v>
      </c>
      <c r="D8" s="46">
        <v>72636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72636</v>
      </c>
      <c r="O8" s="47">
        <f t="shared" si="2"/>
        <v>39.347778981581797</v>
      </c>
      <c r="P8" s="9"/>
    </row>
    <row r="9" spans="1:133">
      <c r="A9" s="12"/>
      <c r="B9" s="25">
        <v>314.39999999999998</v>
      </c>
      <c r="C9" s="20" t="s">
        <v>13</v>
      </c>
      <c r="D9" s="46">
        <v>3483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3483</v>
      </c>
      <c r="O9" s="47">
        <f t="shared" si="2"/>
        <v>1.8867822318526544</v>
      </c>
      <c r="P9" s="9"/>
    </row>
    <row r="10" spans="1:133">
      <c r="A10" s="12"/>
      <c r="B10" s="25">
        <v>315</v>
      </c>
      <c r="C10" s="20" t="s">
        <v>67</v>
      </c>
      <c r="D10" s="46">
        <v>42971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42971</v>
      </c>
      <c r="O10" s="47">
        <f t="shared" si="2"/>
        <v>23.277898158179848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156158</v>
      </c>
      <c r="E11" s="32">
        <f t="shared" si="3"/>
        <v>75776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49887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281821</v>
      </c>
      <c r="O11" s="45">
        <f t="shared" si="2"/>
        <v>152.66576381365113</v>
      </c>
      <c r="P11" s="10"/>
    </row>
    <row r="12" spans="1:133">
      <c r="A12" s="12"/>
      <c r="B12" s="25">
        <v>323.10000000000002</v>
      </c>
      <c r="C12" s="20" t="s">
        <v>16</v>
      </c>
      <c r="D12" s="46">
        <v>123272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9" si="4">SUM(D12:M12)</f>
        <v>123272</v>
      </c>
      <c r="O12" s="47">
        <f t="shared" si="2"/>
        <v>66.777898158179852</v>
      </c>
      <c r="P12" s="9"/>
    </row>
    <row r="13" spans="1:133">
      <c r="A13" s="12"/>
      <c r="B13" s="25">
        <v>323.39999999999998</v>
      </c>
      <c r="C13" s="20" t="s">
        <v>17</v>
      </c>
      <c r="D13" s="46">
        <v>2648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2648</v>
      </c>
      <c r="O13" s="47">
        <f t="shared" si="2"/>
        <v>1.4344528710725895</v>
      </c>
      <c r="P13" s="9"/>
    </row>
    <row r="14" spans="1:133">
      <c r="A14" s="12"/>
      <c r="B14" s="25">
        <v>324.11</v>
      </c>
      <c r="C14" s="20" t="s">
        <v>18</v>
      </c>
      <c r="D14" s="46">
        <v>7770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7770</v>
      </c>
      <c r="O14" s="47">
        <f t="shared" si="2"/>
        <v>4.2091007583965334</v>
      </c>
      <c r="P14" s="9"/>
    </row>
    <row r="15" spans="1:133">
      <c r="A15" s="12"/>
      <c r="B15" s="25">
        <v>324.20999999999998</v>
      </c>
      <c r="C15" s="20" t="s">
        <v>68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49887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49887</v>
      </c>
      <c r="O15" s="47">
        <f t="shared" si="2"/>
        <v>27.024377031419284</v>
      </c>
      <c r="P15" s="9"/>
    </row>
    <row r="16" spans="1:133">
      <c r="A16" s="12"/>
      <c r="B16" s="25">
        <v>324.31</v>
      </c>
      <c r="C16" s="20" t="s">
        <v>100</v>
      </c>
      <c r="D16" s="46">
        <v>4564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4564</v>
      </c>
      <c r="O16" s="47">
        <f t="shared" si="2"/>
        <v>2.4723726977248104</v>
      </c>
      <c r="P16" s="9"/>
    </row>
    <row r="17" spans="1:16">
      <c r="A17" s="12"/>
      <c r="B17" s="25">
        <v>324.61</v>
      </c>
      <c r="C17" s="20" t="s">
        <v>101</v>
      </c>
      <c r="D17" s="46">
        <v>5075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5075</v>
      </c>
      <c r="O17" s="47">
        <f t="shared" si="2"/>
        <v>2.7491874322860239</v>
      </c>
      <c r="P17" s="9"/>
    </row>
    <row r="18" spans="1:16">
      <c r="A18" s="12"/>
      <c r="B18" s="25">
        <v>324.70999999999998</v>
      </c>
      <c r="C18" s="20" t="s">
        <v>102</v>
      </c>
      <c r="D18" s="46">
        <v>10652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10652</v>
      </c>
      <c r="O18" s="47">
        <f t="shared" si="2"/>
        <v>5.7703141928494039</v>
      </c>
      <c r="P18" s="9"/>
    </row>
    <row r="19" spans="1:16">
      <c r="A19" s="12"/>
      <c r="B19" s="25">
        <v>325.2</v>
      </c>
      <c r="C19" s="20" t="s">
        <v>93</v>
      </c>
      <c r="D19" s="46">
        <v>0</v>
      </c>
      <c r="E19" s="46">
        <v>75776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75776</v>
      </c>
      <c r="O19" s="47">
        <f t="shared" si="2"/>
        <v>41.048754062838569</v>
      </c>
      <c r="P19" s="9"/>
    </row>
    <row r="20" spans="1:16">
      <c r="A20" s="12"/>
      <c r="B20" s="25">
        <v>329</v>
      </c>
      <c r="C20" s="20" t="s">
        <v>19</v>
      </c>
      <c r="D20" s="46">
        <v>2177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43" si="5">SUM(D20:M20)</f>
        <v>2177</v>
      </c>
      <c r="O20" s="47">
        <f t="shared" si="2"/>
        <v>1.1793066088840736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SUM(D22:D27)</f>
        <v>211591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211591</v>
      </c>
      <c r="O21" s="45">
        <f t="shared" si="2"/>
        <v>114.62134344528711</v>
      </c>
      <c r="P21" s="10"/>
    </row>
    <row r="22" spans="1:16">
      <c r="A22" s="12"/>
      <c r="B22" s="25">
        <v>334.1</v>
      </c>
      <c r="C22" s="20" t="s">
        <v>70</v>
      </c>
      <c r="D22" s="46">
        <v>19000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19000</v>
      </c>
      <c r="O22" s="47">
        <f t="shared" si="2"/>
        <v>10.29252437703142</v>
      </c>
      <c r="P22" s="9"/>
    </row>
    <row r="23" spans="1:16">
      <c r="A23" s="12"/>
      <c r="B23" s="25">
        <v>335.12</v>
      </c>
      <c r="C23" s="20" t="s">
        <v>71</v>
      </c>
      <c r="D23" s="46">
        <v>53293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53293</v>
      </c>
      <c r="O23" s="47">
        <f t="shared" si="2"/>
        <v>28.869447453954496</v>
      </c>
      <c r="P23" s="9"/>
    </row>
    <row r="24" spans="1:16">
      <c r="A24" s="12"/>
      <c r="B24" s="25">
        <v>335.14</v>
      </c>
      <c r="C24" s="20" t="s">
        <v>72</v>
      </c>
      <c r="D24" s="46">
        <v>127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127</v>
      </c>
      <c r="O24" s="47">
        <f t="shared" si="2"/>
        <v>6.8797399783315283E-2</v>
      </c>
      <c r="P24" s="9"/>
    </row>
    <row r="25" spans="1:16">
      <c r="A25" s="12"/>
      <c r="B25" s="25">
        <v>335.15</v>
      </c>
      <c r="C25" s="20" t="s">
        <v>84</v>
      </c>
      <c r="D25" s="46">
        <v>142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142</v>
      </c>
      <c r="O25" s="47">
        <f t="shared" si="2"/>
        <v>7.6923076923076927E-2</v>
      </c>
      <c r="P25" s="9"/>
    </row>
    <row r="26" spans="1:16">
      <c r="A26" s="12"/>
      <c r="B26" s="25">
        <v>335.18</v>
      </c>
      <c r="C26" s="20" t="s">
        <v>73</v>
      </c>
      <c r="D26" s="46">
        <v>106836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106836</v>
      </c>
      <c r="O26" s="47">
        <f t="shared" si="2"/>
        <v>57.874322860238351</v>
      </c>
      <c r="P26" s="9"/>
    </row>
    <row r="27" spans="1:16">
      <c r="A27" s="12"/>
      <c r="B27" s="25">
        <v>338</v>
      </c>
      <c r="C27" s="20" t="s">
        <v>27</v>
      </c>
      <c r="D27" s="46">
        <v>32193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32193</v>
      </c>
      <c r="O27" s="47">
        <f t="shared" si="2"/>
        <v>17.439328277356445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SUM(D29:D32)</f>
        <v>202897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326568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5"/>
        <v>529465</v>
      </c>
      <c r="O28" s="45">
        <f t="shared" si="2"/>
        <v>286.81744312026001</v>
      </c>
      <c r="P28" s="10"/>
    </row>
    <row r="29" spans="1:16">
      <c r="A29" s="12"/>
      <c r="B29" s="25">
        <v>341.3</v>
      </c>
      <c r="C29" s="20" t="s">
        <v>74</v>
      </c>
      <c r="D29" s="46">
        <v>16122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16122</v>
      </c>
      <c r="O29" s="47">
        <f t="shared" si="2"/>
        <v>8.7334777898158187</v>
      </c>
      <c r="P29" s="9"/>
    </row>
    <row r="30" spans="1:16">
      <c r="A30" s="12"/>
      <c r="B30" s="25">
        <v>343.3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326568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326568</v>
      </c>
      <c r="O30" s="47">
        <f t="shared" si="2"/>
        <v>176.90574214517878</v>
      </c>
      <c r="P30" s="9"/>
    </row>
    <row r="31" spans="1:16">
      <c r="A31" s="12"/>
      <c r="B31" s="25">
        <v>343.4</v>
      </c>
      <c r="C31" s="20" t="s">
        <v>37</v>
      </c>
      <c r="D31" s="46">
        <v>147646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147646</v>
      </c>
      <c r="O31" s="47">
        <f t="shared" si="2"/>
        <v>79.981581798483205</v>
      </c>
      <c r="P31" s="9"/>
    </row>
    <row r="32" spans="1:16">
      <c r="A32" s="12"/>
      <c r="B32" s="25">
        <v>347.2</v>
      </c>
      <c r="C32" s="20" t="s">
        <v>94</v>
      </c>
      <c r="D32" s="46">
        <v>39129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39129</v>
      </c>
      <c r="O32" s="47">
        <f t="shared" si="2"/>
        <v>21.196641386782233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1502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5"/>
        <v>1502</v>
      </c>
      <c r="O33" s="45">
        <f t="shared" si="2"/>
        <v>0.81365113759479957</v>
      </c>
      <c r="P33" s="10"/>
    </row>
    <row r="34" spans="1:119">
      <c r="A34" s="13"/>
      <c r="B34" s="39">
        <v>351.5</v>
      </c>
      <c r="C34" s="21" t="s">
        <v>95</v>
      </c>
      <c r="D34" s="46">
        <v>1116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1116</v>
      </c>
      <c r="O34" s="47">
        <f t="shared" si="2"/>
        <v>0.60455037919826649</v>
      </c>
      <c r="P34" s="9"/>
    </row>
    <row r="35" spans="1:119">
      <c r="A35" s="13"/>
      <c r="B35" s="39">
        <v>352</v>
      </c>
      <c r="C35" s="21" t="s">
        <v>57</v>
      </c>
      <c r="D35" s="46">
        <v>386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386</v>
      </c>
      <c r="O35" s="47">
        <f t="shared" si="2"/>
        <v>0.20910075839653305</v>
      </c>
      <c r="P35" s="9"/>
    </row>
    <row r="36" spans="1:119" ht="15.75">
      <c r="A36" s="29" t="s">
        <v>2</v>
      </c>
      <c r="B36" s="30"/>
      <c r="C36" s="31"/>
      <c r="D36" s="32">
        <f t="shared" ref="D36:M36" si="9">SUM(D37:D40)</f>
        <v>92250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1884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5"/>
        <v>94134</v>
      </c>
      <c r="O36" s="45">
        <f t="shared" si="2"/>
        <v>50.993499458288191</v>
      </c>
      <c r="P36" s="10"/>
    </row>
    <row r="37" spans="1:119">
      <c r="A37" s="12"/>
      <c r="B37" s="25">
        <v>361.1</v>
      </c>
      <c r="C37" s="20" t="s">
        <v>42</v>
      </c>
      <c r="D37" s="46">
        <v>10510</v>
      </c>
      <c r="E37" s="46">
        <v>0</v>
      </c>
      <c r="F37" s="46">
        <v>0</v>
      </c>
      <c r="G37" s="46">
        <v>0</v>
      </c>
      <c r="H37" s="46">
        <v>0</v>
      </c>
      <c r="I37" s="46">
        <v>1678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12188</v>
      </c>
      <c r="O37" s="47">
        <f t="shared" si="2"/>
        <v>6.6023835319609967</v>
      </c>
      <c r="P37" s="9"/>
    </row>
    <row r="38" spans="1:119">
      <c r="A38" s="12"/>
      <c r="B38" s="25">
        <v>362</v>
      </c>
      <c r="C38" s="20" t="s">
        <v>43</v>
      </c>
      <c r="D38" s="46">
        <v>49663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49663</v>
      </c>
      <c r="O38" s="47">
        <f t="shared" si="2"/>
        <v>26.903033586132178</v>
      </c>
      <c r="P38" s="9"/>
    </row>
    <row r="39" spans="1:119">
      <c r="A39" s="12"/>
      <c r="B39" s="25">
        <v>366</v>
      </c>
      <c r="C39" s="20" t="s">
        <v>44</v>
      </c>
      <c r="D39" s="46">
        <v>330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330</v>
      </c>
      <c r="O39" s="47">
        <f t="shared" si="2"/>
        <v>0.17876489707475623</v>
      </c>
      <c r="P39" s="9"/>
    </row>
    <row r="40" spans="1:119">
      <c r="A40" s="12"/>
      <c r="B40" s="25">
        <v>369.9</v>
      </c>
      <c r="C40" s="20" t="s">
        <v>45</v>
      </c>
      <c r="D40" s="46">
        <v>31747</v>
      </c>
      <c r="E40" s="46">
        <v>0</v>
      </c>
      <c r="F40" s="46">
        <v>0</v>
      </c>
      <c r="G40" s="46">
        <v>0</v>
      </c>
      <c r="H40" s="46">
        <v>0</v>
      </c>
      <c r="I40" s="46">
        <v>206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31953</v>
      </c>
      <c r="O40" s="47">
        <f t="shared" si="2"/>
        <v>17.309317443120261</v>
      </c>
      <c r="P40" s="9"/>
    </row>
    <row r="41" spans="1:119" ht="15.75">
      <c r="A41" s="29" t="s">
        <v>34</v>
      </c>
      <c r="B41" s="30"/>
      <c r="C41" s="31"/>
      <c r="D41" s="32">
        <f t="shared" ref="D41:M41" si="10">SUM(D42:D42)</f>
        <v>0</v>
      </c>
      <c r="E41" s="32">
        <f t="shared" si="10"/>
        <v>48190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5"/>
        <v>48190</v>
      </c>
      <c r="O41" s="45">
        <f t="shared" si="2"/>
        <v>26.105092091007585</v>
      </c>
      <c r="P41" s="9"/>
    </row>
    <row r="42" spans="1:119" ht="15.75" thickBot="1">
      <c r="A42" s="12"/>
      <c r="B42" s="25">
        <v>381</v>
      </c>
      <c r="C42" s="20" t="s">
        <v>46</v>
      </c>
      <c r="D42" s="46">
        <v>0</v>
      </c>
      <c r="E42" s="46">
        <v>48190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48190</v>
      </c>
      <c r="O42" s="47">
        <f t="shared" si="2"/>
        <v>26.105092091007585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1">SUM(D5,D11,D21,D28,D33,D36,D41)</f>
        <v>1270365</v>
      </c>
      <c r="E43" s="15">
        <f t="shared" si="11"/>
        <v>123966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378339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5"/>
        <v>1772670</v>
      </c>
      <c r="O43" s="38">
        <f t="shared" si="2"/>
        <v>960.27627302275187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103</v>
      </c>
      <c r="M45" s="118"/>
      <c r="N45" s="118"/>
      <c r="O45" s="43">
        <v>1846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59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555514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555514</v>
      </c>
      <c r="O5" s="33">
        <f t="shared" ref="O5:O39" si="2">(N5/O$41)</f>
        <v>312.96563380281691</v>
      </c>
      <c r="P5" s="6"/>
    </row>
    <row r="6" spans="1:133">
      <c r="A6" s="12"/>
      <c r="B6" s="25">
        <v>311</v>
      </c>
      <c r="C6" s="20" t="s">
        <v>1</v>
      </c>
      <c r="D6" s="46">
        <v>230161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230161</v>
      </c>
      <c r="O6" s="47">
        <f t="shared" si="2"/>
        <v>129.6681690140845</v>
      </c>
      <c r="P6" s="9"/>
    </row>
    <row r="7" spans="1:133">
      <c r="A7" s="12"/>
      <c r="B7" s="25">
        <v>312.10000000000002</v>
      </c>
      <c r="C7" s="20" t="s">
        <v>9</v>
      </c>
      <c r="D7" s="46">
        <v>206816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206816</v>
      </c>
      <c r="O7" s="47">
        <f t="shared" si="2"/>
        <v>116.51605633802816</v>
      </c>
      <c r="P7" s="9"/>
    </row>
    <row r="8" spans="1:133">
      <c r="A8" s="12"/>
      <c r="B8" s="25">
        <v>314.10000000000002</v>
      </c>
      <c r="C8" s="20" t="s">
        <v>12</v>
      </c>
      <c r="D8" s="46">
        <v>70448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70448</v>
      </c>
      <c r="O8" s="47">
        <f t="shared" si="2"/>
        <v>39.689014084507043</v>
      </c>
      <c r="P8" s="9"/>
    </row>
    <row r="9" spans="1:133">
      <c r="A9" s="12"/>
      <c r="B9" s="25">
        <v>314.39999999999998</v>
      </c>
      <c r="C9" s="20" t="s">
        <v>13</v>
      </c>
      <c r="D9" s="46">
        <v>2014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2014</v>
      </c>
      <c r="O9" s="47">
        <f t="shared" si="2"/>
        <v>1.1346478873239436</v>
      </c>
      <c r="P9" s="9"/>
    </row>
    <row r="10" spans="1:133">
      <c r="A10" s="12"/>
      <c r="B10" s="25">
        <v>315</v>
      </c>
      <c r="C10" s="20" t="s">
        <v>67</v>
      </c>
      <c r="D10" s="46">
        <v>46075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46075</v>
      </c>
      <c r="O10" s="47">
        <f t="shared" si="2"/>
        <v>25.95774647887324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SUM(D12:D16)</f>
        <v>119226</v>
      </c>
      <c r="E11" s="32">
        <f t="shared" si="3"/>
        <v>76632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9064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204922</v>
      </c>
      <c r="O11" s="45">
        <f t="shared" si="2"/>
        <v>115.44901408450704</v>
      </c>
      <c r="P11" s="10"/>
    </row>
    <row r="12" spans="1:133">
      <c r="A12" s="12"/>
      <c r="B12" s="25">
        <v>323.10000000000002</v>
      </c>
      <c r="C12" s="20" t="s">
        <v>16</v>
      </c>
      <c r="D12" s="46">
        <v>115296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115296</v>
      </c>
      <c r="O12" s="47">
        <f t="shared" si="2"/>
        <v>64.955492957746472</v>
      </c>
      <c r="P12" s="9"/>
    </row>
    <row r="13" spans="1:133">
      <c r="A13" s="12"/>
      <c r="B13" s="25">
        <v>323.39999999999998</v>
      </c>
      <c r="C13" s="20" t="s">
        <v>17</v>
      </c>
      <c r="D13" s="46">
        <v>2414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2414</v>
      </c>
      <c r="O13" s="47">
        <f t="shared" si="2"/>
        <v>1.36</v>
      </c>
      <c r="P13" s="9"/>
    </row>
    <row r="14" spans="1:133">
      <c r="A14" s="12"/>
      <c r="B14" s="25">
        <v>324.20999999999998</v>
      </c>
      <c r="C14" s="20" t="s">
        <v>68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9064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9064</v>
      </c>
      <c r="O14" s="47">
        <f t="shared" si="2"/>
        <v>5.1064788732394364</v>
      </c>
      <c r="P14" s="9"/>
    </row>
    <row r="15" spans="1:133">
      <c r="A15" s="12"/>
      <c r="B15" s="25">
        <v>325.2</v>
      </c>
      <c r="C15" s="20" t="s">
        <v>93</v>
      </c>
      <c r="D15" s="46">
        <v>0</v>
      </c>
      <c r="E15" s="46">
        <v>76632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76632</v>
      </c>
      <c r="O15" s="47">
        <f t="shared" si="2"/>
        <v>43.172957746478872</v>
      </c>
      <c r="P15" s="9"/>
    </row>
    <row r="16" spans="1:133">
      <c r="A16" s="12"/>
      <c r="B16" s="25">
        <v>329</v>
      </c>
      <c r="C16" s="20" t="s">
        <v>19</v>
      </c>
      <c r="D16" s="46">
        <v>1516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1516</v>
      </c>
      <c r="O16" s="47">
        <f t="shared" si="2"/>
        <v>0.85408450704225347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SUM(D18:D23)</f>
        <v>205376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205376</v>
      </c>
      <c r="O17" s="45">
        <f t="shared" si="2"/>
        <v>115.70478873239436</v>
      </c>
      <c r="P17" s="10"/>
    </row>
    <row r="18" spans="1:16">
      <c r="A18" s="12"/>
      <c r="B18" s="25">
        <v>334.1</v>
      </c>
      <c r="C18" s="20" t="s">
        <v>70</v>
      </c>
      <c r="D18" s="46">
        <v>22950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22950</v>
      </c>
      <c r="O18" s="47">
        <f t="shared" si="2"/>
        <v>12.929577464788732</v>
      </c>
      <c r="P18" s="9"/>
    </row>
    <row r="19" spans="1:16">
      <c r="A19" s="12"/>
      <c r="B19" s="25">
        <v>335.12</v>
      </c>
      <c r="C19" s="20" t="s">
        <v>71</v>
      </c>
      <c r="D19" s="46">
        <v>45624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45624</v>
      </c>
      <c r="O19" s="47">
        <f t="shared" si="2"/>
        <v>25.703661971830986</v>
      </c>
      <c r="P19" s="9"/>
    </row>
    <row r="20" spans="1:16">
      <c r="A20" s="12"/>
      <c r="B20" s="25">
        <v>335.14</v>
      </c>
      <c r="C20" s="20" t="s">
        <v>72</v>
      </c>
      <c r="D20" s="46">
        <v>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65</v>
      </c>
      <c r="O20" s="47">
        <f t="shared" si="2"/>
        <v>3.6619718309859155E-2</v>
      </c>
      <c r="P20" s="9"/>
    </row>
    <row r="21" spans="1:16">
      <c r="A21" s="12"/>
      <c r="B21" s="25">
        <v>335.15</v>
      </c>
      <c r="C21" s="20" t="s">
        <v>84</v>
      </c>
      <c r="D21" s="46">
        <v>185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185</v>
      </c>
      <c r="O21" s="47">
        <f t="shared" si="2"/>
        <v>0.10422535211267606</v>
      </c>
      <c r="P21" s="9"/>
    </row>
    <row r="22" spans="1:16">
      <c r="A22" s="12"/>
      <c r="B22" s="25">
        <v>335.18</v>
      </c>
      <c r="C22" s="20" t="s">
        <v>73</v>
      </c>
      <c r="D22" s="46">
        <v>89122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89122</v>
      </c>
      <c r="O22" s="47">
        <f t="shared" si="2"/>
        <v>50.20957746478873</v>
      </c>
      <c r="P22" s="9"/>
    </row>
    <row r="23" spans="1:16">
      <c r="A23" s="12"/>
      <c r="B23" s="25">
        <v>338</v>
      </c>
      <c r="C23" s="20" t="s">
        <v>27</v>
      </c>
      <c r="D23" s="46">
        <v>47430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47430</v>
      </c>
      <c r="O23" s="47">
        <f t="shared" si="2"/>
        <v>26.721126760563379</v>
      </c>
      <c r="P23" s="9"/>
    </row>
    <row r="24" spans="1:16" ht="15.75">
      <c r="A24" s="29" t="s">
        <v>32</v>
      </c>
      <c r="B24" s="30"/>
      <c r="C24" s="31"/>
      <c r="D24" s="32">
        <f t="shared" ref="D24:M24" si="5">SUM(D25:D28)</f>
        <v>219013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612150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831163</v>
      </c>
      <c r="O24" s="45">
        <f t="shared" si="2"/>
        <v>468.26084507042253</v>
      </c>
      <c r="P24" s="10"/>
    </row>
    <row r="25" spans="1:16">
      <c r="A25" s="12"/>
      <c r="B25" s="25">
        <v>341.3</v>
      </c>
      <c r="C25" s="20" t="s">
        <v>74</v>
      </c>
      <c r="D25" s="46">
        <v>36106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36106</v>
      </c>
      <c r="O25" s="47">
        <f t="shared" si="2"/>
        <v>20.341408450704225</v>
      </c>
      <c r="P25" s="9"/>
    </row>
    <row r="26" spans="1:16">
      <c r="A26" s="12"/>
      <c r="B26" s="25">
        <v>343.3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612150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612150</v>
      </c>
      <c r="O26" s="47">
        <f t="shared" si="2"/>
        <v>344.87323943661971</v>
      </c>
      <c r="P26" s="9"/>
    </row>
    <row r="27" spans="1:16">
      <c r="A27" s="12"/>
      <c r="B27" s="25">
        <v>343.4</v>
      </c>
      <c r="C27" s="20" t="s">
        <v>37</v>
      </c>
      <c r="D27" s="46">
        <v>149279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149279</v>
      </c>
      <c r="O27" s="47">
        <f t="shared" si="2"/>
        <v>84.100845070422537</v>
      </c>
      <c r="P27" s="9"/>
    </row>
    <row r="28" spans="1:16">
      <c r="A28" s="12"/>
      <c r="B28" s="25">
        <v>347.2</v>
      </c>
      <c r="C28" s="20" t="s">
        <v>94</v>
      </c>
      <c r="D28" s="46">
        <v>33628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33628</v>
      </c>
      <c r="O28" s="47">
        <f t="shared" si="2"/>
        <v>18.945352112676055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SUM(D30:D31)</f>
        <v>2624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2624</v>
      </c>
      <c r="O29" s="45">
        <f t="shared" si="2"/>
        <v>1.4783098591549295</v>
      </c>
      <c r="P29" s="10"/>
    </row>
    <row r="30" spans="1:16">
      <c r="A30" s="13"/>
      <c r="B30" s="39">
        <v>351.5</v>
      </c>
      <c r="C30" s="21" t="s">
        <v>95</v>
      </c>
      <c r="D30" s="46">
        <v>2260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2260</v>
      </c>
      <c r="O30" s="47">
        <f t="shared" si="2"/>
        <v>1.2732394366197184</v>
      </c>
      <c r="P30" s="9"/>
    </row>
    <row r="31" spans="1:16">
      <c r="A31" s="13"/>
      <c r="B31" s="39">
        <v>352</v>
      </c>
      <c r="C31" s="21" t="s">
        <v>57</v>
      </c>
      <c r="D31" s="46">
        <v>364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364</v>
      </c>
      <c r="O31" s="47">
        <f t="shared" si="2"/>
        <v>0.20507042253521127</v>
      </c>
      <c r="P31" s="9"/>
    </row>
    <row r="32" spans="1:16" ht="15.75">
      <c r="A32" s="29" t="s">
        <v>2</v>
      </c>
      <c r="B32" s="30"/>
      <c r="C32" s="31"/>
      <c r="D32" s="32">
        <f t="shared" ref="D32:M32" si="7">SUM(D33:D36)</f>
        <v>87090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40556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127646</v>
      </c>
      <c r="O32" s="45">
        <f t="shared" si="2"/>
        <v>71.913239436619719</v>
      </c>
      <c r="P32" s="10"/>
    </row>
    <row r="33" spans="1:119">
      <c r="A33" s="12"/>
      <c r="B33" s="25">
        <v>361.1</v>
      </c>
      <c r="C33" s="20" t="s">
        <v>42</v>
      </c>
      <c r="D33" s="46">
        <v>7376</v>
      </c>
      <c r="E33" s="46">
        <v>0</v>
      </c>
      <c r="F33" s="46">
        <v>0</v>
      </c>
      <c r="G33" s="46">
        <v>0</v>
      </c>
      <c r="H33" s="46">
        <v>0</v>
      </c>
      <c r="I33" s="46">
        <v>1948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9324</v>
      </c>
      <c r="O33" s="47">
        <f t="shared" si="2"/>
        <v>5.2529577464788728</v>
      </c>
      <c r="P33" s="9"/>
    </row>
    <row r="34" spans="1:119">
      <c r="A34" s="12"/>
      <c r="B34" s="25">
        <v>362</v>
      </c>
      <c r="C34" s="20" t="s">
        <v>43</v>
      </c>
      <c r="D34" s="46">
        <v>48230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48230</v>
      </c>
      <c r="O34" s="47">
        <f t="shared" si="2"/>
        <v>27.171830985915491</v>
      </c>
      <c r="P34" s="9"/>
    </row>
    <row r="35" spans="1:119">
      <c r="A35" s="12"/>
      <c r="B35" s="25">
        <v>366</v>
      </c>
      <c r="C35" s="20" t="s">
        <v>44</v>
      </c>
      <c r="D35" s="46">
        <v>860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860</v>
      </c>
      <c r="O35" s="47">
        <f t="shared" si="2"/>
        <v>0.48450704225352115</v>
      </c>
      <c r="P35" s="9"/>
    </row>
    <row r="36" spans="1:119">
      <c r="A36" s="12"/>
      <c r="B36" s="25">
        <v>369.9</v>
      </c>
      <c r="C36" s="20" t="s">
        <v>45</v>
      </c>
      <c r="D36" s="46">
        <v>30624</v>
      </c>
      <c r="E36" s="46">
        <v>0</v>
      </c>
      <c r="F36" s="46">
        <v>0</v>
      </c>
      <c r="G36" s="46">
        <v>0</v>
      </c>
      <c r="H36" s="46">
        <v>0</v>
      </c>
      <c r="I36" s="46">
        <v>38608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69232</v>
      </c>
      <c r="O36" s="47">
        <f t="shared" si="2"/>
        <v>39.003943661971832</v>
      </c>
      <c r="P36" s="9"/>
    </row>
    <row r="37" spans="1:119" ht="15.75">
      <c r="A37" s="29" t="s">
        <v>34</v>
      </c>
      <c r="B37" s="30"/>
      <c r="C37" s="31"/>
      <c r="D37" s="32">
        <f t="shared" ref="D37:M37" si="8">SUM(D38:D38)</f>
        <v>0</v>
      </c>
      <c r="E37" s="32">
        <f t="shared" si="8"/>
        <v>48170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48170</v>
      </c>
      <c r="O37" s="45">
        <f t="shared" si="2"/>
        <v>27.138028169014085</v>
      </c>
      <c r="P37" s="9"/>
    </row>
    <row r="38" spans="1:119" ht="15.75" thickBot="1">
      <c r="A38" s="12"/>
      <c r="B38" s="25">
        <v>381</v>
      </c>
      <c r="C38" s="20" t="s">
        <v>46</v>
      </c>
      <c r="D38" s="46">
        <v>0</v>
      </c>
      <c r="E38" s="46">
        <v>48170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48170</v>
      </c>
      <c r="O38" s="47">
        <f t="shared" si="2"/>
        <v>27.138028169014085</v>
      </c>
      <c r="P38" s="9"/>
    </row>
    <row r="39" spans="1:119" ht="16.5" thickBot="1">
      <c r="A39" s="14" t="s">
        <v>39</v>
      </c>
      <c r="B39" s="23"/>
      <c r="C39" s="22"/>
      <c r="D39" s="15">
        <f t="shared" ref="D39:M39" si="9">SUM(D5,D11,D17,D24,D29,D32,D37)</f>
        <v>1188843</v>
      </c>
      <c r="E39" s="15">
        <f t="shared" si="9"/>
        <v>124802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661770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1975415</v>
      </c>
      <c r="O39" s="38">
        <f t="shared" si="2"/>
        <v>1112.9098591549296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98</v>
      </c>
      <c r="M41" s="118"/>
      <c r="N41" s="118"/>
      <c r="O41" s="43">
        <v>1775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59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523654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523654</v>
      </c>
      <c r="O5" s="33">
        <f t="shared" ref="O5:O37" si="2">(N5/O$39)</f>
        <v>305.15967365967367</v>
      </c>
      <c r="P5" s="6"/>
    </row>
    <row r="6" spans="1:133">
      <c r="A6" s="12"/>
      <c r="B6" s="25">
        <v>311</v>
      </c>
      <c r="C6" s="20" t="s">
        <v>1</v>
      </c>
      <c r="D6" s="46">
        <v>220031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220031</v>
      </c>
      <c r="O6" s="47">
        <f t="shared" si="2"/>
        <v>128.22319347319348</v>
      </c>
      <c r="P6" s="9"/>
    </row>
    <row r="7" spans="1:133">
      <c r="A7" s="12"/>
      <c r="B7" s="25">
        <v>312.10000000000002</v>
      </c>
      <c r="C7" s="20" t="s">
        <v>9</v>
      </c>
      <c r="D7" s="46">
        <v>188369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188369</v>
      </c>
      <c r="O7" s="47">
        <f t="shared" si="2"/>
        <v>109.77214452214452</v>
      </c>
      <c r="P7" s="9"/>
    </row>
    <row r="8" spans="1:133">
      <c r="A8" s="12"/>
      <c r="B8" s="25">
        <v>314.10000000000002</v>
      </c>
      <c r="C8" s="20" t="s">
        <v>12</v>
      </c>
      <c r="D8" s="46">
        <v>68010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68010</v>
      </c>
      <c r="O8" s="47">
        <f t="shared" si="2"/>
        <v>39.632867132867133</v>
      </c>
      <c r="P8" s="9"/>
    </row>
    <row r="9" spans="1:133">
      <c r="A9" s="12"/>
      <c r="B9" s="25">
        <v>314.39999999999998</v>
      </c>
      <c r="C9" s="20" t="s">
        <v>13</v>
      </c>
      <c r="D9" s="46">
        <v>1975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1975</v>
      </c>
      <c r="O9" s="47">
        <f t="shared" si="2"/>
        <v>1.1509324009324009</v>
      </c>
      <c r="P9" s="9"/>
    </row>
    <row r="10" spans="1:133">
      <c r="A10" s="12"/>
      <c r="B10" s="25">
        <v>315</v>
      </c>
      <c r="C10" s="20" t="s">
        <v>67</v>
      </c>
      <c r="D10" s="46">
        <v>45269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45269</v>
      </c>
      <c r="O10" s="47">
        <f t="shared" si="2"/>
        <v>26.380536130536129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SUM(D12:D15)</f>
        <v>110454</v>
      </c>
      <c r="E11" s="32">
        <f t="shared" si="3"/>
        <v>74886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185340</v>
      </c>
      <c r="O11" s="45">
        <f t="shared" si="2"/>
        <v>108.00699300699301</v>
      </c>
      <c r="P11" s="10"/>
    </row>
    <row r="12" spans="1:133">
      <c r="A12" s="12"/>
      <c r="B12" s="25">
        <v>323.10000000000002</v>
      </c>
      <c r="C12" s="20" t="s">
        <v>16</v>
      </c>
      <c r="D12" s="46">
        <v>106841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106841</v>
      </c>
      <c r="O12" s="47">
        <f t="shared" si="2"/>
        <v>62.261655011655009</v>
      </c>
      <c r="P12" s="9"/>
    </row>
    <row r="13" spans="1:133">
      <c r="A13" s="12"/>
      <c r="B13" s="25">
        <v>323.39999999999998</v>
      </c>
      <c r="C13" s="20" t="s">
        <v>17</v>
      </c>
      <c r="D13" s="46">
        <v>2203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2203</v>
      </c>
      <c r="O13" s="47">
        <f t="shared" si="2"/>
        <v>1.2837995337995338</v>
      </c>
      <c r="P13" s="9"/>
    </row>
    <row r="14" spans="1:133">
      <c r="A14" s="12"/>
      <c r="B14" s="25">
        <v>325.2</v>
      </c>
      <c r="C14" s="20" t="s">
        <v>93</v>
      </c>
      <c r="D14" s="46">
        <v>15</v>
      </c>
      <c r="E14" s="46">
        <v>74886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74901</v>
      </c>
      <c r="O14" s="47">
        <f t="shared" si="2"/>
        <v>43.6486013986014</v>
      </c>
      <c r="P14" s="9"/>
    </row>
    <row r="15" spans="1:133">
      <c r="A15" s="12"/>
      <c r="B15" s="25">
        <v>329</v>
      </c>
      <c r="C15" s="20" t="s">
        <v>19</v>
      </c>
      <c r="D15" s="46">
        <v>1395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1395</v>
      </c>
      <c r="O15" s="47">
        <f t="shared" si="2"/>
        <v>0.81293706293706292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SUM(D17:D21)</f>
        <v>155459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155459</v>
      </c>
      <c r="O16" s="45">
        <f t="shared" si="2"/>
        <v>90.593822843822849</v>
      </c>
      <c r="P16" s="10"/>
    </row>
    <row r="17" spans="1:16">
      <c r="A17" s="12"/>
      <c r="B17" s="25">
        <v>335.12</v>
      </c>
      <c r="C17" s="20" t="s">
        <v>71</v>
      </c>
      <c r="D17" s="46">
        <v>41404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41404</v>
      </c>
      <c r="O17" s="47">
        <f t="shared" si="2"/>
        <v>24.128205128205128</v>
      </c>
      <c r="P17" s="9"/>
    </row>
    <row r="18" spans="1:16">
      <c r="A18" s="12"/>
      <c r="B18" s="25">
        <v>335.14</v>
      </c>
      <c r="C18" s="20" t="s">
        <v>72</v>
      </c>
      <c r="D18" s="46">
        <v>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</v>
      </c>
      <c r="O18" s="47">
        <f t="shared" si="2"/>
        <v>3.4382284382284384E-2</v>
      </c>
      <c r="P18" s="9"/>
    </row>
    <row r="19" spans="1:16">
      <c r="A19" s="12"/>
      <c r="B19" s="25">
        <v>335.15</v>
      </c>
      <c r="C19" s="20" t="s">
        <v>84</v>
      </c>
      <c r="D19" s="46">
        <v>138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138</v>
      </c>
      <c r="O19" s="47">
        <f t="shared" si="2"/>
        <v>8.0419580419580416E-2</v>
      </c>
      <c r="P19" s="9"/>
    </row>
    <row r="20" spans="1:16">
      <c r="A20" s="12"/>
      <c r="B20" s="25">
        <v>335.18</v>
      </c>
      <c r="C20" s="20" t="s">
        <v>73</v>
      </c>
      <c r="D20" s="46">
        <v>84691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84691</v>
      </c>
      <c r="O20" s="47">
        <f t="shared" si="2"/>
        <v>49.353729603729604</v>
      </c>
      <c r="P20" s="9"/>
    </row>
    <row r="21" spans="1:16">
      <c r="A21" s="12"/>
      <c r="B21" s="25">
        <v>338</v>
      </c>
      <c r="C21" s="20" t="s">
        <v>27</v>
      </c>
      <c r="D21" s="46">
        <v>29167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29167</v>
      </c>
      <c r="O21" s="47">
        <f t="shared" si="2"/>
        <v>16.997086247086248</v>
      </c>
      <c r="P21" s="9"/>
    </row>
    <row r="22" spans="1:16" ht="15.75">
      <c r="A22" s="29" t="s">
        <v>32</v>
      </c>
      <c r="B22" s="30"/>
      <c r="C22" s="31"/>
      <c r="D22" s="32">
        <f t="shared" ref="D22:M22" si="5">SUM(D23:D26)</f>
        <v>203395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298424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501819</v>
      </c>
      <c r="O22" s="45">
        <f t="shared" si="2"/>
        <v>292.43531468531467</v>
      </c>
      <c r="P22" s="10"/>
    </row>
    <row r="23" spans="1:16">
      <c r="A23" s="12"/>
      <c r="B23" s="25">
        <v>341.3</v>
      </c>
      <c r="C23" s="20" t="s">
        <v>74</v>
      </c>
      <c r="D23" s="46">
        <v>32641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32641</v>
      </c>
      <c r="O23" s="47">
        <f t="shared" si="2"/>
        <v>19.021561771561771</v>
      </c>
      <c r="P23" s="9"/>
    </row>
    <row r="24" spans="1:16">
      <c r="A24" s="12"/>
      <c r="B24" s="25">
        <v>343.3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298424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298424</v>
      </c>
      <c r="O24" s="47">
        <f t="shared" si="2"/>
        <v>173.9067599067599</v>
      </c>
      <c r="P24" s="9"/>
    </row>
    <row r="25" spans="1:16">
      <c r="A25" s="12"/>
      <c r="B25" s="25">
        <v>343.4</v>
      </c>
      <c r="C25" s="20" t="s">
        <v>37</v>
      </c>
      <c r="D25" s="46">
        <v>147529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147529</v>
      </c>
      <c r="O25" s="47">
        <f t="shared" si="2"/>
        <v>85.972610722610725</v>
      </c>
      <c r="P25" s="9"/>
    </row>
    <row r="26" spans="1:16">
      <c r="A26" s="12"/>
      <c r="B26" s="25">
        <v>347.2</v>
      </c>
      <c r="C26" s="20" t="s">
        <v>94</v>
      </c>
      <c r="D26" s="46">
        <v>23225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23225</v>
      </c>
      <c r="O26" s="47">
        <f t="shared" si="2"/>
        <v>13.534382284382284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SUM(D28:D29)</f>
        <v>1755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1755</v>
      </c>
      <c r="O27" s="45">
        <f t="shared" si="2"/>
        <v>1.0227272727272727</v>
      </c>
      <c r="P27" s="10"/>
    </row>
    <row r="28" spans="1:16">
      <c r="A28" s="13"/>
      <c r="B28" s="39">
        <v>351.5</v>
      </c>
      <c r="C28" s="21" t="s">
        <v>95</v>
      </c>
      <c r="D28" s="46">
        <v>1407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1407</v>
      </c>
      <c r="O28" s="47">
        <f t="shared" si="2"/>
        <v>0.81993006993006989</v>
      </c>
      <c r="P28" s="9"/>
    </row>
    <row r="29" spans="1:16">
      <c r="A29" s="13"/>
      <c r="B29" s="39">
        <v>352</v>
      </c>
      <c r="C29" s="21" t="s">
        <v>57</v>
      </c>
      <c r="D29" s="46">
        <v>348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348</v>
      </c>
      <c r="O29" s="47">
        <f t="shared" si="2"/>
        <v>0.20279720279720279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SUM(D31:D34)</f>
        <v>64172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1865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66037</v>
      </c>
      <c r="O30" s="45">
        <f t="shared" si="2"/>
        <v>38.483100233100231</v>
      </c>
      <c r="P30" s="10"/>
    </row>
    <row r="31" spans="1:16">
      <c r="A31" s="12"/>
      <c r="B31" s="25">
        <v>361.1</v>
      </c>
      <c r="C31" s="20" t="s">
        <v>42</v>
      </c>
      <c r="D31" s="46">
        <v>12150</v>
      </c>
      <c r="E31" s="46">
        <v>0</v>
      </c>
      <c r="F31" s="46">
        <v>0</v>
      </c>
      <c r="G31" s="46">
        <v>0</v>
      </c>
      <c r="H31" s="46">
        <v>0</v>
      </c>
      <c r="I31" s="46">
        <v>1578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13728</v>
      </c>
      <c r="O31" s="47">
        <f t="shared" si="2"/>
        <v>8</v>
      </c>
      <c r="P31" s="9"/>
    </row>
    <row r="32" spans="1:16">
      <c r="A32" s="12"/>
      <c r="B32" s="25">
        <v>362</v>
      </c>
      <c r="C32" s="20" t="s">
        <v>43</v>
      </c>
      <c r="D32" s="46">
        <v>44650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44650</v>
      </c>
      <c r="O32" s="47">
        <f t="shared" si="2"/>
        <v>26.019813519813521</v>
      </c>
      <c r="P32" s="9"/>
    </row>
    <row r="33" spans="1:119">
      <c r="A33" s="12"/>
      <c r="B33" s="25">
        <v>366</v>
      </c>
      <c r="C33" s="20" t="s">
        <v>44</v>
      </c>
      <c r="D33" s="46">
        <v>1703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1703</v>
      </c>
      <c r="O33" s="47">
        <f t="shared" si="2"/>
        <v>0.99242424242424243</v>
      </c>
      <c r="P33" s="9"/>
    </row>
    <row r="34" spans="1:119">
      <c r="A34" s="12"/>
      <c r="B34" s="25">
        <v>369.9</v>
      </c>
      <c r="C34" s="20" t="s">
        <v>45</v>
      </c>
      <c r="D34" s="46">
        <v>5669</v>
      </c>
      <c r="E34" s="46">
        <v>0</v>
      </c>
      <c r="F34" s="46">
        <v>0</v>
      </c>
      <c r="G34" s="46">
        <v>0</v>
      </c>
      <c r="H34" s="46">
        <v>0</v>
      </c>
      <c r="I34" s="46">
        <v>287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5956</v>
      </c>
      <c r="O34" s="47">
        <f t="shared" si="2"/>
        <v>3.4708624708624707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SUM(D36:D36)</f>
        <v>0</v>
      </c>
      <c r="E35" s="32">
        <f t="shared" si="8"/>
        <v>59816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59816</v>
      </c>
      <c r="O35" s="45">
        <f t="shared" si="2"/>
        <v>34.857808857808855</v>
      </c>
      <c r="P35" s="9"/>
    </row>
    <row r="36" spans="1:119" ht="15.75" thickBot="1">
      <c r="A36" s="12"/>
      <c r="B36" s="25">
        <v>381</v>
      </c>
      <c r="C36" s="20" t="s">
        <v>46</v>
      </c>
      <c r="D36" s="46">
        <v>0</v>
      </c>
      <c r="E36" s="46">
        <v>59816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59816</v>
      </c>
      <c r="O36" s="47">
        <f t="shared" si="2"/>
        <v>34.857808857808855</v>
      </c>
      <c r="P36" s="9"/>
    </row>
    <row r="37" spans="1:119" ht="16.5" thickBot="1">
      <c r="A37" s="14" t="s">
        <v>39</v>
      </c>
      <c r="B37" s="23"/>
      <c r="C37" s="22"/>
      <c r="D37" s="15">
        <f t="shared" ref="D37:M37" si="9">SUM(D5,D11,D16,D22,D27,D30,D35)</f>
        <v>1058889</v>
      </c>
      <c r="E37" s="15">
        <f t="shared" si="9"/>
        <v>134702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300289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1493880</v>
      </c>
      <c r="O37" s="38">
        <f t="shared" si="2"/>
        <v>870.55944055944053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96</v>
      </c>
      <c r="M39" s="118"/>
      <c r="N39" s="118"/>
      <c r="O39" s="43">
        <v>1716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59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492214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492214</v>
      </c>
      <c r="O5" s="33">
        <f t="shared" ref="O5:O39" si="1">(N5/O$41)</f>
        <v>334.38451086956519</v>
      </c>
      <c r="P5" s="6"/>
    </row>
    <row r="6" spans="1:133">
      <c r="A6" s="12"/>
      <c r="B6" s="25">
        <v>311</v>
      </c>
      <c r="C6" s="20" t="s">
        <v>1</v>
      </c>
      <c r="D6" s="46">
        <v>216108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216108</v>
      </c>
      <c r="O6" s="47">
        <f t="shared" si="1"/>
        <v>146.8125</v>
      </c>
      <c r="P6" s="9"/>
    </row>
    <row r="7" spans="1:133">
      <c r="A7" s="12"/>
      <c r="B7" s="25">
        <v>312.3</v>
      </c>
      <c r="C7" s="20" t="s">
        <v>10</v>
      </c>
      <c r="D7" s="46">
        <v>6018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6018</v>
      </c>
      <c r="O7" s="47">
        <f t="shared" si="1"/>
        <v>4.0883152173913047</v>
      </c>
      <c r="P7" s="9"/>
    </row>
    <row r="8" spans="1:133">
      <c r="A8" s="12"/>
      <c r="B8" s="25">
        <v>312.41000000000003</v>
      </c>
      <c r="C8" s="20" t="s">
        <v>87</v>
      </c>
      <c r="D8" s="46">
        <v>38766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38766</v>
      </c>
      <c r="O8" s="47">
        <f t="shared" si="1"/>
        <v>26.335597826086957</v>
      </c>
      <c r="P8" s="9"/>
    </row>
    <row r="9" spans="1:133">
      <c r="A9" s="12"/>
      <c r="B9" s="25">
        <v>312.60000000000002</v>
      </c>
      <c r="C9" s="20" t="s">
        <v>11</v>
      </c>
      <c r="D9" s="46">
        <v>132112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132112</v>
      </c>
      <c r="O9" s="47">
        <f t="shared" si="1"/>
        <v>89.75</v>
      </c>
      <c r="P9" s="9"/>
    </row>
    <row r="10" spans="1:133">
      <c r="A10" s="12"/>
      <c r="B10" s="25">
        <v>314.10000000000002</v>
      </c>
      <c r="C10" s="20" t="s">
        <v>12</v>
      </c>
      <c r="D10" s="46">
        <v>54828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54828</v>
      </c>
      <c r="O10" s="47">
        <f t="shared" si="1"/>
        <v>37.247282608695649</v>
      </c>
      <c r="P10" s="9"/>
    </row>
    <row r="11" spans="1:133">
      <c r="A11" s="12"/>
      <c r="B11" s="25">
        <v>314.39999999999998</v>
      </c>
      <c r="C11" s="20" t="s">
        <v>13</v>
      </c>
      <c r="D11" s="46">
        <v>2000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2000</v>
      </c>
      <c r="O11" s="47">
        <f t="shared" si="1"/>
        <v>1.3586956521739131</v>
      </c>
      <c r="P11" s="9"/>
    </row>
    <row r="12" spans="1:133">
      <c r="A12" s="12"/>
      <c r="B12" s="25">
        <v>315</v>
      </c>
      <c r="C12" s="20" t="s">
        <v>67</v>
      </c>
      <c r="D12" s="46">
        <v>42382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42382</v>
      </c>
      <c r="O12" s="47">
        <f t="shared" si="1"/>
        <v>28.792119565217391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106875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22660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129535</v>
      </c>
      <c r="O13" s="45">
        <f t="shared" si="1"/>
        <v>87.999320652173907</v>
      </c>
      <c r="P13" s="10"/>
    </row>
    <row r="14" spans="1:133">
      <c r="A14" s="12"/>
      <c r="B14" s="25">
        <v>322</v>
      </c>
      <c r="C14" s="20" t="s">
        <v>88</v>
      </c>
      <c r="D14" s="46">
        <v>11000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11000</v>
      </c>
      <c r="O14" s="47">
        <f t="shared" si="1"/>
        <v>7.4728260869565215</v>
      </c>
      <c r="P14" s="9"/>
    </row>
    <row r="15" spans="1:133">
      <c r="A15" s="12"/>
      <c r="B15" s="25">
        <v>323.10000000000002</v>
      </c>
      <c r="C15" s="20" t="s">
        <v>16</v>
      </c>
      <c r="D15" s="46">
        <v>93342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93342</v>
      </c>
      <c r="O15" s="47">
        <f t="shared" si="1"/>
        <v>63.411684782608695</v>
      </c>
      <c r="P15" s="9"/>
    </row>
    <row r="16" spans="1:133">
      <c r="A16" s="12"/>
      <c r="B16" s="25">
        <v>323.39999999999998</v>
      </c>
      <c r="C16" s="20" t="s">
        <v>17</v>
      </c>
      <c r="D16" s="46">
        <v>2533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2533</v>
      </c>
      <c r="O16" s="47">
        <f t="shared" si="1"/>
        <v>1.720788043478261</v>
      </c>
      <c r="P16" s="9"/>
    </row>
    <row r="17" spans="1:16">
      <c r="A17" s="12"/>
      <c r="B17" s="25">
        <v>324.20999999999998</v>
      </c>
      <c r="C17" s="20" t="s">
        <v>68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22660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22660</v>
      </c>
      <c r="O17" s="47">
        <f t="shared" si="1"/>
        <v>15.394021739130435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SUM(D19:D24)</f>
        <v>157091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157091</v>
      </c>
      <c r="O18" s="45">
        <f t="shared" si="1"/>
        <v>106.71942934782609</v>
      </c>
      <c r="P18" s="10"/>
    </row>
    <row r="19" spans="1:16">
      <c r="A19" s="12"/>
      <c r="B19" s="25">
        <v>335.12</v>
      </c>
      <c r="C19" s="20" t="s">
        <v>71</v>
      </c>
      <c r="D19" s="46">
        <v>40167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40167</v>
      </c>
      <c r="O19" s="47">
        <f t="shared" si="1"/>
        <v>27.287364130434781</v>
      </c>
      <c r="P19" s="9"/>
    </row>
    <row r="20" spans="1:16">
      <c r="A20" s="12"/>
      <c r="B20" s="25">
        <v>335.14</v>
      </c>
      <c r="C20" s="20" t="s">
        <v>72</v>
      </c>
      <c r="D20" s="46">
        <v>178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</v>
      </c>
      <c r="O20" s="47">
        <f t="shared" si="1"/>
        <v>0.12092391304347826</v>
      </c>
      <c r="P20" s="9"/>
    </row>
    <row r="21" spans="1:16">
      <c r="A21" s="12"/>
      <c r="B21" s="25">
        <v>335.15</v>
      </c>
      <c r="C21" s="20" t="s">
        <v>84</v>
      </c>
      <c r="D21" s="46">
        <v>128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</v>
      </c>
      <c r="O21" s="47">
        <f t="shared" si="1"/>
        <v>8.6956521739130432E-2</v>
      </c>
      <c r="P21" s="9"/>
    </row>
    <row r="22" spans="1:16">
      <c r="A22" s="12"/>
      <c r="B22" s="25">
        <v>335.18</v>
      </c>
      <c r="C22" s="20" t="s">
        <v>73</v>
      </c>
      <c r="D22" s="46">
        <v>81204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81204</v>
      </c>
      <c r="O22" s="47">
        <f t="shared" si="1"/>
        <v>55.165760869565219</v>
      </c>
      <c r="P22" s="9"/>
    </row>
    <row r="23" spans="1:16">
      <c r="A23" s="12"/>
      <c r="B23" s="25">
        <v>337.9</v>
      </c>
      <c r="C23" s="20" t="s">
        <v>26</v>
      </c>
      <c r="D23" s="46">
        <v>1411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1411</v>
      </c>
      <c r="O23" s="47">
        <f t="shared" si="1"/>
        <v>0.95855978260869568</v>
      </c>
      <c r="P23" s="9"/>
    </row>
    <row r="24" spans="1:16">
      <c r="A24" s="12"/>
      <c r="B24" s="25">
        <v>338</v>
      </c>
      <c r="C24" s="20" t="s">
        <v>27</v>
      </c>
      <c r="D24" s="46">
        <v>34003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34003</v>
      </c>
      <c r="O24" s="47">
        <f t="shared" si="1"/>
        <v>23.099864130434781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SUM(D26:D29)</f>
        <v>163795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289170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452965</v>
      </c>
      <c r="O25" s="45">
        <f t="shared" si="1"/>
        <v>307.72078804347825</v>
      </c>
      <c r="P25" s="10"/>
    </row>
    <row r="26" spans="1:16">
      <c r="A26" s="12"/>
      <c r="B26" s="25">
        <v>342.2</v>
      </c>
      <c r="C26" s="20" t="s">
        <v>75</v>
      </c>
      <c r="D26" s="46">
        <v>730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730</v>
      </c>
      <c r="O26" s="47">
        <f t="shared" si="1"/>
        <v>0.49592391304347827</v>
      </c>
      <c r="P26" s="9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289170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289170</v>
      </c>
      <c r="O27" s="47">
        <f t="shared" si="1"/>
        <v>196.44701086956522</v>
      </c>
      <c r="P27" s="9"/>
    </row>
    <row r="28" spans="1:16">
      <c r="A28" s="12"/>
      <c r="B28" s="25">
        <v>343.4</v>
      </c>
      <c r="C28" s="20" t="s">
        <v>37</v>
      </c>
      <c r="D28" s="46">
        <v>147149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147149</v>
      </c>
      <c r="O28" s="47">
        <f t="shared" si="1"/>
        <v>99.965353260869563</v>
      </c>
      <c r="P28" s="9"/>
    </row>
    <row r="29" spans="1:16">
      <c r="A29" s="12"/>
      <c r="B29" s="25">
        <v>347.4</v>
      </c>
      <c r="C29" s="20" t="s">
        <v>89</v>
      </c>
      <c r="D29" s="46">
        <v>15916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15916</v>
      </c>
      <c r="O29" s="47">
        <f t="shared" si="1"/>
        <v>10.8125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SUM(D31:D33)</f>
        <v>3414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3414</v>
      </c>
      <c r="O30" s="45">
        <f t="shared" si="1"/>
        <v>2.3192934782608696</v>
      </c>
      <c r="P30" s="10"/>
    </row>
    <row r="31" spans="1:16">
      <c r="A31" s="13"/>
      <c r="B31" s="39">
        <v>351.3</v>
      </c>
      <c r="C31" s="21" t="s">
        <v>41</v>
      </c>
      <c r="D31" s="46">
        <v>2305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2305</v>
      </c>
      <c r="O31" s="47">
        <f t="shared" si="1"/>
        <v>1.5658967391304348</v>
      </c>
      <c r="P31" s="9"/>
    </row>
    <row r="32" spans="1:16">
      <c r="A32" s="13"/>
      <c r="B32" s="39">
        <v>351.9</v>
      </c>
      <c r="C32" s="21" t="s">
        <v>90</v>
      </c>
      <c r="D32" s="46">
        <v>592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592</v>
      </c>
      <c r="O32" s="47">
        <f t="shared" si="1"/>
        <v>0.40217391304347827</v>
      </c>
      <c r="P32" s="9"/>
    </row>
    <row r="33" spans="1:119">
      <c r="A33" s="13"/>
      <c r="B33" s="39">
        <v>352</v>
      </c>
      <c r="C33" s="21" t="s">
        <v>57</v>
      </c>
      <c r="D33" s="46">
        <v>517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517</v>
      </c>
      <c r="O33" s="47">
        <f t="shared" si="1"/>
        <v>0.35122282608695654</v>
      </c>
      <c r="P33" s="9"/>
    </row>
    <row r="34" spans="1:119" ht="15.75">
      <c r="A34" s="29" t="s">
        <v>2</v>
      </c>
      <c r="B34" s="30"/>
      <c r="C34" s="31"/>
      <c r="D34" s="32">
        <f t="shared" ref="D34:M34" si="8">SUM(D35:D38)</f>
        <v>58308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8525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66833</v>
      </c>
      <c r="O34" s="45">
        <f t="shared" si="1"/>
        <v>45.402853260869563</v>
      </c>
      <c r="P34" s="10"/>
    </row>
    <row r="35" spans="1:119">
      <c r="A35" s="12"/>
      <c r="B35" s="25">
        <v>361.1</v>
      </c>
      <c r="C35" s="20" t="s">
        <v>42</v>
      </c>
      <c r="D35" s="46">
        <v>5808</v>
      </c>
      <c r="E35" s="46">
        <v>0</v>
      </c>
      <c r="F35" s="46">
        <v>0</v>
      </c>
      <c r="G35" s="46">
        <v>0</v>
      </c>
      <c r="H35" s="46">
        <v>0</v>
      </c>
      <c r="I35" s="46">
        <v>1456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7264</v>
      </c>
      <c r="O35" s="47">
        <f t="shared" si="1"/>
        <v>4.9347826086956523</v>
      </c>
      <c r="P35" s="9"/>
    </row>
    <row r="36" spans="1:119">
      <c r="A36" s="12"/>
      <c r="B36" s="25">
        <v>362</v>
      </c>
      <c r="C36" s="20" t="s">
        <v>43</v>
      </c>
      <c r="D36" s="46">
        <v>45429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45429</v>
      </c>
      <c r="O36" s="47">
        <f t="shared" si="1"/>
        <v>30.862092391304348</v>
      </c>
      <c r="P36" s="9"/>
    </row>
    <row r="37" spans="1:119">
      <c r="A37" s="12"/>
      <c r="B37" s="25">
        <v>366</v>
      </c>
      <c r="C37" s="20" t="s">
        <v>44</v>
      </c>
      <c r="D37" s="46">
        <v>2643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2643</v>
      </c>
      <c r="O37" s="47">
        <f t="shared" si="1"/>
        <v>1.7955163043478262</v>
      </c>
      <c r="P37" s="9"/>
    </row>
    <row r="38" spans="1:119" ht="15.75" thickBot="1">
      <c r="A38" s="12"/>
      <c r="B38" s="25">
        <v>369.9</v>
      </c>
      <c r="C38" s="20" t="s">
        <v>45</v>
      </c>
      <c r="D38" s="46">
        <v>4428</v>
      </c>
      <c r="E38" s="46">
        <v>0</v>
      </c>
      <c r="F38" s="46">
        <v>0</v>
      </c>
      <c r="G38" s="46">
        <v>0</v>
      </c>
      <c r="H38" s="46">
        <v>0</v>
      </c>
      <c r="I38" s="46">
        <v>7069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11497</v>
      </c>
      <c r="O38" s="47">
        <f t="shared" si="1"/>
        <v>7.8104619565217392</v>
      </c>
      <c r="P38" s="9"/>
    </row>
    <row r="39" spans="1:119" ht="16.5" thickBot="1">
      <c r="A39" s="14" t="s">
        <v>39</v>
      </c>
      <c r="B39" s="23"/>
      <c r="C39" s="22"/>
      <c r="D39" s="15">
        <f>SUM(D5,D13,D18,D25,D30,D34)</f>
        <v>981697</v>
      </c>
      <c r="E39" s="15">
        <f t="shared" ref="E39:M39" si="9">SUM(E5,E13,E18,E25,E30,E34)</f>
        <v>0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320355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4"/>
        <v>1302052</v>
      </c>
      <c r="O39" s="38">
        <f t="shared" si="1"/>
        <v>884.54619565217388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91</v>
      </c>
      <c r="M41" s="118"/>
      <c r="N41" s="118"/>
      <c r="O41" s="43">
        <v>1472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59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2025-04-15T21:22:29Z</cp:lastPrinted>
  <dcterms:created xsi:type="dcterms:W3CDTF">2000-08-31T21:26:31Z</dcterms:created>
  <dcterms:modified xsi:type="dcterms:W3CDTF">2025-04-15T21:22:34Z</dcterms:modified>
</cp:coreProperties>
</file>